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Han\Documents\library\shiftwork\"/>
    </mc:Choice>
  </mc:AlternateContent>
  <xr:revisionPtr revIDLastSave="0" documentId="13_ncr:1_{4E15CF7F-6BEA-4644-B172-D19699461147}" xr6:coauthVersionLast="47" xr6:coauthVersionMax="47" xr10:uidLastSave="{00000000-0000-0000-0000-000000000000}"/>
  <bookViews>
    <workbookView xWindow="-120" yWindow="-120" windowWidth="29040" windowHeight="15990" tabRatio="808" xr2:uid="{00000000-000D-0000-FFFF-FFFF00000000}"/>
  </bookViews>
  <sheets>
    <sheet name="매뉴얼" sheetId="173" r:id="rId1"/>
    <sheet name="공통형" sheetId="234" r:id="rId2"/>
    <sheet name="개별형" sheetId="245" r:id="rId3"/>
    <sheet name="통합" sheetId="226" r:id="rId4"/>
    <sheet name="서식1" sheetId="237" r:id="rId5"/>
    <sheet name="서식2" sheetId="242" r:id="rId6"/>
    <sheet name="서식3" sheetId="238" r:id="rId7"/>
    <sheet name="서식4" sheetId="244" r:id="rId8"/>
    <sheet name="서식5" sheetId="23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234" l="1"/>
  <c r="B23" i="234"/>
  <c r="B100" i="245"/>
  <c r="B23" i="245"/>
  <c r="E2" i="245"/>
  <c r="E2" i="234"/>
  <c r="M106" i="226" l="1"/>
  <c r="AU106" i="226" s="1"/>
  <c r="BE105" i="226"/>
  <c r="BE104" i="226"/>
  <c r="BC104" i="226"/>
  <c r="BC105" i="226" s="1"/>
  <c r="BC106" i="226" s="1"/>
  <c r="BC107" i="226" s="1"/>
  <c r="BC108" i="226" s="1"/>
  <c r="BC109" i="226" s="1"/>
  <c r="BC110" i="226" s="1"/>
  <c r="BC111" i="226" s="1"/>
  <c r="BC112" i="226" s="1"/>
  <c r="BC113" i="226" s="1"/>
  <c r="BC114" i="226" s="1"/>
  <c r="BC115" i="226" s="1"/>
  <c r="BC116" i="226" s="1"/>
  <c r="BC117" i="226" s="1"/>
  <c r="BC118" i="226" s="1"/>
  <c r="BC119" i="226" s="1"/>
  <c r="BC120" i="226" s="1"/>
  <c r="BC121" i="226" s="1"/>
  <c r="BC122" i="226" s="1"/>
  <c r="BC123" i="226" s="1"/>
  <c r="BC124" i="226" s="1"/>
  <c r="BC125" i="226" s="1"/>
  <c r="BC126" i="226" s="1"/>
  <c r="BC127" i="226" s="1"/>
  <c r="BC128" i="226" s="1"/>
  <c r="BC129" i="226" s="1"/>
  <c r="BC130" i="226" s="1"/>
  <c r="BC131" i="226" s="1"/>
  <c r="BC132" i="226" s="1"/>
  <c r="BC133" i="226" s="1"/>
  <c r="BC134" i="226" s="1"/>
  <c r="BC135" i="226" s="1"/>
  <c r="BC136" i="226" s="1"/>
  <c r="AS104" i="226"/>
  <c r="AS105" i="226" s="1"/>
  <c r="AR104" i="226"/>
  <c r="AR105" i="226" s="1"/>
  <c r="AQ104" i="226"/>
  <c r="AQ105" i="226" s="1"/>
  <c r="O104" i="226"/>
  <c r="O105" i="226" s="1"/>
  <c r="N106" i="226"/>
  <c r="BF124" i="226" l="1"/>
  <c r="BE108" i="226"/>
  <c r="P104" i="226"/>
  <c r="P105" i="226" s="1"/>
  <c r="AV106" i="226"/>
  <c r="BF107" i="226"/>
  <c r="BF109" i="226"/>
  <c r="BE136" i="226"/>
  <c r="BF136" i="226" s="1"/>
  <c r="BE134" i="226"/>
  <c r="BF134" i="226" s="1"/>
  <c r="BF133" i="226"/>
  <c r="BF131" i="226"/>
  <c r="BE135" i="226"/>
  <c r="BF135" i="226" s="1"/>
  <c r="BE131" i="226"/>
  <c r="BF130" i="226"/>
  <c r="BE133" i="226"/>
  <c r="BF132" i="226"/>
  <c r="BE130" i="226"/>
  <c r="BF129" i="226"/>
  <c r="BE128" i="226"/>
  <c r="BF127" i="226"/>
  <c r="BE126" i="226"/>
  <c r="BE132" i="226"/>
  <c r="BF125" i="226"/>
  <c r="BE121" i="226"/>
  <c r="BF120" i="226"/>
  <c r="BE127" i="226"/>
  <c r="BE125" i="226"/>
  <c r="BE120" i="226"/>
  <c r="BF126" i="226"/>
  <c r="BE124" i="226"/>
  <c r="BF123" i="226"/>
  <c r="BE118" i="226"/>
  <c r="BF117" i="226"/>
  <c r="BE129" i="226"/>
  <c r="BE122" i="226"/>
  <c r="BF121" i="226"/>
  <c r="BE115" i="226"/>
  <c r="BF114" i="226"/>
  <c r="BF128" i="226"/>
  <c r="BE114" i="226"/>
  <c r="BF113" i="226"/>
  <c r="BE123" i="226"/>
  <c r="BF122" i="226"/>
  <c r="BF116" i="226"/>
  <c r="BF111" i="226"/>
  <c r="BF118" i="226"/>
  <c r="BE116" i="226"/>
  <c r="BF115" i="226"/>
  <c r="BE111" i="226"/>
  <c r="BF110" i="226"/>
  <c r="BF119" i="226"/>
  <c r="BE113" i="226"/>
  <c r="BF112" i="226"/>
  <c r="BE110" i="226"/>
  <c r="BE119" i="226"/>
  <c r="BE112" i="226"/>
  <c r="BE109" i="226"/>
  <c r="BF108" i="226"/>
  <c r="BE117" i="226"/>
  <c r="BE107" i="226"/>
  <c r="BF106" i="226"/>
  <c r="BE106" i="226"/>
  <c r="Q104" i="226" l="1"/>
  <c r="Q105" i="226" s="1"/>
  <c r="AL139" i="245"/>
  <c r="AL139" i="234"/>
  <c r="O342" i="236"/>
  <c r="R104" i="226" l="1"/>
  <c r="R105" i="226" s="1"/>
  <c r="V338" i="236"/>
  <c r="V337" i="236"/>
  <c r="V336" i="236"/>
  <c r="V335" i="236"/>
  <c r="V334" i="236"/>
  <c r="V333" i="236"/>
  <c r="V332" i="236"/>
  <c r="V331" i="236"/>
  <c r="V330" i="236"/>
  <c r="V329" i="236"/>
  <c r="V328" i="236"/>
  <c r="V327" i="236"/>
  <c r="V326" i="236"/>
  <c r="V325" i="236"/>
  <c r="V324" i="236"/>
  <c r="V323" i="236"/>
  <c r="V322" i="236"/>
  <c r="V321" i="236"/>
  <c r="V320" i="236"/>
  <c r="V319" i="236"/>
  <c r="V318" i="236"/>
  <c r="V317" i="236"/>
  <c r="V316" i="236"/>
  <c r="V315" i="236"/>
  <c r="V314" i="236"/>
  <c r="V313" i="236"/>
  <c r="V312" i="236"/>
  <c r="V311" i="236"/>
  <c r="V310" i="236"/>
  <c r="V309" i="236"/>
  <c r="V308" i="236"/>
  <c r="AA306" i="244"/>
  <c r="Z306" i="244"/>
  <c r="AA306" i="242"/>
  <c r="Z306" i="242"/>
  <c r="S104" i="226" l="1"/>
  <c r="S105" i="226" s="1"/>
  <c r="N297" i="245"/>
  <c r="N296" i="245"/>
  <c r="N295" i="245"/>
  <c r="N294" i="245"/>
  <c r="N293" i="245"/>
  <c r="N292" i="245"/>
  <c r="N291" i="245"/>
  <c r="N290" i="245"/>
  <c r="N289" i="245"/>
  <c r="N288" i="245"/>
  <c r="N287" i="245"/>
  <c r="N286" i="245"/>
  <c r="N285" i="245"/>
  <c r="N284" i="245"/>
  <c r="N283" i="245"/>
  <c r="N269" i="245"/>
  <c r="N268" i="245"/>
  <c r="N267" i="245"/>
  <c r="N266" i="245"/>
  <c r="N265" i="245"/>
  <c r="N264" i="245"/>
  <c r="N263" i="245"/>
  <c r="N262" i="245"/>
  <c r="N261" i="245"/>
  <c r="N260" i="245"/>
  <c r="N259" i="245"/>
  <c r="N258" i="245"/>
  <c r="N257" i="245"/>
  <c r="N256" i="245"/>
  <c r="N255" i="245"/>
  <c r="N226" i="245"/>
  <c r="N225" i="245"/>
  <c r="N224" i="245"/>
  <c r="N223" i="245"/>
  <c r="N222" i="245"/>
  <c r="N221" i="245"/>
  <c r="N220" i="245"/>
  <c r="N219" i="245"/>
  <c r="N218" i="245"/>
  <c r="N217" i="245"/>
  <c r="N216" i="245"/>
  <c r="N215" i="245"/>
  <c r="N214" i="245"/>
  <c r="N213" i="245"/>
  <c r="N212" i="245"/>
  <c r="N205" i="245"/>
  <c r="N204" i="245"/>
  <c r="N203" i="245"/>
  <c r="N202" i="245"/>
  <c r="N201" i="245"/>
  <c r="N200" i="245"/>
  <c r="N199" i="245"/>
  <c r="N198" i="245"/>
  <c r="N197" i="245"/>
  <c r="N196" i="245"/>
  <c r="N195" i="245"/>
  <c r="N194" i="245"/>
  <c r="N193" i="245"/>
  <c r="N192" i="245"/>
  <c r="N191" i="245"/>
  <c r="N184" i="245"/>
  <c r="N183" i="245"/>
  <c r="N182" i="245"/>
  <c r="N181" i="245"/>
  <c r="N180" i="245"/>
  <c r="N179" i="245"/>
  <c r="N178" i="245"/>
  <c r="N177" i="245"/>
  <c r="N176" i="245"/>
  <c r="N175" i="245"/>
  <c r="N174" i="245"/>
  <c r="N173" i="245"/>
  <c r="N172" i="245"/>
  <c r="N171" i="245"/>
  <c r="N170" i="245"/>
  <c r="N162" i="245"/>
  <c r="N161" i="245"/>
  <c r="N160" i="245"/>
  <c r="N159" i="245"/>
  <c r="N158" i="245"/>
  <c r="N157" i="245"/>
  <c r="N156" i="245"/>
  <c r="N155" i="245"/>
  <c r="N154" i="245"/>
  <c r="N153" i="245"/>
  <c r="N152" i="245"/>
  <c r="N151" i="245"/>
  <c r="N150" i="245"/>
  <c r="N149" i="245"/>
  <c r="N148" i="245"/>
  <c r="BN147" i="245"/>
  <c r="N147" i="245"/>
  <c r="BN146" i="245"/>
  <c r="N146" i="245"/>
  <c r="N141" i="245"/>
  <c r="N140" i="245"/>
  <c r="N139" i="245"/>
  <c r="N138" i="245"/>
  <c r="N137" i="245"/>
  <c r="N136" i="245"/>
  <c r="N135" i="245"/>
  <c r="N134" i="245"/>
  <c r="N133" i="245"/>
  <c r="N132" i="245"/>
  <c r="N131" i="245"/>
  <c r="N130" i="245"/>
  <c r="N129" i="245"/>
  <c r="N128" i="245"/>
  <c r="N127" i="245"/>
  <c r="BN120" i="245"/>
  <c r="BN162" i="245" s="1"/>
  <c r="N120" i="245"/>
  <c r="BN119" i="245"/>
  <c r="BN161" i="245" s="1"/>
  <c r="N119" i="245"/>
  <c r="BN118" i="245"/>
  <c r="BN160" i="245" s="1"/>
  <c r="N118" i="245"/>
  <c r="BN117" i="245"/>
  <c r="BN159" i="245" s="1"/>
  <c r="N117" i="245"/>
  <c r="BN116" i="245"/>
  <c r="BN158" i="245" s="1"/>
  <c r="N116" i="245"/>
  <c r="BN115" i="245"/>
  <c r="BN157" i="245" s="1"/>
  <c r="N115" i="245"/>
  <c r="BN114" i="245"/>
  <c r="BN156" i="245" s="1"/>
  <c r="N114" i="245"/>
  <c r="BN113" i="245"/>
  <c r="BN155" i="245" s="1"/>
  <c r="N113" i="245"/>
  <c r="BN112" i="245"/>
  <c r="BN154" i="245" s="1"/>
  <c r="N112" i="245"/>
  <c r="BN111" i="245"/>
  <c r="BN153" i="245" s="1"/>
  <c r="N111" i="245"/>
  <c r="BN110" i="245"/>
  <c r="BN152" i="245" s="1"/>
  <c r="N110" i="245"/>
  <c r="BN109" i="245"/>
  <c r="BN151" i="245" s="1"/>
  <c r="N109" i="245"/>
  <c r="BN108" i="245"/>
  <c r="BN150" i="245" s="1"/>
  <c r="N108" i="245"/>
  <c r="BN107" i="245"/>
  <c r="BN149" i="245" s="1"/>
  <c r="N107" i="245"/>
  <c r="BN106" i="245"/>
  <c r="BN148" i="245" s="1"/>
  <c r="N106" i="245"/>
  <c r="O101" i="245"/>
  <c r="N101" i="245"/>
  <c r="AH140" i="245" s="1"/>
  <c r="DO54" i="245"/>
  <c r="DN54" i="245"/>
  <c r="DM54" i="245"/>
  <c r="DL54" i="245"/>
  <c r="DK54" i="245"/>
  <c r="DJ54" i="245"/>
  <c r="DI54" i="245"/>
  <c r="DH54" i="245"/>
  <c r="DG54" i="245"/>
  <c r="DF54" i="245"/>
  <c r="DE54" i="245"/>
  <c r="DD54" i="245"/>
  <c r="DC54" i="245"/>
  <c r="DB54" i="245"/>
  <c r="DA54" i="245"/>
  <c r="CZ54" i="245"/>
  <c r="CY54" i="245"/>
  <c r="CX54" i="245"/>
  <c r="CW54" i="245"/>
  <c r="CV54" i="245"/>
  <c r="CU54" i="245"/>
  <c r="CT54" i="245"/>
  <c r="CS54" i="245"/>
  <c r="CR54" i="245"/>
  <c r="CQ54" i="245"/>
  <c r="CP54" i="245"/>
  <c r="CO54" i="245"/>
  <c r="CN54" i="245"/>
  <c r="CM54" i="245"/>
  <c r="CL54" i="245"/>
  <c r="CK54" i="245"/>
  <c r="CJ54" i="245"/>
  <c r="CI54" i="245"/>
  <c r="CH54" i="245"/>
  <c r="CG54" i="245"/>
  <c r="CF54" i="245"/>
  <c r="CE54" i="245"/>
  <c r="CD54" i="245"/>
  <c r="CC54" i="245"/>
  <c r="CB54" i="245"/>
  <c r="CA54" i="245"/>
  <c r="BZ54" i="245"/>
  <c r="BY54" i="245"/>
  <c r="BX54" i="245"/>
  <c r="BW54" i="245"/>
  <c r="BV54" i="245"/>
  <c r="BU54" i="245"/>
  <c r="BT54" i="245"/>
  <c r="BS54" i="245"/>
  <c r="BR54" i="245"/>
  <c r="BQ54" i="245"/>
  <c r="BP54" i="245"/>
  <c r="BO54" i="245"/>
  <c r="BN54" i="245"/>
  <c r="BM54" i="245"/>
  <c r="BL54" i="245"/>
  <c r="BK54" i="245"/>
  <c r="BJ54" i="245"/>
  <c r="BI54" i="245"/>
  <c r="BH54" i="245"/>
  <c r="BG54" i="245"/>
  <c r="BF54" i="245"/>
  <c r="BE54" i="245"/>
  <c r="BD54" i="245"/>
  <c r="BC54" i="245"/>
  <c r="BB54" i="245"/>
  <c r="BA54" i="245"/>
  <c r="AZ54" i="245"/>
  <c r="AY54" i="245"/>
  <c r="AX54" i="245"/>
  <c r="AW54" i="245"/>
  <c r="AV54" i="245"/>
  <c r="AU54" i="245"/>
  <c r="AT54" i="245"/>
  <c r="AS54" i="245"/>
  <c r="AR54" i="245"/>
  <c r="AQ54" i="245"/>
  <c r="AP54" i="245"/>
  <c r="AO54" i="245"/>
  <c r="AN54" i="245"/>
  <c r="AM54" i="245"/>
  <c r="AL54" i="245"/>
  <c r="AK54" i="245"/>
  <c r="AJ54" i="245"/>
  <c r="AI54" i="245"/>
  <c r="AH54" i="245"/>
  <c r="AG54" i="245"/>
  <c r="AF54" i="245"/>
  <c r="AE54" i="245"/>
  <c r="AD54" i="245"/>
  <c r="AC54" i="245"/>
  <c r="AB54" i="245"/>
  <c r="AA54" i="245"/>
  <c r="Z54" i="245"/>
  <c r="Y54" i="245"/>
  <c r="X54" i="245"/>
  <c r="W54" i="245"/>
  <c r="V54" i="245"/>
  <c r="U54" i="245"/>
  <c r="T54" i="245"/>
  <c r="S54" i="245"/>
  <c r="R54" i="245"/>
  <c r="Q54" i="245"/>
  <c r="P54" i="245"/>
  <c r="O54" i="245"/>
  <c r="N54" i="245"/>
  <c r="N53" i="245" s="1"/>
  <c r="M54" i="245"/>
  <c r="M53" i="245" s="1"/>
  <c r="DO52" i="245"/>
  <c r="DN52" i="245"/>
  <c r="DM52" i="245"/>
  <c r="DL52" i="245"/>
  <c r="DK52" i="245"/>
  <c r="DJ52" i="245"/>
  <c r="DI52" i="245"/>
  <c r="DH52" i="245"/>
  <c r="DG52" i="245"/>
  <c r="DF52" i="245"/>
  <c r="DE52" i="245"/>
  <c r="DD52" i="245"/>
  <c r="DC52" i="245"/>
  <c r="DB52" i="245"/>
  <c r="DA52" i="245"/>
  <c r="CZ52" i="245"/>
  <c r="CY52" i="245"/>
  <c r="CX52" i="245"/>
  <c r="CW52" i="245"/>
  <c r="CV52" i="245"/>
  <c r="CU52" i="245"/>
  <c r="CT52" i="245"/>
  <c r="CS52" i="245"/>
  <c r="CR52" i="245"/>
  <c r="CQ52" i="245"/>
  <c r="CP52" i="245"/>
  <c r="CO52" i="245"/>
  <c r="CN52" i="245"/>
  <c r="CM52" i="245"/>
  <c r="CL52" i="245"/>
  <c r="CK52" i="245"/>
  <c r="CJ52" i="245"/>
  <c r="CI52" i="245"/>
  <c r="CH52" i="245"/>
  <c r="CG52" i="245"/>
  <c r="CF52" i="245"/>
  <c r="CE52" i="245"/>
  <c r="CD52" i="245"/>
  <c r="CC52" i="245"/>
  <c r="CB52" i="245"/>
  <c r="CA52" i="245"/>
  <c r="BZ52" i="245"/>
  <c r="BY52" i="245"/>
  <c r="BX52" i="245"/>
  <c r="BW52" i="245"/>
  <c r="BV52" i="245"/>
  <c r="BU52" i="245"/>
  <c r="BT52" i="245"/>
  <c r="BS52" i="245"/>
  <c r="BR52" i="245"/>
  <c r="BQ52" i="245"/>
  <c r="BP52" i="245"/>
  <c r="BO52" i="245"/>
  <c r="BN52" i="245"/>
  <c r="BM52" i="245"/>
  <c r="BL52" i="245"/>
  <c r="BK52" i="245"/>
  <c r="BJ52" i="245"/>
  <c r="BI52" i="245"/>
  <c r="BH52" i="245"/>
  <c r="BG52" i="245"/>
  <c r="BF52" i="245"/>
  <c r="BE52" i="245"/>
  <c r="BD52" i="245"/>
  <c r="BC52" i="245"/>
  <c r="BB52" i="245"/>
  <c r="BA52" i="245"/>
  <c r="AZ52" i="245"/>
  <c r="AY52" i="245"/>
  <c r="AX52" i="245"/>
  <c r="AW52" i="245"/>
  <c r="AV52" i="245"/>
  <c r="AU52" i="245"/>
  <c r="AT52" i="245"/>
  <c r="AS52" i="245"/>
  <c r="AR52" i="245"/>
  <c r="AQ52" i="245"/>
  <c r="AP52" i="245"/>
  <c r="AO52" i="245"/>
  <c r="AN52" i="245"/>
  <c r="AM52" i="245"/>
  <c r="AL52" i="245"/>
  <c r="AK52" i="245"/>
  <c r="AJ52" i="245"/>
  <c r="AI52" i="245"/>
  <c r="AH52" i="245"/>
  <c r="AG52" i="245"/>
  <c r="AF52" i="245"/>
  <c r="AE52" i="245"/>
  <c r="AD52" i="245"/>
  <c r="AC52" i="245"/>
  <c r="AB52" i="245"/>
  <c r="AA52" i="245"/>
  <c r="Z52" i="245"/>
  <c r="Y52" i="245"/>
  <c r="X52" i="245"/>
  <c r="W52" i="245"/>
  <c r="V52" i="245"/>
  <c r="U52" i="245"/>
  <c r="T52" i="245"/>
  <c r="S52" i="245"/>
  <c r="R52" i="245"/>
  <c r="Q52" i="245"/>
  <c r="P52" i="245"/>
  <c r="O52" i="245"/>
  <c r="N52" i="245"/>
  <c r="N51" i="245" s="1"/>
  <c r="M52" i="245"/>
  <c r="M51" i="245" s="1"/>
  <c r="DO50" i="245"/>
  <c r="DN50" i="245"/>
  <c r="DM50" i="245"/>
  <c r="DL50" i="245"/>
  <c r="DK50" i="245"/>
  <c r="DJ50" i="245"/>
  <c r="DI50" i="245"/>
  <c r="DH50" i="245"/>
  <c r="DG50" i="245"/>
  <c r="DF50" i="245"/>
  <c r="DE50" i="245"/>
  <c r="DD50" i="245"/>
  <c r="DC50" i="245"/>
  <c r="DB50" i="245"/>
  <c r="DA50" i="245"/>
  <c r="CZ50" i="245"/>
  <c r="CY50" i="245"/>
  <c r="CX50" i="245"/>
  <c r="CW50" i="245"/>
  <c r="CV50" i="245"/>
  <c r="CU50" i="245"/>
  <c r="CT50" i="245"/>
  <c r="CS50" i="245"/>
  <c r="CR50" i="245"/>
  <c r="CQ50" i="245"/>
  <c r="CP50" i="245"/>
  <c r="CO50" i="245"/>
  <c r="CN50" i="245"/>
  <c r="CM50" i="245"/>
  <c r="CL50" i="245"/>
  <c r="CK50" i="245"/>
  <c r="CJ50" i="245"/>
  <c r="CI50" i="245"/>
  <c r="CH50" i="245"/>
  <c r="CG50" i="245"/>
  <c r="CF50" i="245"/>
  <c r="CE50" i="245"/>
  <c r="CD50" i="245"/>
  <c r="CC50" i="245"/>
  <c r="CB50" i="245"/>
  <c r="CA50" i="245"/>
  <c r="BZ50" i="245"/>
  <c r="BY50" i="245"/>
  <c r="BX50" i="245"/>
  <c r="BW50" i="245"/>
  <c r="BV50" i="245"/>
  <c r="BU50" i="245"/>
  <c r="BT50" i="245"/>
  <c r="BS50" i="245"/>
  <c r="BR50" i="245"/>
  <c r="BQ50" i="245"/>
  <c r="BP50" i="245"/>
  <c r="BO50" i="245"/>
  <c r="BN50" i="245"/>
  <c r="BM50" i="245"/>
  <c r="BL50" i="245"/>
  <c r="BK50" i="245"/>
  <c r="BJ50" i="245"/>
  <c r="BI50" i="245"/>
  <c r="BH50" i="245"/>
  <c r="BG50" i="245"/>
  <c r="BF50" i="245"/>
  <c r="BE50" i="245"/>
  <c r="BD50" i="245"/>
  <c r="BC50" i="245"/>
  <c r="BB50" i="245"/>
  <c r="BA50" i="245"/>
  <c r="AZ50" i="245"/>
  <c r="AY50" i="245"/>
  <c r="AX50" i="245"/>
  <c r="AW50" i="245"/>
  <c r="AV50" i="245"/>
  <c r="AU50" i="245"/>
  <c r="AT50" i="245"/>
  <c r="AS50" i="245"/>
  <c r="AR50" i="245"/>
  <c r="AQ50" i="245"/>
  <c r="AP50" i="245"/>
  <c r="AO50" i="245"/>
  <c r="AN50" i="245"/>
  <c r="AM50" i="245"/>
  <c r="AL50" i="245"/>
  <c r="AK50" i="245"/>
  <c r="AJ50" i="245"/>
  <c r="AI50" i="245"/>
  <c r="AH50" i="245"/>
  <c r="AG50" i="245"/>
  <c r="AF50" i="245"/>
  <c r="AE50" i="245"/>
  <c r="AD50" i="245"/>
  <c r="AC50" i="245"/>
  <c r="AB50" i="245"/>
  <c r="AA50" i="245"/>
  <c r="Z50" i="245"/>
  <c r="Y50" i="245"/>
  <c r="X50" i="245"/>
  <c r="W50" i="245"/>
  <c r="V50" i="245"/>
  <c r="U50" i="245"/>
  <c r="T50" i="245"/>
  <c r="S50" i="245"/>
  <c r="R50" i="245"/>
  <c r="Q50" i="245"/>
  <c r="P50" i="245"/>
  <c r="O50" i="245"/>
  <c r="N50" i="245"/>
  <c r="N49" i="245" s="1"/>
  <c r="M50" i="245"/>
  <c r="M49" i="245" s="1"/>
  <c r="DO48" i="245"/>
  <c r="DN48" i="245"/>
  <c r="DM48" i="245"/>
  <c r="DL48" i="245"/>
  <c r="DK48" i="245"/>
  <c r="DJ48" i="245"/>
  <c r="DI48" i="245"/>
  <c r="DH48" i="245"/>
  <c r="DG48" i="245"/>
  <c r="DF48" i="245"/>
  <c r="DE48" i="245"/>
  <c r="DD48" i="245"/>
  <c r="DC48" i="245"/>
  <c r="DB48" i="245"/>
  <c r="DA48" i="245"/>
  <c r="CZ48" i="245"/>
  <c r="CY48" i="245"/>
  <c r="CX48" i="245"/>
  <c r="CW48" i="245"/>
  <c r="CV48" i="245"/>
  <c r="CU48" i="245"/>
  <c r="CT48" i="245"/>
  <c r="CS48" i="245"/>
  <c r="CR48" i="245"/>
  <c r="CQ48" i="245"/>
  <c r="CP48" i="245"/>
  <c r="CO48" i="245"/>
  <c r="CN48" i="245"/>
  <c r="CM48" i="245"/>
  <c r="CL48" i="245"/>
  <c r="CK48" i="245"/>
  <c r="CJ48" i="245"/>
  <c r="CI48" i="245"/>
  <c r="CH48" i="245"/>
  <c r="CG48" i="245"/>
  <c r="CF48" i="245"/>
  <c r="CE48" i="245"/>
  <c r="CD48" i="245"/>
  <c r="CC48" i="245"/>
  <c r="CB48" i="245"/>
  <c r="CA48" i="245"/>
  <c r="BZ48" i="245"/>
  <c r="BY48" i="245"/>
  <c r="BX48" i="245"/>
  <c r="BW48" i="245"/>
  <c r="BV48" i="245"/>
  <c r="BU48" i="245"/>
  <c r="BT48" i="245"/>
  <c r="BS48" i="245"/>
  <c r="BR48" i="245"/>
  <c r="BQ48" i="245"/>
  <c r="BP48" i="245"/>
  <c r="BO48" i="245"/>
  <c r="BN48" i="245"/>
  <c r="BM48" i="245"/>
  <c r="BL48" i="245"/>
  <c r="BK48" i="245"/>
  <c r="BJ48" i="245"/>
  <c r="BI48" i="245"/>
  <c r="BH48" i="245"/>
  <c r="BG48" i="245"/>
  <c r="BF48" i="245"/>
  <c r="BE48" i="245"/>
  <c r="BD48" i="245"/>
  <c r="BC48" i="245"/>
  <c r="BB48" i="245"/>
  <c r="BA48" i="245"/>
  <c r="AZ48" i="245"/>
  <c r="AY48" i="245"/>
  <c r="AX48" i="245"/>
  <c r="AW48" i="245"/>
  <c r="AV48" i="245"/>
  <c r="AU48" i="245"/>
  <c r="AT48" i="245"/>
  <c r="AS48" i="245"/>
  <c r="AR48" i="245"/>
  <c r="AQ48" i="245"/>
  <c r="AP48" i="245"/>
  <c r="AO48" i="245"/>
  <c r="AN48" i="245"/>
  <c r="AM48" i="245"/>
  <c r="AL48" i="245"/>
  <c r="AK48" i="245"/>
  <c r="AJ48" i="245"/>
  <c r="AI48" i="245"/>
  <c r="AH48" i="245"/>
  <c r="AG48" i="245"/>
  <c r="AF48" i="245"/>
  <c r="AE48" i="245"/>
  <c r="AD48" i="245"/>
  <c r="AC48" i="245"/>
  <c r="AB48" i="245"/>
  <c r="AA48" i="245"/>
  <c r="Z48" i="245"/>
  <c r="Y48" i="245"/>
  <c r="X48" i="245"/>
  <c r="W48" i="245"/>
  <c r="V48" i="245"/>
  <c r="U48" i="245"/>
  <c r="T48" i="245"/>
  <c r="S48" i="245"/>
  <c r="R48" i="245"/>
  <c r="Q48" i="245"/>
  <c r="P48" i="245"/>
  <c r="O48" i="245"/>
  <c r="N48" i="245"/>
  <c r="N47" i="245" s="1"/>
  <c r="CG47" i="245" s="1"/>
  <c r="M48" i="245"/>
  <c r="M47" i="245" s="1"/>
  <c r="DO46" i="245"/>
  <c r="DN46" i="245"/>
  <c r="DM46" i="245"/>
  <c r="DL46" i="245"/>
  <c r="DK46" i="245"/>
  <c r="DJ46" i="245"/>
  <c r="DI46" i="245"/>
  <c r="DH46" i="245"/>
  <c r="DG46" i="245"/>
  <c r="DF46" i="245"/>
  <c r="DE46" i="245"/>
  <c r="DD46" i="245"/>
  <c r="DC46" i="245"/>
  <c r="DB46" i="245"/>
  <c r="DA46" i="245"/>
  <c r="CZ46" i="245"/>
  <c r="CY46" i="245"/>
  <c r="CX46" i="245"/>
  <c r="CW46" i="245"/>
  <c r="CV46" i="245"/>
  <c r="CU46" i="245"/>
  <c r="CT46" i="245"/>
  <c r="CS46" i="245"/>
  <c r="CR46" i="245"/>
  <c r="CQ46" i="245"/>
  <c r="CP46" i="245"/>
  <c r="CO46" i="245"/>
  <c r="CN46" i="245"/>
  <c r="CM46" i="245"/>
  <c r="CL46" i="245"/>
  <c r="CK46" i="245"/>
  <c r="CJ46" i="245"/>
  <c r="CI46" i="245"/>
  <c r="CH46" i="245"/>
  <c r="CG46" i="245"/>
  <c r="CF46" i="245"/>
  <c r="CE46" i="245"/>
  <c r="CD46" i="245"/>
  <c r="CC46" i="245"/>
  <c r="CB46" i="245"/>
  <c r="CA46" i="245"/>
  <c r="BZ46" i="245"/>
  <c r="BY46" i="245"/>
  <c r="BX46" i="245"/>
  <c r="BW46" i="245"/>
  <c r="BV46" i="245"/>
  <c r="BU46" i="245"/>
  <c r="BT46" i="245"/>
  <c r="BS46" i="245"/>
  <c r="BR46" i="245"/>
  <c r="BQ46" i="245"/>
  <c r="BP46" i="245"/>
  <c r="BO46" i="245"/>
  <c r="BN46" i="245"/>
  <c r="BM46" i="245"/>
  <c r="BL46" i="245"/>
  <c r="BK46" i="245"/>
  <c r="BJ46" i="245"/>
  <c r="BI46" i="245"/>
  <c r="BH46" i="245"/>
  <c r="BG46" i="245"/>
  <c r="BF46" i="245"/>
  <c r="BE46" i="245"/>
  <c r="BD46" i="245"/>
  <c r="BC46" i="245"/>
  <c r="BB46" i="245"/>
  <c r="BA46" i="245"/>
  <c r="AZ46" i="245"/>
  <c r="AY46" i="245"/>
  <c r="AX46" i="245"/>
  <c r="AW46" i="245"/>
  <c r="AV46" i="245"/>
  <c r="AU46" i="245"/>
  <c r="AT46" i="245"/>
  <c r="AS46" i="245"/>
  <c r="AR46" i="245"/>
  <c r="AQ46" i="245"/>
  <c r="AP46" i="245"/>
  <c r="AO46" i="245"/>
  <c r="AN46" i="245"/>
  <c r="AM46" i="245"/>
  <c r="AL46" i="245"/>
  <c r="AK46" i="245"/>
  <c r="AJ46" i="245"/>
  <c r="AI46" i="245"/>
  <c r="AH46" i="245"/>
  <c r="AG46" i="245"/>
  <c r="AF46" i="245"/>
  <c r="AE46" i="245"/>
  <c r="AD46" i="245"/>
  <c r="AC46" i="245"/>
  <c r="AB46" i="245"/>
  <c r="AA46" i="245"/>
  <c r="Z46" i="245"/>
  <c r="Y46" i="245"/>
  <c r="X46" i="245"/>
  <c r="W46" i="245"/>
  <c r="V46" i="245"/>
  <c r="U46" i="245"/>
  <c r="T46" i="245"/>
  <c r="S46" i="245"/>
  <c r="R46" i="245"/>
  <c r="Q46" i="245"/>
  <c r="P46" i="245"/>
  <c r="O46" i="245"/>
  <c r="N46" i="245"/>
  <c r="N45" i="245" s="1"/>
  <c r="M46" i="245"/>
  <c r="M45" i="245" s="1"/>
  <c r="DO44" i="245"/>
  <c r="DN44" i="245"/>
  <c r="DM44" i="245"/>
  <c r="DL44" i="245"/>
  <c r="DK44" i="245"/>
  <c r="DJ44" i="245"/>
  <c r="DI44" i="245"/>
  <c r="DH44" i="245"/>
  <c r="DG44" i="245"/>
  <c r="DF44" i="245"/>
  <c r="DE44" i="245"/>
  <c r="DD44" i="245"/>
  <c r="DC44" i="245"/>
  <c r="DB44" i="245"/>
  <c r="DA44" i="245"/>
  <c r="CZ44" i="245"/>
  <c r="CY44" i="245"/>
  <c r="CX44" i="245"/>
  <c r="CW44" i="245"/>
  <c r="CV44" i="245"/>
  <c r="CU44" i="245"/>
  <c r="CT44" i="245"/>
  <c r="CS44" i="245"/>
  <c r="CR44" i="245"/>
  <c r="CQ44" i="245"/>
  <c r="CP44" i="245"/>
  <c r="CO44" i="245"/>
  <c r="CN44" i="245"/>
  <c r="CM44" i="245"/>
  <c r="CL44" i="245"/>
  <c r="CK44" i="245"/>
  <c r="CJ44" i="245"/>
  <c r="CI44" i="245"/>
  <c r="CH44" i="245"/>
  <c r="CG44" i="245"/>
  <c r="CF44" i="245"/>
  <c r="CE44" i="245"/>
  <c r="CD44" i="245"/>
  <c r="CC44" i="245"/>
  <c r="CB44" i="245"/>
  <c r="CA44" i="245"/>
  <c r="BZ44" i="245"/>
  <c r="BY44" i="245"/>
  <c r="BX44" i="245"/>
  <c r="BW44" i="245"/>
  <c r="BV44" i="245"/>
  <c r="BU44" i="245"/>
  <c r="BT44" i="245"/>
  <c r="BS44" i="245"/>
  <c r="BR44" i="245"/>
  <c r="BQ44" i="245"/>
  <c r="BP44" i="245"/>
  <c r="BO44" i="245"/>
  <c r="BN44" i="245"/>
  <c r="BM44" i="245"/>
  <c r="BL44" i="245"/>
  <c r="BK44" i="245"/>
  <c r="BJ44" i="245"/>
  <c r="BI44" i="245"/>
  <c r="BH44" i="245"/>
  <c r="BG44" i="245"/>
  <c r="BF44" i="245"/>
  <c r="BE44" i="245"/>
  <c r="BD44" i="245"/>
  <c r="BC44" i="245"/>
  <c r="BB44" i="245"/>
  <c r="BA44" i="245"/>
  <c r="AZ44" i="245"/>
  <c r="AY44" i="245"/>
  <c r="AX44" i="245"/>
  <c r="AW44" i="245"/>
  <c r="AV44" i="245"/>
  <c r="AU44" i="245"/>
  <c r="AT44" i="245"/>
  <c r="AS44" i="245"/>
  <c r="AR44" i="245"/>
  <c r="AQ44" i="245"/>
  <c r="AP44" i="245"/>
  <c r="AO44" i="245"/>
  <c r="AN44" i="245"/>
  <c r="AM44" i="245"/>
  <c r="AL44" i="245"/>
  <c r="AK44" i="245"/>
  <c r="AJ44" i="245"/>
  <c r="AI44" i="245"/>
  <c r="AH44" i="245"/>
  <c r="AG44" i="245"/>
  <c r="AF44" i="245"/>
  <c r="AE44" i="245"/>
  <c r="AD44" i="245"/>
  <c r="AC44" i="245"/>
  <c r="AB44" i="245"/>
  <c r="AA44" i="245"/>
  <c r="Z44" i="245"/>
  <c r="Y44" i="245"/>
  <c r="X44" i="245"/>
  <c r="W44" i="245"/>
  <c r="V44" i="245"/>
  <c r="U44" i="245"/>
  <c r="T44" i="245"/>
  <c r="S44" i="245"/>
  <c r="R44" i="245"/>
  <c r="Q44" i="245"/>
  <c r="P44" i="245"/>
  <c r="O44" i="245"/>
  <c r="N44" i="245"/>
  <c r="M44" i="245"/>
  <c r="M43" i="245" s="1"/>
  <c r="N43" i="245"/>
  <c r="DK43" i="245" s="1"/>
  <c r="DO42" i="245"/>
  <c r="DN42" i="245"/>
  <c r="DM42" i="245"/>
  <c r="DL42" i="245"/>
  <c r="DK42" i="245"/>
  <c r="DJ42" i="245"/>
  <c r="DI42" i="245"/>
  <c r="DH42" i="245"/>
  <c r="DG42" i="245"/>
  <c r="DF42" i="245"/>
  <c r="DE42" i="245"/>
  <c r="DD42" i="245"/>
  <c r="DC42" i="245"/>
  <c r="DB42" i="245"/>
  <c r="DA42" i="245"/>
  <c r="CZ42" i="245"/>
  <c r="CY42" i="245"/>
  <c r="CX42" i="245"/>
  <c r="CW42" i="245"/>
  <c r="CV42" i="245"/>
  <c r="CU42" i="245"/>
  <c r="CT42" i="245"/>
  <c r="CS42" i="245"/>
  <c r="CR42" i="245"/>
  <c r="CQ42" i="245"/>
  <c r="CP42" i="245"/>
  <c r="CO42" i="245"/>
  <c r="CN42" i="245"/>
  <c r="CM42" i="245"/>
  <c r="CL42" i="245"/>
  <c r="CK42" i="245"/>
  <c r="CJ42" i="245"/>
  <c r="CI42" i="245"/>
  <c r="CH42" i="245"/>
  <c r="CG42" i="245"/>
  <c r="CF42" i="245"/>
  <c r="CE42" i="245"/>
  <c r="CD42" i="245"/>
  <c r="CC42" i="245"/>
  <c r="CB42" i="245"/>
  <c r="CA42" i="245"/>
  <c r="BZ42" i="245"/>
  <c r="BY42" i="245"/>
  <c r="BX42" i="245"/>
  <c r="BW42" i="245"/>
  <c r="BV42" i="245"/>
  <c r="BU42" i="245"/>
  <c r="BT42" i="245"/>
  <c r="BS42" i="245"/>
  <c r="BR42" i="245"/>
  <c r="BQ42" i="245"/>
  <c r="BP42" i="245"/>
  <c r="BO42" i="245"/>
  <c r="BN42" i="245"/>
  <c r="BM42" i="245"/>
  <c r="BL42" i="245"/>
  <c r="BK42" i="245"/>
  <c r="BJ42" i="245"/>
  <c r="BI42" i="245"/>
  <c r="BH42" i="245"/>
  <c r="BG42" i="245"/>
  <c r="BF42" i="245"/>
  <c r="BE42" i="245"/>
  <c r="BD42" i="245"/>
  <c r="BC42" i="245"/>
  <c r="BB42" i="245"/>
  <c r="BA42" i="245"/>
  <c r="AZ42" i="245"/>
  <c r="AY42" i="245"/>
  <c r="AX42" i="245"/>
  <c r="AW42" i="245"/>
  <c r="AV42" i="245"/>
  <c r="AU42" i="245"/>
  <c r="AT42" i="245"/>
  <c r="AS42" i="245"/>
  <c r="AR42" i="245"/>
  <c r="AQ42" i="245"/>
  <c r="AP42" i="245"/>
  <c r="AO42" i="245"/>
  <c r="AN42" i="245"/>
  <c r="AM42" i="245"/>
  <c r="AL42" i="245"/>
  <c r="AK42" i="245"/>
  <c r="AJ42" i="245"/>
  <c r="AI42" i="245"/>
  <c r="AH42" i="245"/>
  <c r="AG42" i="245"/>
  <c r="AF42" i="245"/>
  <c r="AE42" i="245"/>
  <c r="AD42" i="245"/>
  <c r="AC42" i="245"/>
  <c r="AB42" i="245"/>
  <c r="AA42" i="245"/>
  <c r="Z42" i="245"/>
  <c r="Y42" i="245"/>
  <c r="X42" i="245"/>
  <c r="W42" i="245"/>
  <c r="V42" i="245"/>
  <c r="U42" i="245"/>
  <c r="T42" i="245"/>
  <c r="S42" i="245"/>
  <c r="R42" i="245"/>
  <c r="Q42" i="245"/>
  <c r="P42" i="245"/>
  <c r="O42" i="245"/>
  <c r="N42" i="245"/>
  <c r="N41" i="245" s="1"/>
  <c r="CG41" i="245" s="1"/>
  <c r="M42" i="245"/>
  <c r="DE41" i="245"/>
  <c r="AQ41" i="245"/>
  <c r="M41" i="245"/>
  <c r="DO40" i="245"/>
  <c r="DN40" i="245"/>
  <c r="DM40" i="245"/>
  <c r="DL40" i="245"/>
  <c r="DK40" i="245"/>
  <c r="DJ40" i="245"/>
  <c r="DI40" i="245"/>
  <c r="DH40" i="245"/>
  <c r="DG40" i="245"/>
  <c r="DF40" i="245"/>
  <c r="DE40" i="245"/>
  <c r="DD40" i="245"/>
  <c r="DC40" i="245"/>
  <c r="DB40" i="245"/>
  <c r="DA40" i="245"/>
  <c r="CZ40" i="245"/>
  <c r="CY40" i="245"/>
  <c r="CX40" i="245"/>
  <c r="CW40" i="245"/>
  <c r="CV40" i="245"/>
  <c r="CU40" i="245"/>
  <c r="CT40" i="245"/>
  <c r="CS40" i="245"/>
  <c r="CR40" i="245"/>
  <c r="CQ40" i="245"/>
  <c r="CP40" i="245"/>
  <c r="CO40" i="245"/>
  <c r="CN40" i="245"/>
  <c r="CM40" i="245"/>
  <c r="CL40" i="245"/>
  <c r="CK40" i="245"/>
  <c r="CJ40" i="245"/>
  <c r="CI40" i="245"/>
  <c r="CH40" i="245"/>
  <c r="CG40" i="245"/>
  <c r="CF40" i="245"/>
  <c r="CE40" i="245"/>
  <c r="CD40" i="245"/>
  <c r="CC40" i="245"/>
  <c r="CB40" i="245"/>
  <c r="CA40" i="245"/>
  <c r="BZ40" i="245"/>
  <c r="BY40" i="245"/>
  <c r="BX40" i="245"/>
  <c r="BW40" i="245"/>
  <c r="BV40" i="245"/>
  <c r="BU40" i="245"/>
  <c r="BT40" i="245"/>
  <c r="BS40" i="245"/>
  <c r="BR40" i="245"/>
  <c r="BQ40" i="245"/>
  <c r="BP40" i="245"/>
  <c r="BO40" i="245"/>
  <c r="BN40" i="245"/>
  <c r="BM40" i="245"/>
  <c r="BL40" i="245"/>
  <c r="BK40" i="245"/>
  <c r="BJ40" i="245"/>
  <c r="BI40" i="245"/>
  <c r="BH40" i="245"/>
  <c r="BG40" i="245"/>
  <c r="BF40" i="245"/>
  <c r="BE40" i="245"/>
  <c r="BD40" i="245"/>
  <c r="BC40" i="245"/>
  <c r="BB40" i="245"/>
  <c r="BA40" i="245"/>
  <c r="AZ40" i="245"/>
  <c r="AY40" i="245"/>
  <c r="AX40" i="245"/>
  <c r="AW40" i="245"/>
  <c r="AV40" i="245"/>
  <c r="AU40" i="245"/>
  <c r="AT40" i="245"/>
  <c r="AS40" i="245"/>
  <c r="AR40" i="245"/>
  <c r="AQ40" i="245"/>
  <c r="AP40" i="245"/>
  <c r="AO40" i="245"/>
  <c r="AN40" i="245"/>
  <c r="AM40" i="245"/>
  <c r="AL40" i="245"/>
  <c r="AK40" i="245"/>
  <c r="AJ40" i="245"/>
  <c r="AI40" i="245"/>
  <c r="AH40" i="245"/>
  <c r="AG40" i="245"/>
  <c r="AF40" i="245"/>
  <c r="AE40" i="245"/>
  <c r="AD40" i="245"/>
  <c r="AC40" i="245"/>
  <c r="AB40" i="245"/>
  <c r="AA40" i="245"/>
  <c r="Z40" i="245"/>
  <c r="Y40" i="245"/>
  <c r="X40" i="245"/>
  <c r="W40" i="245"/>
  <c r="V40" i="245"/>
  <c r="U40" i="245"/>
  <c r="T40" i="245"/>
  <c r="S40" i="245"/>
  <c r="R40" i="245"/>
  <c r="Q40" i="245"/>
  <c r="P40" i="245"/>
  <c r="O40" i="245"/>
  <c r="N40" i="245"/>
  <c r="N39" i="245" s="1"/>
  <c r="DM39" i="245" s="1"/>
  <c r="M40" i="245"/>
  <c r="M39" i="245" s="1"/>
  <c r="DO38" i="245"/>
  <c r="DN38" i="245"/>
  <c r="DM38" i="245"/>
  <c r="DL38" i="245"/>
  <c r="DK38" i="245"/>
  <c r="DJ38" i="245"/>
  <c r="DI38" i="245"/>
  <c r="DH38" i="245"/>
  <c r="DG38" i="245"/>
  <c r="DF38" i="245"/>
  <c r="DE38" i="245"/>
  <c r="DD38" i="245"/>
  <c r="DC38" i="245"/>
  <c r="DB38" i="245"/>
  <c r="DA38" i="245"/>
  <c r="CZ38" i="245"/>
  <c r="CY38" i="245"/>
  <c r="CX38" i="245"/>
  <c r="CW38" i="245"/>
  <c r="CV38" i="245"/>
  <c r="CU38" i="245"/>
  <c r="CT38" i="245"/>
  <c r="CS38" i="245"/>
  <c r="CR38" i="245"/>
  <c r="CQ38" i="245"/>
  <c r="CP38" i="245"/>
  <c r="CO38" i="245"/>
  <c r="CN38" i="245"/>
  <c r="CM38" i="245"/>
  <c r="CL38" i="245"/>
  <c r="CK38" i="245"/>
  <c r="CJ38" i="245"/>
  <c r="CI38" i="245"/>
  <c r="CH38" i="245"/>
  <c r="CG38" i="245"/>
  <c r="CF38" i="245"/>
  <c r="CE38" i="245"/>
  <c r="CD38" i="245"/>
  <c r="CC38" i="245"/>
  <c r="CB38" i="245"/>
  <c r="CA38" i="245"/>
  <c r="BZ38" i="245"/>
  <c r="BY38" i="245"/>
  <c r="BX38" i="245"/>
  <c r="BW38" i="245"/>
  <c r="BV38" i="245"/>
  <c r="BU38" i="245"/>
  <c r="BT38" i="245"/>
  <c r="BS38" i="245"/>
  <c r="BR38" i="245"/>
  <c r="BQ38" i="245"/>
  <c r="BP38" i="245"/>
  <c r="BO38" i="245"/>
  <c r="BN38" i="245"/>
  <c r="BM38" i="245"/>
  <c r="BL38" i="245"/>
  <c r="BK38" i="245"/>
  <c r="BJ38" i="245"/>
  <c r="BI38" i="245"/>
  <c r="BH38" i="245"/>
  <c r="BG38" i="245"/>
  <c r="BF38" i="245"/>
  <c r="BE38" i="245"/>
  <c r="BD38" i="245"/>
  <c r="BC38" i="245"/>
  <c r="BB38" i="245"/>
  <c r="BA38" i="245"/>
  <c r="AZ38" i="245"/>
  <c r="AY38" i="245"/>
  <c r="AX38" i="245"/>
  <c r="AW38" i="245"/>
  <c r="AV38" i="245"/>
  <c r="AU38" i="245"/>
  <c r="AT38" i="245"/>
  <c r="AS38" i="245"/>
  <c r="AR38" i="245"/>
  <c r="AQ38" i="245"/>
  <c r="AP38" i="245"/>
  <c r="AO38" i="245"/>
  <c r="AN38" i="245"/>
  <c r="AM38" i="245"/>
  <c r="AL38" i="245"/>
  <c r="AK38" i="245"/>
  <c r="AJ38" i="245"/>
  <c r="AI38" i="245"/>
  <c r="AH38" i="245"/>
  <c r="AG38" i="245"/>
  <c r="AF38" i="245"/>
  <c r="AE38" i="245"/>
  <c r="AD38" i="245"/>
  <c r="AC38" i="245"/>
  <c r="AB38" i="245"/>
  <c r="AA38" i="245"/>
  <c r="Z38" i="245"/>
  <c r="Y38" i="245"/>
  <c r="X38" i="245"/>
  <c r="W38" i="245"/>
  <c r="V38" i="245"/>
  <c r="U38" i="245"/>
  <c r="T38" i="245"/>
  <c r="S38" i="245"/>
  <c r="R38" i="245"/>
  <c r="Q38" i="245"/>
  <c r="P38" i="245"/>
  <c r="O38" i="245"/>
  <c r="N38" i="245"/>
  <c r="N37" i="245" s="1"/>
  <c r="M38" i="245"/>
  <c r="M37" i="245" s="1"/>
  <c r="DO36" i="245"/>
  <c r="DN36" i="245"/>
  <c r="DM36" i="245"/>
  <c r="DL36" i="245"/>
  <c r="DK36" i="245"/>
  <c r="DJ36" i="245"/>
  <c r="DI36" i="245"/>
  <c r="DH36" i="245"/>
  <c r="DG36" i="245"/>
  <c r="DF36" i="245"/>
  <c r="DE36" i="245"/>
  <c r="DD36" i="245"/>
  <c r="DC36" i="245"/>
  <c r="DB36" i="245"/>
  <c r="DA36" i="245"/>
  <c r="CZ36" i="245"/>
  <c r="CY36" i="245"/>
  <c r="CX36" i="245"/>
  <c r="CW36" i="245"/>
  <c r="CV36" i="245"/>
  <c r="CU36" i="245"/>
  <c r="CT36" i="245"/>
  <c r="CS36" i="245"/>
  <c r="CR36" i="245"/>
  <c r="CQ36" i="245"/>
  <c r="CP36" i="245"/>
  <c r="CO36" i="245"/>
  <c r="CN36" i="245"/>
  <c r="CM36" i="245"/>
  <c r="CL36" i="245"/>
  <c r="CK36" i="245"/>
  <c r="CJ36" i="245"/>
  <c r="CI36" i="245"/>
  <c r="CH36" i="245"/>
  <c r="CG36" i="245"/>
  <c r="CF36" i="245"/>
  <c r="CE36" i="245"/>
  <c r="CD36" i="245"/>
  <c r="CC36" i="245"/>
  <c r="CB36" i="245"/>
  <c r="CA36" i="245"/>
  <c r="BZ36" i="245"/>
  <c r="BY36" i="245"/>
  <c r="BX36" i="245"/>
  <c r="BW36" i="245"/>
  <c r="BV36" i="245"/>
  <c r="BU36" i="245"/>
  <c r="BT36" i="245"/>
  <c r="BS36" i="245"/>
  <c r="BR36" i="245"/>
  <c r="BQ36" i="245"/>
  <c r="BP36" i="245"/>
  <c r="BO36" i="245"/>
  <c r="BN36" i="245"/>
  <c r="BM36" i="245"/>
  <c r="BL36" i="245"/>
  <c r="BK36" i="245"/>
  <c r="BJ36" i="245"/>
  <c r="BI36" i="245"/>
  <c r="BH36" i="245"/>
  <c r="BG36" i="245"/>
  <c r="BF36" i="245"/>
  <c r="BE36" i="245"/>
  <c r="BD36" i="245"/>
  <c r="BC36" i="245"/>
  <c r="BB36" i="245"/>
  <c r="BA36" i="245"/>
  <c r="AZ36" i="245"/>
  <c r="AY36" i="245"/>
  <c r="AX36" i="245"/>
  <c r="AW36" i="245"/>
  <c r="AV36" i="245"/>
  <c r="AU36" i="245"/>
  <c r="AT36" i="245"/>
  <c r="AS36" i="245"/>
  <c r="AR36" i="245"/>
  <c r="AQ36" i="245"/>
  <c r="AP36" i="245"/>
  <c r="AO36" i="245"/>
  <c r="AN36" i="245"/>
  <c r="AM36" i="245"/>
  <c r="AL36" i="245"/>
  <c r="AK36" i="245"/>
  <c r="AJ36" i="245"/>
  <c r="AI36" i="245"/>
  <c r="AH36" i="245"/>
  <c r="AG36" i="245"/>
  <c r="AF36" i="245"/>
  <c r="AE36" i="245"/>
  <c r="AD36" i="245"/>
  <c r="AC36" i="245"/>
  <c r="AB36" i="245"/>
  <c r="AA36" i="245"/>
  <c r="Z36" i="245"/>
  <c r="Y36" i="245"/>
  <c r="X36" i="245"/>
  <c r="W36" i="245"/>
  <c r="V36" i="245"/>
  <c r="U36" i="245"/>
  <c r="T36" i="245"/>
  <c r="S36" i="245"/>
  <c r="R36" i="245"/>
  <c r="Q36" i="245"/>
  <c r="P36" i="245"/>
  <c r="O36" i="245"/>
  <c r="N36" i="245"/>
  <c r="N35" i="245" s="1"/>
  <c r="DF35" i="245" s="1"/>
  <c r="M36" i="245"/>
  <c r="M35" i="245"/>
  <c r="DO34" i="245"/>
  <c r="DN34" i="245"/>
  <c r="DM34" i="245"/>
  <c r="DL34" i="245"/>
  <c r="DK34" i="245"/>
  <c r="DJ34" i="245"/>
  <c r="DI34" i="245"/>
  <c r="DH34" i="245"/>
  <c r="DG34" i="245"/>
  <c r="DF34" i="245"/>
  <c r="DE34" i="245"/>
  <c r="DD34" i="245"/>
  <c r="DC34" i="245"/>
  <c r="DB34" i="245"/>
  <c r="DA34" i="245"/>
  <c r="CZ34" i="245"/>
  <c r="CY34" i="245"/>
  <c r="CX34" i="245"/>
  <c r="CW34" i="245"/>
  <c r="CV34" i="245"/>
  <c r="CU34" i="245"/>
  <c r="CT34" i="245"/>
  <c r="CS34" i="245"/>
  <c r="CR34" i="245"/>
  <c r="CQ34" i="245"/>
  <c r="CP34" i="245"/>
  <c r="CO34" i="245"/>
  <c r="CN34" i="245"/>
  <c r="CM34" i="245"/>
  <c r="CL34" i="245"/>
  <c r="CK34" i="245"/>
  <c r="CJ34" i="245"/>
  <c r="CI34" i="245"/>
  <c r="CH34" i="245"/>
  <c r="CG34" i="245"/>
  <c r="CF34" i="245"/>
  <c r="CE34" i="245"/>
  <c r="CD34" i="245"/>
  <c r="CC34" i="245"/>
  <c r="CB34" i="245"/>
  <c r="CA34" i="245"/>
  <c r="BZ34" i="245"/>
  <c r="BY34" i="245"/>
  <c r="BX34" i="245"/>
  <c r="BW34" i="245"/>
  <c r="BV34" i="245"/>
  <c r="BU34" i="245"/>
  <c r="BT34" i="245"/>
  <c r="BS34" i="245"/>
  <c r="BR34" i="245"/>
  <c r="BQ34" i="245"/>
  <c r="BP34" i="245"/>
  <c r="BO34" i="245"/>
  <c r="BN34" i="245"/>
  <c r="BM34" i="245"/>
  <c r="BL34" i="245"/>
  <c r="BK34" i="245"/>
  <c r="BJ34" i="245"/>
  <c r="BI34" i="245"/>
  <c r="BH34" i="245"/>
  <c r="BG34" i="245"/>
  <c r="BF34" i="245"/>
  <c r="BE34" i="245"/>
  <c r="BD34" i="245"/>
  <c r="BC34" i="245"/>
  <c r="BB34" i="245"/>
  <c r="BA34" i="245"/>
  <c r="AZ34" i="245"/>
  <c r="AY34" i="245"/>
  <c r="AX34" i="245"/>
  <c r="AW34" i="245"/>
  <c r="AV34" i="245"/>
  <c r="AU34" i="245"/>
  <c r="AT34" i="245"/>
  <c r="AS34" i="245"/>
  <c r="AR34" i="245"/>
  <c r="AQ34" i="245"/>
  <c r="AP34" i="245"/>
  <c r="AO34" i="245"/>
  <c r="AN34" i="245"/>
  <c r="AM34" i="245"/>
  <c r="AL34" i="245"/>
  <c r="AK34" i="245"/>
  <c r="AJ34" i="245"/>
  <c r="AI34" i="245"/>
  <c r="AH34" i="245"/>
  <c r="AG34" i="245"/>
  <c r="AF34" i="245"/>
  <c r="AE34" i="245"/>
  <c r="AD34" i="245"/>
  <c r="AC34" i="245"/>
  <c r="AB34" i="245"/>
  <c r="AA34" i="245"/>
  <c r="Z34" i="245"/>
  <c r="Y34" i="245"/>
  <c r="X34" i="245"/>
  <c r="W34" i="245"/>
  <c r="V34" i="245"/>
  <c r="U34" i="245"/>
  <c r="T34" i="245"/>
  <c r="S34" i="245"/>
  <c r="R34" i="245"/>
  <c r="Q34" i="245"/>
  <c r="P34" i="245"/>
  <c r="O34" i="245"/>
  <c r="N34" i="245"/>
  <c r="N33" i="245" s="1"/>
  <c r="CE33" i="245" s="1"/>
  <c r="M34" i="245"/>
  <c r="M33" i="245" s="1"/>
  <c r="DO32" i="245"/>
  <c r="DN32" i="245"/>
  <c r="DM32" i="245"/>
  <c r="DL32" i="245"/>
  <c r="DK32" i="245"/>
  <c r="DJ32" i="245"/>
  <c r="DI32" i="245"/>
  <c r="DH32" i="245"/>
  <c r="DG32" i="245"/>
  <c r="DF32" i="245"/>
  <c r="DE32" i="245"/>
  <c r="DD32" i="245"/>
  <c r="DC32" i="245"/>
  <c r="DB32" i="245"/>
  <c r="DA32" i="245"/>
  <c r="CZ32" i="245"/>
  <c r="CY32" i="245"/>
  <c r="CX32" i="245"/>
  <c r="CW32" i="245"/>
  <c r="CV32" i="245"/>
  <c r="CU32" i="245"/>
  <c r="CT32" i="245"/>
  <c r="CS32" i="245"/>
  <c r="CR32" i="245"/>
  <c r="CQ32" i="245"/>
  <c r="CP32" i="245"/>
  <c r="CO32" i="245"/>
  <c r="CN32" i="245"/>
  <c r="CM32" i="245"/>
  <c r="CL32" i="245"/>
  <c r="CK32" i="245"/>
  <c r="CJ32" i="245"/>
  <c r="CI32" i="245"/>
  <c r="CH32" i="245"/>
  <c r="CG32" i="245"/>
  <c r="CF32" i="245"/>
  <c r="CE32" i="245"/>
  <c r="CD32" i="245"/>
  <c r="CC32" i="245"/>
  <c r="CB32" i="245"/>
  <c r="CA32" i="245"/>
  <c r="BZ32" i="245"/>
  <c r="BY32" i="245"/>
  <c r="BX32" i="245"/>
  <c r="BW32" i="245"/>
  <c r="BV32" i="245"/>
  <c r="BU32" i="245"/>
  <c r="BT32" i="245"/>
  <c r="BS32" i="245"/>
  <c r="BR32" i="245"/>
  <c r="BQ32" i="245"/>
  <c r="BP32" i="245"/>
  <c r="BO32" i="245"/>
  <c r="BN32" i="245"/>
  <c r="BM32" i="245"/>
  <c r="BL32" i="245"/>
  <c r="BK32" i="245"/>
  <c r="BJ32" i="245"/>
  <c r="BI32" i="245"/>
  <c r="BH32" i="245"/>
  <c r="BG32" i="245"/>
  <c r="BF32" i="245"/>
  <c r="BE32" i="245"/>
  <c r="BD32" i="245"/>
  <c r="BC32" i="245"/>
  <c r="BB32" i="245"/>
  <c r="BA32" i="245"/>
  <c r="AZ32" i="245"/>
  <c r="AY32" i="245"/>
  <c r="AX32" i="245"/>
  <c r="AW32" i="245"/>
  <c r="AV32" i="245"/>
  <c r="AU32" i="245"/>
  <c r="AT32" i="245"/>
  <c r="AS32" i="245"/>
  <c r="AR32" i="245"/>
  <c r="AQ32" i="245"/>
  <c r="AP32" i="245"/>
  <c r="AO32" i="245"/>
  <c r="AN32" i="245"/>
  <c r="AM32" i="245"/>
  <c r="AL32" i="245"/>
  <c r="AK32" i="245"/>
  <c r="AJ32" i="245"/>
  <c r="AI32" i="245"/>
  <c r="AH32" i="245"/>
  <c r="AG32" i="245"/>
  <c r="AF32" i="245"/>
  <c r="AE32" i="245"/>
  <c r="AD32" i="245"/>
  <c r="AC32" i="245"/>
  <c r="AB32" i="245"/>
  <c r="AA32" i="245"/>
  <c r="Z32" i="245"/>
  <c r="Y32" i="245"/>
  <c r="X32" i="245"/>
  <c r="W32" i="245"/>
  <c r="V32" i="245"/>
  <c r="U32" i="245"/>
  <c r="T32" i="245"/>
  <c r="S32" i="245"/>
  <c r="R32" i="245"/>
  <c r="Q32" i="245"/>
  <c r="P32" i="245"/>
  <c r="O32" i="245"/>
  <c r="N32" i="245"/>
  <c r="N31" i="245" s="1"/>
  <c r="M32" i="245"/>
  <c r="M31" i="245" s="1"/>
  <c r="DO30" i="245"/>
  <c r="DN30" i="245"/>
  <c r="DM30" i="245"/>
  <c r="DL30" i="245"/>
  <c r="DK30" i="245"/>
  <c r="DJ30" i="245"/>
  <c r="DI30" i="245"/>
  <c r="DH30" i="245"/>
  <c r="DG30" i="245"/>
  <c r="DF30" i="245"/>
  <c r="DE30" i="245"/>
  <c r="DD30" i="245"/>
  <c r="DC30" i="245"/>
  <c r="DB30" i="245"/>
  <c r="DA30" i="245"/>
  <c r="CZ30" i="245"/>
  <c r="CY30" i="245"/>
  <c r="CX30" i="245"/>
  <c r="CW30" i="245"/>
  <c r="CV30" i="245"/>
  <c r="CU30" i="245"/>
  <c r="CT30" i="245"/>
  <c r="CS30" i="245"/>
  <c r="CR30" i="245"/>
  <c r="CQ30" i="245"/>
  <c r="CP30" i="245"/>
  <c r="CO30" i="245"/>
  <c r="CN30" i="245"/>
  <c r="CM30" i="245"/>
  <c r="CL30" i="245"/>
  <c r="CK30" i="245"/>
  <c r="CJ30" i="245"/>
  <c r="CI30" i="245"/>
  <c r="CH30" i="245"/>
  <c r="CG30" i="245"/>
  <c r="CF30" i="245"/>
  <c r="CE30" i="245"/>
  <c r="CD30" i="245"/>
  <c r="CC30" i="245"/>
  <c r="CB30" i="245"/>
  <c r="CA30" i="245"/>
  <c r="BZ30" i="245"/>
  <c r="BY30" i="245"/>
  <c r="BX30" i="245"/>
  <c r="BW30" i="245"/>
  <c r="BV30" i="245"/>
  <c r="BU30" i="245"/>
  <c r="BT30" i="245"/>
  <c r="BS30" i="245"/>
  <c r="BR30" i="245"/>
  <c r="BQ30" i="245"/>
  <c r="BP30" i="245"/>
  <c r="BO30" i="245"/>
  <c r="BN30" i="245"/>
  <c r="BM30" i="245"/>
  <c r="BL30" i="245"/>
  <c r="BK30" i="245"/>
  <c r="BJ30" i="245"/>
  <c r="BI30" i="245"/>
  <c r="BH30" i="245"/>
  <c r="BG30" i="245"/>
  <c r="BF30" i="245"/>
  <c r="BE30" i="245"/>
  <c r="BD30" i="245"/>
  <c r="BC30" i="245"/>
  <c r="BB30" i="245"/>
  <c r="BA30" i="245"/>
  <c r="AZ30" i="245"/>
  <c r="AY30" i="245"/>
  <c r="AX30" i="245"/>
  <c r="AW30" i="245"/>
  <c r="AV30" i="245"/>
  <c r="AU30" i="245"/>
  <c r="AT30" i="245"/>
  <c r="AS30" i="245"/>
  <c r="AR30" i="245"/>
  <c r="AQ30" i="245"/>
  <c r="AP30" i="245"/>
  <c r="AO30" i="245"/>
  <c r="AN30" i="245"/>
  <c r="AM30" i="245"/>
  <c r="AL30" i="245"/>
  <c r="AK30" i="245"/>
  <c r="AJ30" i="245"/>
  <c r="AI30" i="245"/>
  <c r="AH30" i="245"/>
  <c r="AG30" i="245"/>
  <c r="AF30" i="245"/>
  <c r="AE30" i="245"/>
  <c r="AD30" i="245"/>
  <c r="AC30" i="245"/>
  <c r="AB30" i="245"/>
  <c r="AA30" i="245"/>
  <c r="Z30" i="245"/>
  <c r="Y30" i="245"/>
  <c r="X30" i="245"/>
  <c r="W30" i="245"/>
  <c r="V30" i="245"/>
  <c r="U30" i="245"/>
  <c r="T30" i="245"/>
  <c r="S30" i="245"/>
  <c r="R30" i="245"/>
  <c r="Q30" i="245"/>
  <c r="P30" i="245"/>
  <c r="O30" i="245"/>
  <c r="N30" i="245"/>
  <c r="N29" i="245" s="1"/>
  <c r="M30" i="245"/>
  <c r="M29" i="245" s="1"/>
  <c r="DO28" i="245"/>
  <c r="DN28" i="245"/>
  <c r="DM28" i="245"/>
  <c r="DL28" i="245"/>
  <c r="DK28" i="245"/>
  <c r="DJ28" i="245"/>
  <c r="DI28" i="245"/>
  <c r="DH28" i="245"/>
  <c r="DG28" i="245"/>
  <c r="DF28" i="245"/>
  <c r="DE28" i="245"/>
  <c r="DD28" i="245"/>
  <c r="DC28" i="245"/>
  <c r="DB28" i="245"/>
  <c r="DA28" i="245"/>
  <c r="CZ28" i="245"/>
  <c r="CY28" i="245"/>
  <c r="CX28" i="245"/>
  <c r="CW28" i="245"/>
  <c r="CV28" i="245"/>
  <c r="CU28" i="245"/>
  <c r="CT28" i="245"/>
  <c r="CS28" i="245"/>
  <c r="CR28" i="245"/>
  <c r="CQ28" i="245"/>
  <c r="CP28" i="245"/>
  <c r="CO28" i="245"/>
  <c r="CN28" i="245"/>
  <c r="CM28" i="245"/>
  <c r="CL28" i="245"/>
  <c r="CK28" i="245"/>
  <c r="CJ28" i="245"/>
  <c r="CI28" i="245"/>
  <c r="CH28" i="245"/>
  <c r="CG28" i="245"/>
  <c r="CF28" i="245"/>
  <c r="CE28" i="245"/>
  <c r="CD28" i="245"/>
  <c r="CC28" i="245"/>
  <c r="CB28" i="245"/>
  <c r="CA28" i="245"/>
  <c r="BZ28" i="245"/>
  <c r="BY28" i="245"/>
  <c r="BX28" i="245"/>
  <c r="BW28" i="245"/>
  <c r="BV28" i="245"/>
  <c r="BU28" i="245"/>
  <c r="BT28" i="245"/>
  <c r="BS28" i="245"/>
  <c r="BR28" i="245"/>
  <c r="BQ28" i="245"/>
  <c r="BP28" i="245"/>
  <c r="BO28" i="245"/>
  <c r="BN28" i="245"/>
  <c r="BM28" i="245"/>
  <c r="BL28" i="245"/>
  <c r="BK28" i="245"/>
  <c r="BJ28" i="245"/>
  <c r="BI28" i="245"/>
  <c r="BH28" i="245"/>
  <c r="BG28" i="245"/>
  <c r="BF28" i="245"/>
  <c r="BE28" i="245"/>
  <c r="BD28" i="245"/>
  <c r="BC28" i="245"/>
  <c r="BB28" i="245"/>
  <c r="BA28" i="245"/>
  <c r="AZ28" i="245"/>
  <c r="AY28" i="245"/>
  <c r="AX28" i="245"/>
  <c r="AW28" i="245"/>
  <c r="AV28" i="245"/>
  <c r="AU28" i="245"/>
  <c r="AT28" i="245"/>
  <c r="AS28" i="245"/>
  <c r="AR28" i="245"/>
  <c r="AQ28" i="245"/>
  <c r="AP28" i="245"/>
  <c r="AO28" i="245"/>
  <c r="AN28" i="245"/>
  <c r="AM28" i="245"/>
  <c r="AL28" i="245"/>
  <c r="AK28" i="245"/>
  <c r="AJ28" i="245"/>
  <c r="AI28" i="245"/>
  <c r="AH28" i="245"/>
  <c r="AG28" i="245"/>
  <c r="AF28" i="245"/>
  <c r="AE28" i="245"/>
  <c r="AD28" i="245"/>
  <c r="AC28" i="245"/>
  <c r="AB28" i="245"/>
  <c r="AA28" i="245"/>
  <c r="Z28" i="245"/>
  <c r="Y28" i="245"/>
  <c r="X28" i="245"/>
  <c r="W28" i="245"/>
  <c r="V28" i="245"/>
  <c r="U28" i="245"/>
  <c r="T28" i="245"/>
  <c r="S28" i="245"/>
  <c r="R28" i="245"/>
  <c r="Q28" i="245"/>
  <c r="P28" i="245"/>
  <c r="O28" i="245"/>
  <c r="N28" i="245"/>
  <c r="N27" i="245" s="1"/>
  <c r="M28" i="245"/>
  <c r="M27" i="245" s="1"/>
  <c r="BT27" i="245"/>
  <c r="AN27" i="245"/>
  <c r="DO26" i="245"/>
  <c r="DN26" i="245"/>
  <c r="DM26" i="245"/>
  <c r="DL26" i="245"/>
  <c r="DK26" i="245"/>
  <c r="DJ26" i="245"/>
  <c r="DI26" i="245"/>
  <c r="DH26" i="245"/>
  <c r="DG26" i="245"/>
  <c r="DF26" i="245"/>
  <c r="DE26" i="245"/>
  <c r="DD26" i="245"/>
  <c r="DC26" i="245"/>
  <c r="DB26" i="245"/>
  <c r="DA26" i="245"/>
  <c r="CZ26" i="245"/>
  <c r="CY26" i="245"/>
  <c r="CX26" i="245"/>
  <c r="CW26" i="245"/>
  <c r="CV26" i="245"/>
  <c r="CU26" i="245"/>
  <c r="CT26" i="245"/>
  <c r="CS26" i="245"/>
  <c r="CR26" i="245"/>
  <c r="CQ26" i="245"/>
  <c r="CP26" i="245"/>
  <c r="CO26" i="245"/>
  <c r="CN26" i="245"/>
  <c r="CM26" i="245"/>
  <c r="CL26" i="245"/>
  <c r="CK26" i="245"/>
  <c r="CJ26" i="245"/>
  <c r="CI26" i="245"/>
  <c r="CH26" i="245"/>
  <c r="CG26" i="245"/>
  <c r="CF26" i="245"/>
  <c r="CE26" i="245"/>
  <c r="CD26" i="245"/>
  <c r="CC26" i="245"/>
  <c r="CB26" i="245"/>
  <c r="CA26" i="245"/>
  <c r="BZ26" i="245"/>
  <c r="BY26" i="245"/>
  <c r="BX26" i="245"/>
  <c r="BW26" i="245"/>
  <c r="BV26" i="245"/>
  <c r="BU26" i="245"/>
  <c r="BT26" i="245"/>
  <c r="BS26" i="245"/>
  <c r="BR26" i="245"/>
  <c r="BQ26" i="245"/>
  <c r="BP26" i="245"/>
  <c r="BO26" i="245"/>
  <c r="BN26" i="245"/>
  <c r="BM26" i="245"/>
  <c r="BL26" i="245"/>
  <c r="BK26" i="245"/>
  <c r="BJ26" i="245"/>
  <c r="BI26" i="245"/>
  <c r="BH26" i="245"/>
  <c r="BG26" i="245"/>
  <c r="BF26" i="245"/>
  <c r="BE26" i="245"/>
  <c r="BD26" i="245"/>
  <c r="BC26" i="245"/>
  <c r="BB26" i="245"/>
  <c r="BA26" i="245"/>
  <c r="AZ26" i="245"/>
  <c r="AY26" i="245"/>
  <c r="AX26" i="245"/>
  <c r="AW26" i="245"/>
  <c r="AV26" i="245"/>
  <c r="AU26" i="245"/>
  <c r="AT26" i="245"/>
  <c r="AS26" i="245"/>
  <c r="AR26" i="245"/>
  <c r="AQ26" i="245"/>
  <c r="AP26" i="245"/>
  <c r="AO26" i="245"/>
  <c r="AN26" i="245"/>
  <c r="AM26" i="245"/>
  <c r="AL26" i="245"/>
  <c r="AK26" i="245"/>
  <c r="AJ26" i="245"/>
  <c r="AI26" i="245"/>
  <c r="AH26" i="245"/>
  <c r="AG26" i="245"/>
  <c r="AF26" i="245"/>
  <c r="AE26" i="245"/>
  <c r="AD26" i="245"/>
  <c r="AC26" i="245"/>
  <c r="AB26" i="245"/>
  <c r="AA26" i="245"/>
  <c r="Z26" i="245"/>
  <c r="Y26" i="245"/>
  <c r="X26" i="245"/>
  <c r="W26" i="245"/>
  <c r="V26" i="245"/>
  <c r="U26" i="245"/>
  <c r="T26" i="245"/>
  <c r="S26" i="245"/>
  <c r="R26" i="245"/>
  <c r="Q26" i="245"/>
  <c r="P26" i="245"/>
  <c r="O26" i="245"/>
  <c r="N26" i="245"/>
  <c r="N25" i="245" s="1"/>
  <c r="DI25" i="245" s="1"/>
  <c r="M26" i="245"/>
  <c r="M25" i="245" s="1"/>
  <c r="H21" i="245"/>
  <c r="H18" i="245"/>
  <c r="J17" i="245"/>
  <c r="K17" i="245" s="1"/>
  <c r="I17" i="245"/>
  <c r="H17" i="245"/>
  <c r="G17" i="245"/>
  <c r="J16" i="245"/>
  <c r="K16" i="245" s="1"/>
  <c r="I16" i="245"/>
  <c r="H16" i="245"/>
  <c r="G16" i="245"/>
  <c r="J15" i="245"/>
  <c r="K15" i="245" s="1"/>
  <c r="I15" i="245"/>
  <c r="H15" i="245"/>
  <c r="G15" i="245"/>
  <c r="J14" i="245"/>
  <c r="K14" i="245" s="1"/>
  <c r="H14" i="245"/>
  <c r="G14" i="245"/>
  <c r="J13" i="245"/>
  <c r="K13" i="245" s="1"/>
  <c r="H13" i="245"/>
  <c r="G13" i="245"/>
  <c r="J12" i="245"/>
  <c r="K12" i="245" s="1"/>
  <c r="H12" i="245"/>
  <c r="G12" i="245"/>
  <c r="J11" i="245"/>
  <c r="K11" i="245" s="1"/>
  <c r="H11" i="245"/>
  <c r="G11" i="245"/>
  <c r="J10" i="245"/>
  <c r="K10" i="245" s="1"/>
  <c r="H10" i="245"/>
  <c r="G10" i="245"/>
  <c r="J9" i="245"/>
  <c r="K9" i="245" s="1"/>
  <c r="H9" i="245"/>
  <c r="G9" i="245"/>
  <c r="J8" i="245"/>
  <c r="K8" i="245" s="1"/>
  <c r="H8" i="245"/>
  <c r="G8" i="245"/>
  <c r="N6" i="245"/>
  <c r="I2" i="245"/>
  <c r="T104" i="226" l="1"/>
  <c r="T105" i="226" s="1"/>
  <c r="AJ140" i="245"/>
  <c r="AK140" i="245"/>
  <c r="AH141" i="245" s="1"/>
  <c r="DK31" i="245"/>
  <c r="AS31" i="245"/>
  <c r="DM31" i="245"/>
  <c r="DA31" i="245"/>
  <c r="BE31" i="245"/>
  <c r="AG31" i="245"/>
  <c r="S41" i="245"/>
  <c r="DE29" i="245"/>
  <c r="BP29" i="245"/>
  <c r="AF29" i="245"/>
  <c r="CZ29" i="245"/>
  <c r="DN51" i="245"/>
  <c r="AP51" i="245"/>
  <c r="AO51" i="245"/>
  <c r="CW51" i="245"/>
  <c r="X51" i="245"/>
  <c r="CQ51" i="245"/>
  <c r="W51" i="245"/>
  <c r="BM51" i="245"/>
  <c r="BG51" i="245"/>
  <c r="DK49" i="245"/>
  <c r="DJ49" i="245"/>
  <c r="CP49" i="245"/>
  <c r="BZ49" i="245"/>
  <c r="BF49" i="245"/>
  <c r="AP49" i="245"/>
  <c r="V49" i="245"/>
  <c r="DH49" i="245"/>
  <c r="CO49" i="245"/>
  <c r="BX49" i="245"/>
  <c r="BE49" i="245"/>
  <c r="AN49" i="245"/>
  <c r="U49" i="245"/>
  <c r="DB49" i="245"/>
  <c r="CL49" i="245"/>
  <c r="BR49" i="245"/>
  <c r="BB49" i="245"/>
  <c r="AH49" i="245"/>
  <c r="R49" i="245"/>
  <c r="DA49" i="245"/>
  <c r="CJ49" i="245"/>
  <c r="BQ49" i="245"/>
  <c r="AZ49" i="245"/>
  <c r="AG49" i="245"/>
  <c r="P49" i="245"/>
  <c r="DN49" i="245"/>
  <c r="CX49" i="245"/>
  <c r="CD49" i="245"/>
  <c r="BN49" i="245"/>
  <c r="AT49" i="245"/>
  <c r="AD49" i="245"/>
  <c r="DM49" i="245"/>
  <c r="CV49" i="245"/>
  <c r="CC49" i="245"/>
  <c r="BL49" i="245"/>
  <c r="AS49" i="245"/>
  <c r="AB49" i="245"/>
  <c r="CC31" i="245"/>
  <c r="CF43" i="245"/>
  <c r="U31" i="245"/>
  <c r="CO31" i="245"/>
  <c r="CR43" i="245"/>
  <c r="BC47" i="245"/>
  <c r="BQ31" i="245"/>
  <c r="AJ43" i="245"/>
  <c r="BN102" i="245"/>
  <c r="AU33" i="245"/>
  <c r="CR27" i="245"/>
  <c r="BH27" i="245"/>
  <c r="AD27" i="245"/>
  <c r="CL27" i="245"/>
  <c r="BB27" i="245"/>
  <c r="Z27" i="245"/>
  <c r="CF27" i="245"/>
  <c r="AV27" i="245"/>
  <c r="V27" i="245"/>
  <c r="DJ27" i="245"/>
  <c r="BZ27" i="245"/>
  <c r="AR27" i="245"/>
  <c r="CX27" i="245"/>
  <c r="BN27" i="245"/>
  <c r="AI27" i="245"/>
  <c r="BM33" i="245"/>
  <c r="DM45" i="245"/>
  <c r="DO45" i="245"/>
  <c r="CW45" i="245"/>
  <c r="CE45" i="245"/>
  <c r="BM45" i="245"/>
  <c r="AU45" i="245"/>
  <c r="AC45" i="245"/>
  <c r="DJ45" i="245"/>
  <c r="CR45" i="245"/>
  <c r="BZ45" i="245"/>
  <c r="BH45" i="245"/>
  <c r="AP45" i="245"/>
  <c r="X45" i="245"/>
  <c r="DI45" i="245"/>
  <c r="CQ45" i="245"/>
  <c r="BY45" i="245"/>
  <c r="BG45" i="245"/>
  <c r="AO45" i="245"/>
  <c r="W45" i="245"/>
  <c r="DD45" i="245"/>
  <c r="CL45" i="245"/>
  <c r="BT45" i="245"/>
  <c r="BB45" i="245"/>
  <c r="AJ45" i="245"/>
  <c r="R45" i="245"/>
  <c r="DC45" i="245"/>
  <c r="CK45" i="245"/>
  <c r="BS45" i="245"/>
  <c r="BA45" i="245"/>
  <c r="AI45" i="245"/>
  <c r="Q45" i="245"/>
  <c r="CX45" i="245"/>
  <c r="CF45" i="245"/>
  <c r="BN45" i="245"/>
  <c r="AV45" i="245"/>
  <c r="AD45" i="245"/>
  <c r="DK37" i="245"/>
  <c r="DJ37" i="245"/>
  <c r="CX37" i="245"/>
  <c r="CL37" i="245"/>
  <c r="BZ37" i="245"/>
  <c r="BN37" i="245"/>
  <c r="BB37" i="245"/>
  <c r="AP37" i="245"/>
  <c r="AD37" i="245"/>
  <c r="R37" i="245"/>
  <c r="DH37" i="245"/>
  <c r="CV37" i="245"/>
  <c r="CJ37" i="245"/>
  <c r="BX37" i="245"/>
  <c r="BL37" i="245"/>
  <c r="AZ37" i="245"/>
  <c r="AN37" i="245"/>
  <c r="AB37" i="245"/>
  <c r="P37" i="245"/>
  <c r="DB37" i="245"/>
  <c r="AT37" i="245"/>
  <c r="DG37" i="245"/>
  <c r="CU37" i="245"/>
  <c r="CI37" i="245"/>
  <c r="BW37" i="245"/>
  <c r="BK37" i="245"/>
  <c r="AY37" i="245"/>
  <c r="AM37" i="245"/>
  <c r="AA37" i="245"/>
  <c r="O37" i="245"/>
  <c r="CD37" i="245"/>
  <c r="DD37" i="245"/>
  <c r="CR37" i="245"/>
  <c r="CF37" i="245"/>
  <c r="BT37" i="245"/>
  <c r="BH37" i="245"/>
  <c r="AV37" i="245"/>
  <c r="AJ37" i="245"/>
  <c r="X37" i="245"/>
  <c r="CP37" i="245"/>
  <c r="AH37" i="245"/>
  <c r="V37" i="245"/>
  <c r="BF37" i="245"/>
  <c r="DM37" i="245"/>
  <c r="DA37" i="245"/>
  <c r="CO37" i="245"/>
  <c r="CC37" i="245"/>
  <c r="BQ37" i="245"/>
  <c r="BE37" i="245"/>
  <c r="AS37" i="245"/>
  <c r="AG37" i="245"/>
  <c r="U37" i="245"/>
  <c r="DN37" i="245"/>
  <c r="BR37" i="245"/>
  <c r="DM33" i="245"/>
  <c r="DI33" i="245"/>
  <c r="CQ33" i="245"/>
  <c r="BY33" i="245"/>
  <c r="BG33" i="245"/>
  <c r="AO33" i="245"/>
  <c r="W33" i="245"/>
  <c r="DD33" i="245"/>
  <c r="CL33" i="245"/>
  <c r="BT33" i="245"/>
  <c r="BB33" i="245"/>
  <c r="AJ33" i="245"/>
  <c r="R33" i="245"/>
  <c r="DC33" i="245"/>
  <c r="CK33" i="245"/>
  <c r="BS33" i="245"/>
  <c r="BA33" i="245"/>
  <c r="AI33" i="245"/>
  <c r="Q33" i="245"/>
  <c r="CW33" i="245"/>
  <c r="CX33" i="245"/>
  <c r="CF33" i="245"/>
  <c r="BN33" i="245"/>
  <c r="AV33" i="245"/>
  <c r="AD33" i="245"/>
  <c r="DO33" i="245"/>
  <c r="DJ33" i="245"/>
  <c r="CR33" i="245"/>
  <c r="BZ33" i="245"/>
  <c r="BH33" i="245"/>
  <c r="AP33" i="245"/>
  <c r="X33" i="245"/>
  <c r="DD27" i="245"/>
  <c r="AC33" i="245"/>
  <c r="CZ53" i="245"/>
  <c r="CH53" i="245"/>
  <c r="BG53" i="245"/>
  <c r="AO53" i="245"/>
  <c r="AF53" i="245"/>
  <c r="DI53" i="245"/>
  <c r="CQ53" i="245"/>
  <c r="AB29" i="245"/>
  <c r="BL29" i="245"/>
  <c r="CV29" i="245"/>
  <c r="R31" i="245"/>
  <c r="AD31" i="245"/>
  <c r="AP31" i="245"/>
  <c r="BB31" i="245"/>
  <c r="BN31" i="245"/>
  <c r="BZ31" i="245"/>
  <c r="CL31" i="245"/>
  <c r="CX31" i="245"/>
  <c r="DJ31" i="245"/>
  <c r="AC39" i="245"/>
  <c r="AU39" i="245"/>
  <c r="BM39" i="245"/>
  <c r="CE39" i="245"/>
  <c r="CW39" i="245"/>
  <c r="DO39" i="245"/>
  <c r="CM41" i="245"/>
  <c r="V43" i="245"/>
  <c r="AH43" i="245"/>
  <c r="AT43" i="245"/>
  <c r="BF43" i="245"/>
  <c r="BR43" i="245"/>
  <c r="CD43" i="245"/>
  <c r="CP43" i="245"/>
  <c r="DB43" i="245"/>
  <c r="DN43" i="245"/>
  <c r="S47" i="245"/>
  <c r="AD51" i="245"/>
  <c r="AV51" i="245"/>
  <c r="BY51" i="245"/>
  <c r="DI51" i="245"/>
  <c r="AV39" i="245"/>
  <c r="X43" i="245"/>
  <c r="BH43" i="245"/>
  <c r="DD43" i="245"/>
  <c r="X49" i="245"/>
  <c r="AJ49" i="245"/>
  <c r="AV49" i="245"/>
  <c r="BH49" i="245"/>
  <c r="BT49" i="245"/>
  <c r="CF49" i="245"/>
  <c r="CR49" i="245"/>
  <c r="DD49" i="245"/>
  <c r="Q51" i="245"/>
  <c r="AI51" i="245"/>
  <c r="BA51" i="245"/>
  <c r="CE51" i="245"/>
  <c r="AD39" i="245"/>
  <c r="CF39" i="245"/>
  <c r="AV43" i="245"/>
  <c r="BT43" i="245"/>
  <c r="AN29" i="245"/>
  <c r="BX29" i="245"/>
  <c r="DH29" i="245"/>
  <c r="V31" i="245"/>
  <c r="AH31" i="245"/>
  <c r="AT31" i="245"/>
  <c r="BF31" i="245"/>
  <c r="BR31" i="245"/>
  <c r="CD31" i="245"/>
  <c r="CP31" i="245"/>
  <c r="DB31" i="245"/>
  <c r="DN31" i="245"/>
  <c r="Q39" i="245"/>
  <c r="AI39" i="245"/>
  <c r="BA39" i="245"/>
  <c r="BS39" i="245"/>
  <c r="CK39" i="245"/>
  <c r="DC39" i="245"/>
  <c r="AK41" i="245"/>
  <c r="O43" i="245"/>
  <c r="AA43" i="245"/>
  <c r="AM43" i="245"/>
  <c r="AY43" i="245"/>
  <c r="BK43" i="245"/>
  <c r="BW43" i="245"/>
  <c r="CI43" i="245"/>
  <c r="CU43" i="245"/>
  <c r="DG43" i="245"/>
  <c r="O49" i="245"/>
  <c r="AA49" i="245"/>
  <c r="AM49" i="245"/>
  <c r="AY49" i="245"/>
  <c r="BK49" i="245"/>
  <c r="BW49" i="245"/>
  <c r="CI49" i="245"/>
  <c r="CU49" i="245"/>
  <c r="DG49" i="245"/>
  <c r="R51" i="245"/>
  <c r="AJ51" i="245"/>
  <c r="BB51" i="245"/>
  <c r="CK51" i="245"/>
  <c r="BO104" i="245"/>
  <c r="BO116" i="245" s="1"/>
  <c r="BN39" i="245"/>
  <c r="AR29" i="245"/>
  <c r="CB29" i="245"/>
  <c r="DL29" i="245"/>
  <c r="X31" i="245"/>
  <c r="AJ31" i="245"/>
  <c r="AV31" i="245"/>
  <c r="BH31" i="245"/>
  <c r="BT31" i="245"/>
  <c r="CF31" i="245"/>
  <c r="CR31" i="245"/>
  <c r="DD31" i="245"/>
  <c r="R39" i="245"/>
  <c r="AJ39" i="245"/>
  <c r="BB39" i="245"/>
  <c r="BT39" i="245"/>
  <c r="CL39" i="245"/>
  <c r="DD39" i="245"/>
  <c r="P43" i="245"/>
  <c r="AB43" i="245"/>
  <c r="AN43" i="245"/>
  <c r="AZ43" i="245"/>
  <c r="BL43" i="245"/>
  <c r="BX43" i="245"/>
  <c r="CJ43" i="245"/>
  <c r="CV43" i="245"/>
  <c r="DH43" i="245"/>
  <c r="CX39" i="245"/>
  <c r="P29" i="245"/>
  <c r="AZ29" i="245"/>
  <c r="CJ29" i="245"/>
  <c r="O31" i="245"/>
  <c r="AA31" i="245"/>
  <c r="AM31" i="245"/>
  <c r="AY31" i="245"/>
  <c r="BK31" i="245"/>
  <c r="BW31" i="245"/>
  <c r="CI31" i="245"/>
  <c r="CU31" i="245"/>
  <c r="DG31" i="245"/>
  <c r="W39" i="245"/>
  <c r="AO39" i="245"/>
  <c r="BG39" i="245"/>
  <c r="BY39" i="245"/>
  <c r="CQ39" i="245"/>
  <c r="DI39" i="245"/>
  <c r="BC41" i="245"/>
  <c r="R43" i="245"/>
  <c r="AD43" i="245"/>
  <c r="AP43" i="245"/>
  <c r="BB43" i="245"/>
  <c r="BN43" i="245"/>
  <c r="BZ43" i="245"/>
  <c r="CL43" i="245"/>
  <c r="CX43" i="245"/>
  <c r="DJ43" i="245"/>
  <c r="T29" i="245"/>
  <c r="BD29" i="245"/>
  <c r="CN29" i="245"/>
  <c r="P31" i="245"/>
  <c r="AB31" i="245"/>
  <c r="AN31" i="245"/>
  <c r="AZ31" i="245"/>
  <c r="BL31" i="245"/>
  <c r="BX31" i="245"/>
  <c r="CJ31" i="245"/>
  <c r="CV31" i="245"/>
  <c r="DH31" i="245"/>
  <c r="X39" i="245"/>
  <c r="AP39" i="245"/>
  <c r="BH39" i="245"/>
  <c r="BZ39" i="245"/>
  <c r="CR39" i="245"/>
  <c r="DJ39" i="245"/>
  <c r="BU41" i="245"/>
  <c r="U43" i="245"/>
  <c r="AG43" i="245"/>
  <c r="AS43" i="245"/>
  <c r="BE43" i="245"/>
  <c r="BQ43" i="245"/>
  <c r="CC43" i="245"/>
  <c r="CO43" i="245"/>
  <c r="DA43" i="245"/>
  <c r="DM43" i="245"/>
  <c r="AC51" i="245"/>
  <c r="AU51" i="245"/>
  <c r="BS51" i="245"/>
  <c r="DC51" i="245"/>
  <c r="CQ104" i="245"/>
  <c r="CQ108" i="245" s="1"/>
  <c r="CS104" i="245"/>
  <c r="CS116" i="245" s="1"/>
  <c r="BO102" i="245"/>
  <c r="AQ104" i="245"/>
  <c r="AQ108" i="245" s="1"/>
  <c r="AR104" i="245"/>
  <c r="AR112" i="245" s="1"/>
  <c r="CR154" i="245" s="1"/>
  <c r="AP25" i="245"/>
  <c r="CV25" i="245"/>
  <c r="CH35" i="245"/>
  <c r="CZ25" i="245"/>
  <c r="Z25" i="245"/>
  <c r="AN25" i="245"/>
  <c r="AU25" i="245"/>
  <c r="BJ25" i="245"/>
  <c r="BX25" i="245"/>
  <c r="CE25" i="245"/>
  <c r="CT25" i="245"/>
  <c r="DA25" i="245"/>
  <c r="DO25" i="245"/>
  <c r="DM27" i="245"/>
  <c r="DG27" i="245"/>
  <c r="DA27" i="245"/>
  <c r="CU27" i="245"/>
  <c r="CO27" i="245"/>
  <c r="CI27" i="245"/>
  <c r="CC27" i="245"/>
  <c r="BW27" i="245"/>
  <c r="BQ27" i="245"/>
  <c r="BK27" i="245"/>
  <c r="BE27" i="245"/>
  <c r="AY27" i="245"/>
  <c r="AS27" i="245"/>
  <c r="AM27" i="245"/>
  <c r="AG27" i="245"/>
  <c r="AA27" i="245"/>
  <c r="DK27" i="245"/>
  <c r="DE27" i="245"/>
  <c r="CY27" i="245"/>
  <c r="CS27" i="245"/>
  <c r="CM27" i="245"/>
  <c r="CG27" i="245"/>
  <c r="CA27" i="245"/>
  <c r="BU27" i="245"/>
  <c r="BO27" i="245"/>
  <c r="BI27" i="245"/>
  <c r="BC27" i="245"/>
  <c r="AW27" i="245"/>
  <c r="AQ27" i="245"/>
  <c r="AK27" i="245"/>
  <c r="AE27" i="245"/>
  <c r="Y27" i="245"/>
  <c r="DN27" i="245"/>
  <c r="DH27" i="245"/>
  <c r="DB27" i="245"/>
  <c r="CV27" i="245"/>
  <c r="CP27" i="245"/>
  <c r="CJ27" i="245"/>
  <c r="CD27" i="245"/>
  <c r="BX27" i="245"/>
  <c r="BR27" i="245"/>
  <c r="BL27" i="245"/>
  <c r="BF27" i="245"/>
  <c r="AZ27" i="245"/>
  <c r="W27" i="245"/>
  <c r="AF27" i="245"/>
  <c r="AO27" i="245"/>
  <c r="BJ27" i="245"/>
  <c r="BV27" i="245"/>
  <c r="CH27" i="245"/>
  <c r="CT27" i="245"/>
  <c r="O6" i="245"/>
  <c r="O27" i="245" s="1"/>
  <c r="AA25" i="245"/>
  <c r="AH25" i="245"/>
  <c r="AO25" i="245"/>
  <c r="AV25" i="245"/>
  <c r="BD25" i="245"/>
  <c r="BK25" i="245"/>
  <c r="BR25" i="245"/>
  <c r="BY25" i="245"/>
  <c r="CF25" i="245"/>
  <c r="CN25" i="245"/>
  <c r="CU25" i="245"/>
  <c r="DB25" i="245"/>
  <c r="X27" i="245"/>
  <c r="AH27" i="245"/>
  <c r="AP27" i="245"/>
  <c r="BA27" i="245"/>
  <c r="BM27" i="245"/>
  <c r="BY27" i="245"/>
  <c r="CK27" i="245"/>
  <c r="CW27" i="245"/>
  <c r="DI27" i="245"/>
  <c r="S29" i="245"/>
  <c r="AE29" i="245"/>
  <c r="AQ29" i="245"/>
  <c r="BC29" i="245"/>
  <c r="BO29" i="245"/>
  <c r="CA29" i="245"/>
  <c r="CM29" i="245"/>
  <c r="CY29" i="245"/>
  <c r="DK29" i="245"/>
  <c r="AE35" i="245"/>
  <c r="AW35" i="245"/>
  <c r="BO35" i="245"/>
  <c r="CG35" i="245"/>
  <c r="CY35" i="245"/>
  <c r="AE41" i="245"/>
  <c r="BO41" i="245"/>
  <c r="CY41" i="245"/>
  <c r="AW47" i="245"/>
  <c r="W53" i="245"/>
  <c r="BY53" i="245"/>
  <c r="DK25" i="245"/>
  <c r="DE25" i="245"/>
  <c r="CY25" i="245"/>
  <c r="CS25" i="245"/>
  <c r="CM25" i="245"/>
  <c r="CG25" i="245"/>
  <c r="CA25" i="245"/>
  <c r="BU25" i="245"/>
  <c r="BO25" i="245"/>
  <c r="BI25" i="245"/>
  <c r="BC25" i="245"/>
  <c r="AW25" i="245"/>
  <c r="AQ25" i="245"/>
  <c r="AK25" i="245"/>
  <c r="AE25" i="245"/>
  <c r="Y25" i="245"/>
  <c r="AX25" i="245"/>
  <c r="CO25" i="245"/>
  <c r="AF35" i="245"/>
  <c r="CZ35" i="245"/>
  <c r="DO47" i="245"/>
  <c r="DI47" i="245"/>
  <c r="DC47" i="245"/>
  <c r="CW47" i="245"/>
  <c r="CQ47" i="245"/>
  <c r="CK47" i="245"/>
  <c r="CE47" i="245"/>
  <c r="BY47" i="245"/>
  <c r="BS47" i="245"/>
  <c r="BM47" i="245"/>
  <c r="BG47" i="245"/>
  <c r="BA47" i="245"/>
  <c r="AU47" i="245"/>
  <c r="AO47" i="245"/>
  <c r="AI47" i="245"/>
  <c r="AC47" i="245"/>
  <c r="W47" i="245"/>
  <c r="Q47" i="245"/>
  <c r="DN47" i="245"/>
  <c r="DH47" i="245"/>
  <c r="DB47" i="245"/>
  <c r="CV47" i="245"/>
  <c r="CP47" i="245"/>
  <c r="CJ47" i="245"/>
  <c r="CD47" i="245"/>
  <c r="BX47" i="245"/>
  <c r="BR47" i="245"/>
  <c r="BL47" i="245"/>
  <c r="BF47" i="245"/>
  <c r="AZ47" i="245"/>
  <c r="AT47" i="245"/>
  <c r="AN47" i="245"/>
  <c r="AH47" i="245"/>
  <c r="AB47" i="245"/>
  <c r="V47" i="245"/>
  <c r="P47" i="245"/>
  <c r="DM47" i="245"/>
  <c r="DG47" i="245"/>
  <c r="DA47" i="245"/>
  <c r="CU47" i="245"/>
  <c r="CO47" i="245"/>
  <c r="CI47" i="245"/>
  <c r="CC47" i="245"/>
  <c r="BW47" i="245"/>
  <c r="BQ47" i="245"/>
  <c r="BK47" i="245"/>
  <c r="BE47" i="245"/>
  <c r="AY47" i="245"/>
  <c r="AS47" i="245"/>
  <c r="AM47" i="245"/>
  <c r="AG47" i="245"/>
  <c r="AA47" i="245"/>
  <c r="U47" i="245"/>
  <c r="O47" i="245"/>
  <c r="DL47" i="245"/>
  <c r="DF47" i="245"/>
  <c r="CZ47" i="245"/>
  <c r="CT47" i="245"/>
  <c r="CN47" i="245"/>
  <c r="CH47" i="245"/>
  <c r="CB47" i="245"/>
  <c r="BV47" i="245"/>
  <c r="BP47" i="245"/>
  <c r="BJ47" i="245"/>
  <c r="BD47" i="245"/>
  <c r="AX47" i="245"/>
  <c r="AR47" i="245"/>
  <c r="AL47" i="245"/>
  <c r="AF47" i="245"/>
  <c r="Z47" i="245"/>
  <c r="T47" i="245"/>
  <c r="DJ47" i="245"/>
  <c r="DD47" i="245"/>
  <c r="CX47" i="245"/>
  <c r="CR47" i="245"/>
  <c r="CL47" i="245"/>
  <c r="CF47" i="245"/>
  <c r="BZ47" i="245"/>
  <c r="BT47" i="245"/>
  <c r="BN47" i="245"/>
  <c r="BH47" i="245"/>
  <c r="BB47" i="245"/>
  <c r="AV47" i="245"/>
  <c r="AP47" i="245"/>
  <c r="AJ47" i="245"/>
  <c r="AD47" i="245"/>
  <c r="X47" i="245"/>
  <c r="R47" i="245"/>
  <c r="V25" i="245"/>
  <c r="AJ25" i="245"/>
  <c r="AY25" i="245"/>
  <c r="BF25" i="245"/>
  <c r="BT25" i="245"/>
  <c r="CI25" i="245"/>
  <c r="CW25" i="245"/>
  <c r="DL25" i="245"/>
  <c r="BD27" i="245"/>
  <c r="CZ27" i="245"/>
  <c r="V29" i="245"/>
  <c r="AT29" i="245"/>
  <c r="BR29" i="245"/>
  <c r="CP29" i="245"/>
  <c r="DN29" i="245"/>
  <c r="S35" i="245"/>
  <c r="AK35" i="245"/>
  <c r="BC35" i="245"/>
  <c r="BU35" i="245"/>
  <c r="CM35" i="245"/>
  <c r="DE35" i="245"/>
  <c r="CA41" i="245"/>
  <c r="DK41" i="245"/>
  <c r="Y47" i="245"/>
  <c r="BI47" i="245"/>
  <c r="CS47" i="245"/>
  <c r="AI25" i="245"/>
  <c r="BZ25" i="245"/>
  <c r="AX35" i="245"/>
  <c r="CM47" i="245"/>
  <c r="O25" i="245"/>
  <c r="AC25" i="245"/>
  <c r="AR25" i="245"/>
  <c r="BM25" i="245"/>
  <c r="CB25" i="245"/>
  <c r="CP25" i="245"/>
  <c r="DD25" i="245"/>
  <c r="AB27" i="245"/>
  <c r="AJ27" i="245"/>
  <c r="AT27" i="245"/>
  <c r="BP27" i="245"/>
  <c r="CB27" i="245"/>
  <c r="CN27" i="245"/>
  <c r="DL27" i="245"/>
  <c r="AH29" i="245"/>
  <c r="BF29" i="245"/>
  <c r="CD29" i="245"/>
  <c r="DB29" i="245"/>
  <c r="W25" i="245"/>
  <c r="AD25" i="245"/>
  <c r="AL25" i="245"/>
  <c r="AS25" i="245"/>
  <c r="AZ25" i="245"/>
  <c r="BG25" i="245"/>
  <c r="BN25" i="245"/>
  <c r="BV25" i="245"/>
  <c r="CC25" i="245"/>
  <c r="CJ25" i="245"/>
  <c r="CQ25" i="245"/>
  <c r="CX25" i="245"/>
  <c r="DF25" i="245"/>
  <c r="DM25" i="245"/>
  <c r="AC27" i="245"/>
  <c r="AL27" i="245"/>
  <c r="AU27" i="245"/>
  <c r="BG27" i="245"/>
  <c r="BS27" i="245"/>
  <c r="CE27" i="245"/>
  <c r="CQ27" i="245"/>
  <c r="DC27" i="245"/>
  <c r="DO27" i="245"/>
  <c r="Y29" i="245"/>
  <c r="AK29" i="245"/>
  <c r="AW29" i="245"/>
  <c r="BI29" i="245"/>
  <c r="BU29" i="245"/>
  <c r="CG29" i="245"/>
  <c r="CS29" i="245"/>
  <c r="T35" i="245"/>
  <c r="AL35" i="245"/>
  <c r="BD35" i="245"/>
  <c r="BV35" i="245"/>
  <c r="CN35" i="245"/>
  <c r="AW41" i="245"/>
  <c r="AE47" i="245"/>
  <c r="BO47" i="245"/>
  <c r="CY47" i="245"/>
  <c r="AX53" i="245"/>
  <c r="U25" i="245"/>
  <c r="BE25" i="245"/>
  <c r="BS25" i="245"/>
  <c r="DC25" i="245"/>
  <c r="DO35" i="245"/>
  <c r="DI35" i="245"/>
  <c r="DC35" i="245"/>
  <c r="CW35" i="245"/>
  <c r="CQ35" i="245"/>
  <c r="CK35" i="245"/>
  <c r="CE35" i="245"/>
  <c r="BY35" i="245"/>
  <c r="BS35" i="245"/>
  <c r="BM35" i="245"/>
  <c r="BG35" i="245"/>
  <c r="BA35" i="245"/>
  <c r="AU35" i="245"/>
  <c r="AO35" i="245"/>
  <c r="AI35" i="245"/>
  <c r="AC35" i="245"/>
  <c r="W35" i="245"/>
  <c r="Q35" i="245"/>
  <c r="DN35" i="245"/>
  <c r="DH35" i="245"/>
  <c r="DB35" i="245"/>
  <c r="CV35" i="245"/>
  <c r="CP35" i="245"/>
  <c r="CJ35" i="245"/>
  <c r="CD35" i="245"/>
  <c r="BX35" i="245"/>
  <c r="BR35" i="245"/>
  <c r="BL35" i="245"/>
  <c r="BF35" i="245"/>
  <c r="AZ35" i="245"/>
  <c r="AT35" i="245"/>
  <c r="AN35" i="245"/>
  <c r="AH35" i="245"/>
  <c r="AB35" i="245"/>
  <c r="V35" i="245"/>
  <c r="P35" i="245"/>
  <c r="DM35" i="245"/>
  <c r="DG35" i="245"/>
  <c r="DA35" i="245"/>
  <c r="CU35" i="245"/>
  <c r="CO35" i="245"/>
  <c r="CI35" i="245"/>
  <c r="CC35" i="245"/>
  <c r="BW35" i="245"/>
  <c r="BQ35" i="245"/>
  <c r="BK35" i="245"/>
  <c r="BE35" i="245"/>
  <c r="AY35" i="245"/>
  <c r="AS35" i="245"/>
  <c r="AM35" i="245"/>
  <c r="AG35" i="245"/>
  <c r="AA35" i="245"/>
  <c r="U35" i="245"/>
  <c r="O35" i="245"/>
  <c r="DJ35" i="245"/>
  <c r="DD35" i="245"/>
  <c r="CX35" i="245"/>
  <c r="CR35" i="245"/>
  <c r="CL35" i="245"/>
  <c r="CF35" i="245"/>
  <c r="BZ35" i="245"/>
  <c r="BT35" i="245"/>
  <c r="BN35" i="245"/>
  <c r="BH35" i="245"/>
  <c r="BB35" i="245"/>
  <c r="AV35" i="245"/>
  <c r="AP35" i="245"/>
  <c r="AJ35" i="245"/>
  <c r="AD35" i="245"/>
  <c r="X35" i="245"/>
  <c r="R35" i="245"/>
  <c r="X25" i="245"/>
  <c r="AF25" i="245"/>
  <c r="AT25" i="245"/>
  <c r="BA25" i="245"/>
  <c r="BH25" i="245"/>
  <c r="BP25" i="245"/>
  <c r="BW25" i="245"/>
  <c r="CD25" i="245"/>
  <c r="CK25" i="245"/>
  <c r="CR25" i="245"/>
  <c r="DG25" i="245"/>
  <c r="DN25" i="245"/>
  <c r="DO29" i="245"/>
  <c r="DI29" i="245"/>
  <c r="DC29" i="245"/>
  <c r="CW29" i="245"/>
  <c r="CQ29" i="245"/>
  <c r="CK29" i="245"/>
  <c r="CE29" i="245"/>
  <c r="BY29" i="245"/>
  <c r="BS29" i="245"/>
  <c r="BM29" i="245"/>
  <c r="BG29" i="245"/>
  <c r="BA29" i="245"/>
  <c r="AU29" i="245"/>
  <c r="AO29" i="245"/>
  <c r="AI29" i="245"/>
  <c r="AC29" i="245"/>
  <c r="W29" i="245"/>
  <c r="Q29" i="245"/>
  <c r="DM29" i="245"/>
  <c r="DG29" i="245"/>
  <c r="DA29" i="245"/>
  <c r="CU29" i="245"/>
  <c r="CO29" i="245"/>
  <c r="CI29" i="245"/>
  <c r="CC29" i="245"/>
  <c r="BW29" i="245"/>
  <c r="BQ29" i="245"/>
  <c r="BK29" i="245"/>
  <c r="BE29" i="245"/>
  <c r="AY29" i="245"/>
  <c r="AS29" i="245"/>
  <c r="AM29" i="245"/>
  <c r="AG29" i="245"/>
  <c r="AA29" i="245"/>
  <c r="U29" i="245"/>
  <c r="O29" i="245"/>
  <c r="DJ29" i="245"/>
  <c r="DD29" i="245"/>
  <c r="CX29" i="245"/>
  <c r="CR29" i="245"/>
  <c r="CL29" i="245"/>
  <c r="CF29" i="245"/>
  <c r="BZ29" i="245"/>
  <c r="BT29" i="245"/>
  <c r="BN29" i="245"/>
  <c r="BH29" i="245"/>
  <c r="BB29" i="245"/>
  <c r="AV29" i="245"/>
  <c r="AP29" i="245"/>
  <c r="AJ29" i="245"/>
  <c r="AD29" i="245"/>
  <c r="X29" i="245"/>
  <c r="R29" i="245"/>
  <c r="Z29" i="245"/>
  <c r="AL29" i="245"/>
  <c r="AX29" i="245"/>
  <c r="BJ29" i="245"/>
  <c r="BV29" i="245"/>
  <c r="CH29" i="245"/>
  <c r="CT29" i="245"/>
  <c r="DF29" i="245"/>
  <c r="Y35" i="245"/>
  <c r="AQ35" i="245"/>
  <c r="BI35" i="245"/>
  <c r="CA35" i="245"/>
  <c r="CS35" i="245"/>
  <c r="DK35" i="245"/>
  <c r="DO41" i="245"/>
  <c r="DI41" i="245"/>
  <c r="DC41" i="245"/>
  <c r="CW41" i="245"/>
  <c r="CQ41" i="245"/>
  <c r="CK41" i="245"/>
  <c r="CE41" i="245"/>
  <c r="BY41" i="245"/>
  <c r="BS41" i="245"/>
  <c r="BM41" i="245"/>
  <c r="BG41" i="245"/>
  <c r="BA41" i="245"/>
  <c r="AU41" i="245"/>
  <c r="AO41" i="245"/>
  <c r="AI41" i="245"/>
  <c r="AC41" i="245"/>
  <c r="W41" i="245"/>
  <c r="Q41" i="245"/>
  <c r="DN41" i="245"/>
  <c r="DH41" i="245"/>
  <c r="DB41" i="245"/>
  <c r="CV41" i="245"/>
  <c r="CP41" i="245"/>
  <c r="CJ41" i="245"/>
  <c r="CD41" i="245"/>
  <c r="BX41" i="245"/>
  <c r="BR41" i="245"/>
  <c r="BL41" i="245"/>
  <c r="BF41" i="245"/>
  <c r="AZ41" i="245"/>
  <c r="AT41" i="245"/>
  <c r="AN41" i="245"/>
  <c r="AH41" i="245"/>
  <c r="AB41" i="245"/>
  <c r="V41" i="245"/>
  <c r="P41" i="245"/>
  <c r="DM41" i="245"/>
  <c r="DG41" i="245"/>
  <c r="DA41" i="245"/>
  <c r="CU41" i="245"/>
  <c r="CO41" i="245"/>
  <c r="CI41" i="245"/>
  <c r="CC41" i="245"/>
  <c r="BW41" i="245"/>
  <c r="BQ41" i="245"/>
  <c r="BK41" i="245"/>
  <c r="BE41" i="245"/>
  <c r="AY41" i="245"/>
  <c r="AS41" i="245"/>
  <c r="AM41" i="245"/>
  <c r="AG41" i="245"/>
  <c r="AA41" i="245"/>
  <c r="U41" i="245"/>
  <c r="O41" i="245"/>
  <c r="DL41" i="245"/>
  <c r="DF41" i="245"/>
  <c r="CZ41" i="245"/>
  <c r="CT41" i="245"/>
  <c r="CN41" i="245"/>
  <c r="CH41" i="245"/>
  <c r="CB41" i="245"/>
  <c r="BV41" i="245"/>
  <c r="BP41" i="245"/>
  <c r="BJ41" i="245"/>
  <c r="BD41" i="245"/>
  <c r="AX41" i="245"/>
  <c r="AR41" i="245"/>
  <c r="AL41" i="245"/>
  <c r="AF41" i="245"/>
  <c r="Z41" i="245"/>
  <c r="T41" i="245"/>
  <c r="DJ41" i="245"/>
  <c r="DD41" i="245"/>
  <c r="CX41" i="245"/>
  <c r="CR41" i="245"/>
  <c r="CL41" i="245"/>
  <c r="CF41" i="245"/>
  <c r="BZ41" i="245"/>
  <c r="BT41" i="245"/>
  <c r="BN41" i="245"/>
  <c r="BH41" i="245"/>
  <c r="BB41" i="245"/>
  <c r="AV41" i="245"/>
  <c r="AP41" i="245"/>
  <c r="AJ41" i="245"/>
  <c r="AD41" i="245"/>
  <c r="X41" i="245"/>
  <c r="R41" i="245"/>
  <c r="AK47" i="245"/>
  <c r="BU47" i="245"/>
  <c r="DE47" i="245"/>
  <c r="AB25" i="245"/>
  <c r="BL25" i="245"/>
  <c r="CH25" i="245"/>
  <c r="DJ25" i="245"/>
  <c r="BP35" i="245"/>
  <c r="AM25" i="245"/>
  <c r="AG25" i="245"/>
  <c r="BB25" i="245"/>
  <c r="BQ25" i="245"/>
  <c r="CL25" i="245"/>
  <c r="DH25" i="245"/>
  <c r="AX27" i="245"/>
  <c r="DF27" i="245"/>
  <c r="Z35" i="245"/>
  <c r="AR35" i="245"/>
  <c r="BJ35" i="245"/>
  <c r="CB35" i="245"/>
  <c r="CT35" i="245"/>
  <c r="DL35" i="245"/>
  <c r="Y41" i="245"/>
  <c r="BI41" i="245"/>
  <c r="CS41" i="245"/>
  <c r="AQ47" i="245"/>
  <c r="CA47" i="245"/>
  <c r="DK47" i="245"/>
  <c r="DM53" i="245"/>
  <c r="DG53" i="245"/>
  <c r="DA53" i="245"/>
  <c r="CU53" i="245"/>
  <c r="CO53" i="245"/>
  <c r="CI53" i="245"/>
  <c r="CC53" i="245"/>
  <c r="BW53" i="245"/>
  <c r="BQ53" i="245"/>
  <c r="BK53" i="245"/>
  <c r="BE53" i="245"/>
  <c r="AY53" i="245"/>
  <c r="AS53" i="245"/>
  <c r="AM53" i="245"/>
  <c r="AG53" i="245"/>
  <c r="AA53" i="245"/>
  <c r="U53" i="245"/>
  <c r="O53" i="245"/>
  <c r="DJ53" i="245"/>
  <c r="DD53" i="245"/>
  <c r="CX53" i="245"/>
  <c r="CR53" i="245"/>
  <c r="CL53" i="245"/>
  <c r="CF53" i="245"/>
  <c r="BZ53" i="245"/>
  <c r="BT53" i="245"/>
  <c r="BN53" i="245"/>
  <c r="BH53" i="245"/>
  <c r="BB53" i="245"/>
  <c r="AV53" i="245"/>
  <c r="AP53" i="245"/>
  <c r="AJ53" i="245"/>
  <c r="AD53" i="245"/>
  <c r="X53" i="245"/>
  <c r="R53" i="245"/>
  <c r="DO53" i="245"/>
  <c r="DF53" i="245"/>
  <c r="CW53" i="245"/>
  <c r="CN53" i="245"/>
  <c r="CE53" i="245"/>
  <c r="BV53" i="245"/>
  <c r="BM53" i="245"/>
  <c r="BD53" i="245"/>
  <c r="AU53" i="245"/>
  <c r="AL53" i="245"/>
  <c r="AC53" i="245"/>
  <c r="T53" i="245"/>
  <c r="DN53" i="245"/>
  <c r="DE53" i="245"/>
  <c r="CV53" i="245"/>
  <c r="CM53" i="245"/>
  <c r="CD53" i="245"/>
  <c r="BU53" i="245"/>
  <c r="BL53" i="245"/>
  <c r="BC53" i="245"/>
  <c r="AT53" i="245"/>
  <c r="AK53" i="245"/>
  <c r="AB53" i="245"/>
  <c r="S53" i="245"/>
  <c r="DL53" i="245"/>
  <c r="DC53" i="245"/>
  <c r="CT53" i="245"/>
  <c r="CK53" i="245"/>
  <c r="CB53" i="245"/>
  <c r="BS53" i="245"/>
  <c r="BJ53" i="245"/>
  <c r="BA53" i="245"/>
  <c r="AR53" i="245"/>
  <c r="AI53" i="245"/>
  <c r="Z53" i="245"/>
  <c r="Q53" i="245"/>
  <c r="DK53" i="245"/>
  <c r="DB53" i="245"/>
  <c r="CS53" i="245"/>
  <c r="CJ53" i="245"/>
  <c r="CA53" i="245"/>
  <c r="BR53" i="245"/>
  <c r="BI53" i="245"/>
  <c r="AZ53" i="245"/>
  <c r="AQ53" i="245"/>
  <c r="AH53" i="245"/>
  <c r="Y53" i="245"/>
  <c r="P53" i="245"/>
  <c r="DH53" i="245"/>
  <c r="CY53" i="245"/>
  <c r="CP53" i="245"/>
  <c r="CG53" i="245"/>
  <c r="BX53" i="245"/>
  <c r="BO53" i="245"/>
  <c r="BF53" i="245"/>
  <c r="AW53" i="245"/>
  <c r="AN53" i="245"/>
  <c r="AE53" i="245"/>
  <c r="V53" i="245"/>
  <c r="BP53" i="245"/>
  <c r="T31" i="245"/>
  <c r="Z31" i="245"/>
  <c r="AF31" i="245"/>
  <c r="AL31" i="245"/>
  <c r="AR31" i="245"/>
  <c r="AX31" i="245"/>
  <c r="BD31" i="245"/>
  <c r="BJ31" i="245"/>
  <c r="BP31" i="245"/>
  <c r="BV31" i="245"/>
  <c r="CB31" i="245"/>
  <c r="CH31" i="245"/>
  <c r="CN31" i="245"/>
  <c r="CT31" i="245"/>
  <c r="CZ31" i="245"/>
  <c r="DF31" i="245"/>
  <c r="DL31" i="245"/>
  <c r="P33" i="245"/>
  <c r="V33" i="245"/>
  <c r="AB33" i="245"/>
  <c r="AH33" i="245"/>
  <c r="AN33" i="245"/>
  <c r="AT33" i="245"/>
  <c r="AZ33" i="245"/>
  <c r="BF33" i="245"/>
  <c r="BL33" i="245"/>
  <c r="BR33" i="245"/>
  <c r="BX33" i="245"/>
  <c r="CD33" i="245"/>
  <c r="CJ33" i="245"/>
  <c r="CP33" i="245"/>
  <c r="CV33" i="245"/>
  <c r="DB33" i="245"/>
  <c r="DH33" i="245"/>
  <c r="DN33" i="245"/>
  <c r="T37" i="245"/>
  <c r="Z37" i="245"/>
  <c r="AF37" i="245"/>
  <c r="AL37" i="245"/>
  <c r="AR37" i="245"/>
  <c r="AX37" i="245"/>
  <c r="BD37" i="245"/>
  <c r="BJ37" i="245"/>
  <c r="BP37" i="245"/>
  <c r="BV37" i="245"/>
  <c r="CB37" i="245"/>
  <c r="CH37" i="245"/>
  <c r="CN37" i="245"/>
  <c r="CT37" i="245"/>
  <c r="CZ37" i="245"/>
  <c r="DF37" i="245"/>
  <c r="DL37" i="245"/>
  <c r="P39" i="245"/>
  <c r="V39" i="245"/>
  <c r="AB39" i="245"/>
  <c r="AH39" i="245"/>
  <c r="AN39" i="245"/>
  <c r="AT39" i="245"/>
  <c r="AZ39" i="245"/>
  <c r="BF39" i="245"/>
  <c r="BL39" i="245"/>
  <c r="BR39" i="245"/>
  <c r="BX39" i="245"/>
  <c r="CD39" i="245"/>
  <c r="CJ39" i="245"/>
  <c r="CP39" i="245"/>
  <c r="CV39" i="245"/>
  <c r="DB39" i="245"/>
  <c r="DH39" i="245"/>
  <c r="DN39" i="245"/>
  <c r="T43" i="245"/>
  <c r="Z43" i="245"/>
  <c r="AF43" i="245"/>
  <c r="AL43" i="245"/>
  <c r="AR43" i="245"/>
  <c r="AX43" i="245"/>
  <c r="BD43" i="245"/>
  <c r="BJ43" i="245"/>
  <c r="BP43" i="245"/>
  <c r="BV43" i="245"/>
  <c r="CB43" i="245"/>
  <c r="CH43" i="245"/>
  <c r="CN43" i="245"/>
  <c r="CT43" i="245"/>
  <c r="CZ43" i="245"/>
  <c r="DF43" i="245"/>
  <c r="DL43" i="245"/>
  <c r="P45" i="245"/>
  <c r="V45" i="245"/>
  <c r="AB45" i="245"/>
  <c r="AH45" i="245"/>
  <c r="AN45" i="245"/>
  <c r="AT45" i="245"/>
  <c r="AZ45" i="245"/>
  <c r="BF45" i="245"/>
  <c r="BL45" i="245"/>
  <c r="BR45" i="245"/>
  <c r="BX45" i="245"/>
  <c r="CD45" i="245"/>
  <c r="CJ45" i="245"/>
  <c r="CP45" i="245"/>
  <c r="CV45" i="245"/>
  <c r="DB45" i="245"/>
  <c r="DH45" i="245"/>
  <c r="DN45" i="245"/>
  <c r="T49" i="245"/>
  <c r="Z49" i="245"/>
  <c r="AF49" i="245"/>
  <c r="AL49" i="245"/>
  <c r="AR49" i="245"/>
  <c r="AX49" i="245"/>
  <c r="BD49" i="245"/>
  <c r="BJ49" i="245"/>
  <c r="BP49" i="245"/>
  <c r="BV49" i="245"/>
  <c r="CB49" i="245"/>
  <c r="CH49" i="245"/>
  <c r="CN49" i="245"/>
  <c r="CT49" i="245"/>
  <c r="CZ49" i="245"/>
  <c r="DF49" i="245"/>
  <c r="DL49" i="245"/>
  <c r="P51" i="245"/>
  <c r="V51" i="245"/>
  <c r="AB51" i="245"/>
  <c r="AH51" i="245"/>
  <c r="AN51" i="245"/>
  <c r="AT51" i="245"/>
  <c r="AZ51" i="245"/>
  <c r="BF51" i="245"/>
  <c r="BL51" i="245"/>
  <c r="BR51" i="245"/>
  <c r="BX51" i="245"/>
  <c r="CD51" i="245"/>
  <c r="CJ51" i="245"/>
  <c r="CP51" i="245"/>
  <c r="CV51" i="245"/>
  <c r="DB51" i="245"/>
  <c r="DH51" i="245"/>
  <c r="DO51" i="245"/>
  <c r="N282" i="245"/>
  <c r="N190" i="245"/>
  <c r="N211" i="245" s="1"/>
  <c r="BH51" i="245"/>
  <c r="BN51" i="245"/>
  <c r="BT51" i="245"/>
  <c r="BZ51" i="245"/>
  <c r="CF51" i="245"/>
  <c r="CL51" i="245"/>
  <c r="CR51" i="245"/>
  <c r="CX51" i="245"/>
  <c r="DD51" i="245"/>
  <c r="DJ51" i="245"/>
  <c r="Q31" i="245"/>
  <c r="W31" i="245"/>
  <c r="AC31" i="245"/>
  <c r="AI31" i="245"/>
  <c r="AO31" i="245"/>
  <c r="AU31" i="245"/>
  <c r="BA31" i="245"/>
  <c r="BG31" i="245"/>
  <c r="BM31" i="245"/>
  <c r="BS31" i="245"/>
  <c r="BY31" i="245"/>
  <c r="CE31" i="245"/>
  <c r="CK31" i="245"/>
  <c r="CQ31" i="245"/>
  <c r="CW31" i="245"/>
  <c r="DC31" i="245"/>
  <c r="DI31" i="245"/>
  <c r="DO31" i="245"/>
  <c r="S33" i="245"/>
  <c r="Y33" i="245"/>
  <c r="AE33" i="245"/>
  <c r="AK33" i="245"/>
  <c r="AQ33" i="245"/>
  <c r="AW33" i="245"/>
  <c r="BC33" i="245"/>
  <c r="BI33" i="245"/>
  <c r="BO33" i="245"/>
  <c r="BU33" i="245"/>
  <c r="CA33" i="245"/>
  <c r="CG33" i="245"/>
  <c r="CM33" i="245"/>
  <c r="CS33" i="245"/>
  <c r="CY33" i="245"/>
  <c r="DE33" i="245"/>
  <c r="DK33" i="245"/>
  <c r="Q37" i="245"/>
  <c r="W37" i="245"/>
  <c r="AC37" i="245"/>
  <c r="AI37" i="245"/>
  <c r="AO37" i="245"/>
  <c r="AU37" i="245"/>
  <c r="BA37" i="245"/>
  <c r="BG37" i="245"/>
  <c r="BM37" i="245"/>
  <c r="BS37" i="245"/>
  <c r="BY37" i="245"/>
  <c r="CE37" i="245"/>
  <c r="CK37" i="245"/>
  <c r="CQ37" i="245"/>
  <c r="CW37" i="245"/>
  <c r="DC37" i="245"/>
  <c r="DI37" i="245"/>
  <c r="DO37" i="245"/>
  <c r="S39" i="245"/>
  <c r="Y39" i="245"/>
  <c r="AE39" i="245"/>
  <c r="AK39" i="245"/>
  <c r="AQ39" i="245"/>
  <c r="AW39" i="245"/>
  <c r="BC39" i="245"/>
  <c r="BI39" i="245"/>
  <c r="BO39" i="245"/>
  <c r="BU39" i="245"/>
  <c r="CA39" i="245"/>
  <c r="CG39" i="245"/>
  <c r="CM39" i="245"/>
  <c r="CS39" i="245"/>
  <c r="CY39" i="245"/>
  <c r="DE39" i="245"/>
  <c r="DK39" i="245"/>
  <c r="Q43" i="245"/>
  <c r="W43" i="245"/>
  <c r="AC43" i="245"/>
  <c r="AI43" i="245"/>
  <c r="AO43" i="245"/>
  <c r="AU43" i="245"/>
  <c r="BA43" i="245"/>
  <c r="BG43" i="245"/>
  <c r="BM43" i="245"/>
  <c r="BS43" i="245"/>
  <c r="BY43" i="245"/>
  <c r="CE43" i="245"/>
  <c r="CK43" i="245"/>
  <c r="CQ43" i="245"/>
  <c r="CW43" i="245"/>
  <c r="DC43" i="245"/>
  <c r="DI43" i="245"/>
  <c r="DO43" i="245"/>
  <c r="S45" i="245"/>
  <c r="Y45" i="245"/>
  <c r="AE45" i="245"/>
  <c r="AK45" i="245"/>
  <c r="AQ45" i="245"/>
  <c r="AW45" i="245"/>
  <c r="BC45" i="245"/>
  <c r="BI45" i="245"/>
  <c r="BO45" i="245"/>
  <c r="BU45" i="245"/>
  <c r="CA45" i="245"/>
  <c r="CG45" i="245"/>
  <c r="CM45" i="245"/>
  <c r="CS45" i="245"/>
  <c r="CY45" i="245"/>
  <c r="DE45" i="245"/>
  <c r="DK45" i="245"/>
  <c r="Q49" i="245"/>
  <c r="W49" i="245"/>
  <c r="AC49" i="245"/>
  <c r="AI49" i="245"/>
  <c r="AO49" i="245"/>
  <c r="AU49" i="245"/>
  <c r="BA49" i="245"/>
  <c r="BG49" i="245"/>
  <c r="BM49" i="245"/>
  <c r="BS49" i="245"/>
  <c r="BY49" i="245"/>
  <c r="CE49" i="245"/>
  <c r="CK49" i="245"/>
  <c r="CQ49" i="245"/>
  <c r="CW49" i="245"/>
  <c r="DC49" i="245"/>
  <c r="DI49" i="245"/>
  <c r="DO49" i="245"/>
  <c r="S51" i="245"/>
  <c r="Y51" i="245"/>
  <c r="AE51" i="245"/>
  <c r="AK51" i="245"/>
  <c r="AQ51" i="245"/>
  <c r="AW51" i="245"/>
  <c r="BC51" i="245"/>
  <c r="BI51" i="245"/>
  <c r="BO51" i="245"/>
  <c r="BU51" i="245"/>
  <c r="CA51" i="245"/>
  <c r="CG51" i="245"/>
  <c r="CM51" i="245"/>
  <c r="CS51" i="245"/>
  <c r="CY51" i="245"/>
  <c r="DE51" i="245"/>
  <c r="DK51" i="245"/>
  <c r="T33" i="245"/>
  <c r="Z33" i="245"/>
  <c r="AF33" i="245"/>
  <c r="AL33" i="245"/>
  <c r="AR33" i="245"/>
  <c r="AX33" i="245"/>
  <c r="BD33" i="245"/>
  <c r="BJ33" i="245"/>
  <c r="BP33" i="245"/>
  <c r="BV33" i="245"/>
  <c r="CB33" i="245"/>
  <c r="CH33" i="245"/>
  <c r="CN33" i="245"/>
  <c r="CT33" i="245"/>
  <c r="CZ33" i="245"/>
  <c r="DF33" i="245"/>
  <c r="DL33" i="245"/>
  <c r="T39" i="245"/>
  <c r="Z39" i="245"/>
  <c r="AF39" i="245"/>
  <c r="AL39" i="245"/>
  <c r="AR39" i="245"/>
  <c r="AX39" i="245"/>
  <c r="BD39" i="245"/>
  <c r="BJ39" i="245"/>
  <c r="BP39" i="245"/>
  <c r="BV39" i="245"/>
  <c r="CB39" i="245"/>
  <c r="CH39" i="245"/>
  <c r="CN39" i="245"/>
  <c r="CT39" i="245"/>
  <c r="CZ39" i="245"/>
  <c r="DF39" i="245"/>
  <c r="DL39" i="245"/>
  <c r="T45" i="245"/>
  <c r="Z45" i="245"/>
  <c r="AF45" i="245"/>
  <c r="AL45" i="245"/>
  <c r="AR45" i="245"/>
  <c r="AX45" i="245"/>
  <c r="BD45" i="245"/>
  <c r="BJ45" i="245"/>
  <c r="BP45" i="245"/>
  <c r="BV45" i="245"/>
  <c r="CB45" i="245"/>
  <c r="CH45" i="245"/>
  <c r="CN45" i="245"/>
  <c r="CT45" i="245"/>
  <c r="CZ45" i="245"/>
  <c r="DF45" i="245"/>
  <c r="DL45" i="245"/>
  <c r="T51" i="245"/>
  <c r="Z51" i="245"/>
  <c r="AF51" i="245"/>
  <c r="AL51" i="245"/>
  <c r="AR51" i="245"/>
  <c r="AX51" i="245"/>
  <c r="BD51" i="245"/>
  <c r="BJ51" i="245"/>
  <c r="BP51" i="245"/>
  <c r="BV51" i="245"/>
  <c r="CB51" i="245"/>
  <c r="CH51" i="245"/>
  <c r="CN51" i="245"/>
  <c r="CT51" i="245"/>
  <c r="CZ51" i="245"/>
  <c r="DF51" i="245"/>
  <c r="DL51" i="245"/>
  <c r="S31" i="245"/>
  <c r="Y31" i="245"/>
  <c r="AE31" i="245"/>
  <c r="AK31" i="245"/>
  <c r="AQ31" i="245"/>
  <c r="AW31" i="245"/>
  <c r="BC31" i="245"/>
  <c r="BI31" i="245"/>
  <c r="BO31" i="245"/>
  <c r="BU31" i="245"/>
  <c r="CA31" i="245"/>
  <c r="CG31" i="245"/>
  <c r="CM31" i="245"/>
  <c r="CS31" i="245"/>
  <c r="CY31" i="245"/>
  <c r="DE31" i="245"/>
  <c r="O33" i="245"/>
  <c r="U33" i="245"/>
  <c r="AA33" i="245"/>
  <c r="AG33" i="245"/>
  <c r="AM33" i="245"/>
  <c r="AS33" i="245"/>
  <c r="AY33" i="245"/>
  <c r="BE33" i="245"/>
  <c r="BK33" i="245"/>
  <c r="BQ33" i="245"/>
  <c r="BW33" i="245"/>
  <c r="CC33" i="245"/>
  <c r="CI33" i="245"/>
  <c r="CO33" i="245"/>
  <c r="CU33" i="245"/>
  <c r="DA33" i="245"/>
  <c r="DG33" i="245"/>
  <c r="S37" i="245"/>
  <c r="Y37" i="245"/>
  <c r="AE37" i="245"/>
  <c r="AK37" i="245"/>
  <c r="AQ37" i="245"/>
  <c r="AW37" i="245"/>
  <c r="BC37" i="245"/>
  <c r="BI37" i="245"/>
  <c r="BO37" i="245"/>
  <c r="BU37" i="245"/>
  <c r="CA37" i="245"/>
  <c r="CG37" i="245"/>
  <c r="CM37" i="245"/>
  <c r="CS37" i="245"/>
  <c r="CY37" i="245"/>
  <c r="DE37" i="245"/>
  <c r="O39" i="245"/>
  <c r="U39" i="245"/>
  <c r="AA39" i="245"/>
  <c r="AG39" i="245"/>
  <c r="AM39" i="245"/>
  <c r="AS39" i="245"/>
  <c r="AY39" i="245"/>
  <c r="BE39" i="245"/>
  <c r="BK39" i="245"/>
  <c r="BQ39" i="245"/>
  <c r="BW39" i="245"/>
  <c r="CC39" i="245"/>
  <c r="CI39" i="245"/>
  <c r="CO39" i="245"/>
  <c r="CU39" i="245"/>
  <c r="DA39" i="245"/>
  <c r="DG39" i="245"/>
  <c r="S43" i="245"/>
  <c r="Y43" i="245"/>
  <c r="AE43" i="245"/>
  <c r="AK43" i="245"/>
  <c r="AQ43" i="245"/>
  <c r="AW43" i="245"/>
  <c r="BC43" i="245"/>
  <c r="BI43" i="245"/>
  <c r="BO43" i="245"/>
  <c r="BU43" i="245"/>
  <c r="CA43" i="245"/>
  <c r="CG43" i="245"/>
  <c r="CM43" i="245"/>
  <c r="CS43" i="245"/>
  <c r="CY43" i="245"/>
  <c r="DE43" i="245"/>
  <c r="O45" i="245"/>
  <c r="U45" i="245"/>
  <c r="AA45" i="245"/>
  <c r="AG45" i="245"/>
  <c r="AM45" i="245"/>
  <c r="AS45" i="245"/>
  <c r="AY45" i="245"/>
  <c r="BE45" i="245"/>
  <c r="BK45" i="245"/>
  <c r="BQ45" i="245"/>
  <c r="BW45" i="245"/>
  <c r="CC45" i="245"/>
  <c r="CI45" i="245"/>
  <c r="CO45" i="245"/>
  <c r="CU45" i="245"/>
  <c r="DA45" i="245"/>
  <c r="DG45" i="245"/>
  <c r="S49" i="245"/>
  <c r="Y49" i="245"/>
  <c r="AE49" i="245"/>
  <c r="AK49" i="245"/>
  <c r="AQ49" i="245"/>
  <c r="AW49" i="245"/>
  <c r="BC49" i="245"/>
  <c r="BI49" i="245"/>
  <c r="BO49" i="245"/>
  <c r="BU49" i="245"/>
  <c r="CA49" i="245"/>
  <c r="CG49" i="245"/>
  <c r="CM49" i="245"/>
  <c r="CS49" i="245"/>
  <c r="CY49" i="245"/>
  <c r="DE49" i="245"/>
  <c r="O51" i="245"/>
  <c r="U51" i="245"/>
  <c r="AA51" i="245"/>
  <c r="AG51" i="245"/>
  <c r="AM51" i="245"/>
  <c r="AS51" i="245"/>
  <c r="AY51" i="245"/>
  <c r="BE51" i="245"/>
  <c r="BK51" i="245"/>
  <c r="BQ51" i="245"/>
  <c r="BW51" i="245"/>
  <c r="CC51" i="245"/>
  <c r="CI51" i="245"/>
  <c r="CO51" i="245"/>
  <c r="CU51" i="245"/>
  <c r="DA51" i="245"/>
  <c r="DG51" i="245"/>
  <c r="DM51" i="245"/>
  <c r="O104" i="245"/>
  <c r="I104" i="245" s="1"/>
  <c r="I105" i="245" s="1"/>
  <c r="AS104" i="245"/>
  <c r="CR104" i="245"/>
  <c r="N185" i="245"/>
  <c r="P185" i="245" s="1"/>
  <c r="N281" i="245"/>
  <c r="N189" i="245"/>
  <c r="N210" i="245" s="1"/>
  <c r="N255" i="234"/>
  <c r="N256" i="234"/>
  <c r="N257" i="234"/>
  <c r="N258" i="234"/>
  <c r="N259" i="234"/>
  <c r="N260" i="234"/>
  <c r="N261" i="234"/>
  <c r="N262" i="234"/>
  <c r="N263" i="234"/>
  <c r="N264" i="234"/>
  <c r="N265" i="234"/>
  <c r="N266" i="234"/>
  <c r="N267" i="234"/>
  <c r="N268" i="234"/>
  <c r="N269" i="234"/>
  <c r="N283" i="234"/>
  <c r="N284" i="234"/>
  <c r="N285" i="234"/>
  <c r="N286" i="234"/>
  <c r="N287" i="234"/>
  <c r="N288" i="234"/>
  <c r="N289" i="234"/>
  <c r="N290" i="234"/>
  <c r="N291" i="234"/>
  <c r="N292" i="234"/>
  <c r="N293" i="234"/>
  <c r="N294" i="234"/>
  <c r="N295" i="234"/>
  <c r="N296" i="234"/>
  <c r="N297" i="234"/>
  <c r="N212" i="234"/>
  <c r="N213" i="234"/>
  <c r="N214" i="234"/>
  <c r="N215" i="234"/>
  <c r="N216" i="234"/>
  <c r="N217" i="234"/>
  <c r="N218" i="234"/>
  <c r="N219" i="234"/>
  <c r="N220" i="234"/>
  <c r="N221" i="234"/>
  <c r="N222" i="234"/>
  <c r="N223" i="234"/>
  <c r="N224" i="234"/>
  <c r="N225" i="234"/>
  <c r="N226" i="234"/>
  <c r="N191" i="234"/>
  <c r="N192" i="234"/>
  <c r="N193" i="234"/>
  <c r="N194" i="234"/>
  <c r="N195" i="234"/>
  <c r="N196" i="234"/>
  <c r="N197" i="234"/>
  <c r="N198" i="234"/>
  <c r="N199" i="234"/>
  <c r="N200" i="234"/>
  <c r="N201" i="234"/>
  <c r="N202" i="234"/>
  <c r="N203" i="234"/>
  <c r="N204" i="234"/>
  <c r="N205" i="234"/>
  <c r="N170" i="234"/>
  <c r="N171" i="234"/>
  <c r="N172" i="234"/>
  <c r="N173" i="234"/>
  <c r="N174" i="234"/>
  <c r="N175" i="234"/>
  <c r="N176" i="234"/>
  <c r="N177" i="234"/>
  <c r="N178" i="234"/>
  <c r="N179" i="234"/>
  <c r="N180" i="234"/>
  <c r="N181" i="234"/>
  <c r="N182" i="234"/>
  <c r="N183" i="234"/>
  <c r="N184" i="234"/>
  <c r="N148" i="234"/>
  <c r="N149" i="234"/>
  <c r="N150" i="234"/>
  <c r="N151" i="234"/>
  <c r="N152" i="234"/>
  <c r="N153" i="234"/>
  <c r="N154" i="234"/>
  <c r="N155" i="234"/>
  <c r="N156" i="234"/>
  <c r="N157" i="234"/>
  <c r="N158" i="234"/>
  <c r="N159" i="234"/>
  <c r="N160" i="234"/>
  <c r="N161" i="234"/>
  <c r="N162" i="234"/>
  <c r="N127" i="234"/>
  <c r="N128" i="234"/>
  <c r="N129" i="234"/>
  <c r="N130" i="234"/>
  <c r="N131" i="234"/>
  <c r="N132" i="234"/>
  <c r="N133" i="234"/>
  <c r="N134" i="234"/>
  <c r="N135" i="234"/>
  <c r="N136" i="234"/>
  <c r="N137" i="234"/>
  <c r="N138" i="234"/>
  <c r="N139" i="234"/>
  <c r="N140" i="234"/>
  <c r="N141" i="234"/>
  <c r="U104" i="226" l="1"/>
  <c r="U105" i="226" s="1"/>
  <c r="H104" i="245"/>
  <c r="H105" i="245" s="1"/>
  <c r="I120" i="245"/>
  <c r="I119" i="245"/>
  <c r="I118" i="245"/>
  <c r="I117" i="245"/>
  <c r="I116" i="245"/>
  <c r="I115" i="245"/>
  <c r="I114" i="245"/>
  <c r="I113" i="245"/>
  <c r="I112" i="245"/>
  <c r="I111" i="245"/>
  <c r="I110" i="245"/>
  <c r="I109" i="245"/>
  <c r="I108" i="245"/>
  <c r="I106" i="245"/>
  <c r="I103" i="245"/>
  <c r="I147" i="245"/>
  <c r="J102" i="245"/>
  <c r="I102" i="245" s="1"/>
  <c r="AQ118" i="245"/>
  <c r="AQ160" i="245" s="1"/>
  <c r="AQ113" i="245"/>
  <c r="AQ155" i="245" s="1"/>
  <c r="AQ109" i="245"/>
  <c r="CQ151" i="245" s="1"/>
  <c r="AQ111" i="245"/>
  <c r="CQ153" i="245" s="1"/>
  <c r="AQ112" i="245"/>
  <c r="CQ154" i="245" s="1"/>
  <c r="AQ115" i="245"/>
  <c r="CQ157" i="245" s="1"/>
  <c r="CS112" i="245"/>
  <c r="AQ110" i="245"/>
  <c r="AQ152" i="245" s="1"/>
  <c r="CS111" i="245"/>
  <c r="BO111" i="245"/>
  <c r="BP104" i="245"/>
  <c r="BP111" i="245" s="1"/>
  <c r="CS110" i="245"/>
  <c r="CS114" i="245"/>
  <c r="BO113" i="245"/>
  <c r="CS109" i="245"/>
  <c r="CS118" i="245"/>
  <c r="BO117" i="245"/>
  <c r="BO112" i="245"/>
  <c r="BO110" i="245"/>
  <c r="CS115" i="245"/>
  <c r="CS146" i="245"/>
  <c r="BO109" i="245"/>
  <c r="BO118" i="245"/>
  <c r="CS120" i="245"/>
  <c r="CS119" i="245"/>
  <c r="BO115" i="245"/>
  <c r="BO146" i="245"/>
  <c r="CS108" i="245"/>
  <c r="BO114" i="245"/>
  <c r="BO119" i="245"/>
  <c r="AQ114" i="245"/>
  <c r="CQ156" i="245" s="1"/>
  <c r="AQ116" i="245"/>
  <c r="CQ158" i="245" s="1"/>
  <c r="AQ119" i="245"/>
  <c r="CQ161" i="245" s="1"/>
  <c r="CS117" i="245"/>
  <c r="CS113" i="245"/>
  <c r="BO108" i="245"/>
  <c r="BO120" i="245"/>
  <c r="AQ146" i="245"/>
  <c r="AQ281" i="245" s="1"/>
  <c r="AQ253" i="245" s="1"/>
  <c r="AQ120" i="245"/>
  <c r="AQ162" i="245" s="1"/>
  <c r="AQ117" i="245"/>
  <c r="AQ159" i="245" s="1"/>
  <c r="CQ116" i="245"/>
  <c r="CQ114" i="245"/>
  <c r="CQ146" i="245"/>
  <c r="CQ118" i="245"/>
  <c r="CQ112" i="245"/>
  <c r="CQ113" i="245"/>
  <c r="CQ110" i="245"/>
  <c r="CQ120" i="245"/>
  <c r="CQ119" i="245"/>
  <c r="CQ109" i="245"/>
  <c r="CQ111" i="245"/>
  <c r="CQ115" i="245"/>
  <c r="CQ117" i="245"/>
  <c r="AR109" i="245"/>
  <c r="CR151" i="245" s="1"/>
  <c r="AR154" i="245"/>
  <c r="AR146" i="245"/>
  <c r="AR281" i="245" s="1"/>
  <c r="AR253" i="245" s="1"/>
  <c r="AR113" i="245"/>
  <c r="AR155" i="245" s="1"/>
  <c r="AR115" i="245"/>
  <c r="CR157" i="245" s="1"/>
  <c r="AR118" i="245"/>
  <c r="CR160" i="245" s="1"/>
  <c r="AR116" i="245"/>
  <c r="AR158" i="245" s="1"/>
  <c r="AR111" i="245"/>
  <c r="AR153" i="245" s="1"/>
  <c r="AR108" i="245"/>
  <c r="AR150" i="245" s="1"/>
  <c r="AR120" i="245"/>
  <c r="CR162" i="245" s="1"/>
  <c r="AR117" i="245"/>
  <c r="CR159" i="245" s="1"/>
  <c r="AR114" i="245"/>
  <c r="AR156" i="245" s="1"/>
  <c r="AR110" i="245"/>
  <c r="CR152" i="245" s="1"/>
  <c r="AR119" i="245"/>
  <c r="CR161" i="245" s="1"/>
  <c r="CQ150" i="245"/>
  <c r="AQ150" i="245"/>
  <c r="R185" i="245"/>
  <c r="CR146" i="245"/>
  <c r="CR120" i="245"/>
  <c r="CR117" i="245"/>
  <c r="CR111" i="245"/>
  <c r="CR119" i="245"/>
  <c r="CR118" i="245"/>
  <c r="CR112" i="245"/>
  <c r="CR113" i="245"/>
  <c r="CR114" i="245"/>
  <c r="CR108" i="245"/>
  <c r="CR116" i="245"/>
  <c r="CR110" i="245"/>
  <c r="CR115" i="245"/>
  <c r="CR109" i="245"/>
  <c r="O7" i="245"/>
  <c r="P6" i="245"/>
  <c r="O298" i="245"/>
  <c r="O115" i="245"/>
  <c r="O109" i="245"/>
  <c r="O116" i="245"/>
  <c r="O110" i="245"/>
  <c r="O117" i="245"/>
  <c r="O111" i="245"/>
  <c r="O118" i="245"/>
  <c r="O112" i="245"/>
  <c r="O146" i="245"/>
  <c r="I146" i="245" s="1"/>
  <c r="O120" i="245"/>
  <c r="O114" i="245"/>
  <c r="O108" i="245"/>
  <c r="O113" i="245"/>
  <c r="P104" i="245"/>
  <c r="O119" i="245"/>
  <c r="AS115" i="245"/>
  <c r="AS109" i="245"/>
  <c r="AS116" i="245"/>
  <c r="AS110" i="245"/>
  <c r="AS146" i="245"/>
  <c r="AS117" i="245"/>
  <c r="AS111" i="245"/>
  <c r="AS120" i="245"/>
  <c r="AS118" i="245"/>
  <c r="AS112" i="245"/>
  <c r="AS119" i="245"/>
  <c r="AS114" i="245"/>
  <c r="AS108" i="245"/>
  <c r="AS113" i="245"/>
  <c r="M308" i="244"/>
  <c r="Z308" i="244" s="1"/>
  <c r="N300" i="244"/>
  <c r="M300" i="244"/>
  <c r="W298" i="244"/>
  <c r="V298" i="244"/>
  <c r="U298" i="244"/>
  <c r="T298" i="244"/>
  <c r="S298" i="244"/>
  <c r="R298" i="244"/>
  <c r="Q298" i="244"/>
  <c r="P298" i="244"/>
  <c r="O298" i="244"/>
  <c r="N298" i="244"/>
  <c r="R296" i="244"/>
  <c r="N308" i="244"/>
  <c r="T296" i="244"/>
  <c r="U296" i="244"/>
  <c r="N296" i="244"/>
  <c r="W296" i="244"/>
  <c r="O296" i="244"/>
  <c r="V296" i="244"/>
  <c r="P296" i="244"/>
  <c r="Q296" i="244"/>
  <c r="S296" i="244"/>
  <c r="V104" i="226" l="1"/>
  <c r="V105" i="226" s="1"/>
  <c r="I282" i="245"/>
  <c r="I190" i="245"/>
  <c r="I160" i="245"/>
  <c r="I154" i="245"/>
  <c r="I148" i="245"/>
  <c r="I159" i="245"/>
  <c r="I153" i="245"/>
  <c r="I158" i="245"/>
  <c r="I152" i="245"/>
  <c r="I157" i="245"/>
  <c r="I151" i="245"/>
  <c r="I162" i="245"/>
  <c r="I156" i="245"/>
  <c r="I150" i="245"/>
  <c r="I161" i="245"/>
  <c r="I155" i="245"/>
  <c r="I281" i="245"/>
  <c r="H146" i="245"/>
  <c r="I189" i="245"/>
  <c r="H102" i="245"/>
  <c r="H115" i="245"/>
  <c r="H109" i="245"/>
  <c r="H120" i="245"/>
  <c r="H114" i="245"/>
  <c r="H108" i="245"/>
  <c r="H119" i="245"/>
  <c r="H113" i="245"/>
  <c r="H107" i="245"/>
  <c r="H111" i="245"/>
  <c r="H118" i="245"/>
  <c r="H112" i="245"/>
  <c r="H117" i="245"/>
  <c r="H116" i="245"/>
  <c r="H110" i="245"/>
  <c r="H147" i="245"/>
  <c r="H103" i="245"/>
  <c r="G104" i="245"/>
  <c r="G105" i="245" s="1"/>
  <c r="AR159" i="245"/>
  <c r="AQ157" i="245"/>
  <c r="CQ155" i="245"/>
  <c r="CQ152" i="245"/>
  <c r="CQ160" i="245"/>
  <c r="AQ154" i="245"/>
  <c r="AQ151" i="245"/>
  <c r="AQ153" i="245"/>
  <c r="BP117" i="245"/>
  <c r="BP116" i="245"/>
  <c r="BP114" i="245"/>
  <c r="BP113" i="245"/>
  <c r="BP112" i="245"/>
  <c r="BP110" i="245"/>
  <c r="BP108" i="245"/>
  <c r="BP146" i="245"/>
  <c r="BP118" i="245"/>
  <c r="BP119" i="245"/>
  <c r="BP109" i="245"/>
  <c r="BP120" i="245"/>
  <c r="BQ104" i="245"/>
  <c r="BQ114" i="245" s="1"/>
  <c r="BP115" i="245"/>
  <c r="AQ156" i="245"/>
  <c r="P298" i="245"/>
  <c r="Q298" i="245" s="1"/>
  <c r="R298" i="245" s="1"/>
  <c r="S298" i="245" s="1"/>
  <c r="T298" i="245" s="1"/>
  <c r="U298" i="245" s="1"/>
  <c r="V298" i="245" s="1"/>
  <c r="W298" i="245" s="1"/>
  <c r="X298" i="245" s="1"/>
  <c r="Y298" i="245" s="1"/>
  <c r="Z298" i="245" s="1"/>
  <c r="AA298" i="245" s="1"/>
  <c r="AB298" i="245" s="1"/>
  <c r="AC298" i="245" s="1"/>
  <c r="AD298" i="245" s="1"/>
  <c r="AE298" i="245" s="1"/>
  <c r="AF298" i="245" s="1"/>
  <c r="AG298" i="245" s="1"/>
  <c r="AH298" i="245" s="1"/>
  <c r="AI298" i="245" s="1"/>
  <c r="AJ298" i="245" s="1"/>
  <c r="AK298" i="245" s="1"/>
  <c r="AL298" i="245" s="1"/>
  <c r="AM298" i="245" s="1"/>
  <c r="AN298" i="245" s="1"/>
  <c r="AO298" i="245" s="1"/>
  <c r="AP298" i="245" s="1"/>
  <c r="AQ298" i="245" s="1"/>
  <c r="AR298" i="245" s="1"/>
  <c r="AS298" i="245" s="1"/>
  <c r="I298" i="245"/>
  <c r="H298" i="245" s="1"/>
  <c r="G298" i="245" s="1"/>
  <c r="F298" i="245" s="1"/>
  <c r="E298" i="245" s="1"/>
  <c r="D298" i="245" s="1"/>
  <c r="AR189" i="245"/>
  <c r="AR210" i="245" s="1"/>
  <c r="AQ158" i="245"/>
  <c r="AR160" i="245"/>
  <c r="CQ159" i="245"/>
  <c r="AQ161" i="245"/>
  <c r="CQ162" i="245"/>
  <c r="AQ189" i="245"/>
  <c r="AQ210" i="245" s="1"/>
  <c r="AR157" i="245"/>
  <c r="AR151" i="245"/>
  <c r="CR155" i="245"/>
  <c r="AR162" i="245"/>
  <c r="AR152" i="245"/>
  <c r="CR156" i="245"/>
  <c r="CR150" i="245"/>
  <c r="CR158" i="245"/>
  <c r="AR161" i="245"/>
  <c r="CR153" i="245"/>
  <c r="AA308" i="244"/>
  <c r="AS153" i="245"/>
  <c r="CS153" i="245"/>
  <c r="P146" i="245"/>
  <c r="P116" i="245"/>
  <c r="P110" i="245"/>
  <c r="Q104" i="245"/>
  <c r="P117" i="245"/>
  <c r="P111" i="245"/>
  <c r="P118" i="245"/>
  <c r="P112" i="245"/>
  <c r="P119" i="245"/>
  <c r="P113" i="245"/>
  <c r="P115" i="245"/>
  <c r="P109" i="245"/>
  <c r="P108" i="245"/>
  <c r="P114" i="245"/>
  <c r="P120" i="245"/>
  <c r="O281" i="245"/>
  <c r="O253" i="245" s="1"/>
  <c r="O189" i="245"/>
  <c r="O210" i="245" s="1"/>
  <c r="BO158" i="245"/>
  <c r="O158" i="245"/>
  <c r="CS156" i="245"/>
  <c r="AS156" i="245"/>
  <c r="AS159" i="245"/>
  <c r="CS159" i="245"/>
  <c r="O154" i="245"/>
  <c r="BO154" i="245"/>
  <c r="O151" i="245"/>
  <c r="BO151" i="245"/>
  <c r="BO155" i="245"/>
  <c r="O155" i="245"/>
  <c r="O157" i="245"/>
  <c r="BO157" i="245"/>
  <c r="CS154" i="245"/>
  <c r="AS154" i="245"/>
  <c r="AS152" i="245"/>
  <c r="CS152" i="245"/>
  <c r="O150" i="245"/>
  <c r="BO150" i="245"/>
  <c r="O153" i="245"/>
  <c r="BO153" i="245"/>
  <c r="P7" i="245"/>
  <c r="Q6" i="245"/>
  <c r="P25" i="245"/>
  <c r="P27" i="245"/>
  <c r="I107" i="245" s="1"/>
  <c r="I149" i="245" s="1"/>
  <c r="S185" i="245"/>
  <c r="U185" i="245" s="1"/>
  <c r="CS160" i="245"/>
  <c r="AS160" i="245"/>
  <c r="AS158" i="245"/>
  <c r="CS158" i="245"/>
  <c r="BO156" i="245"/>
  <c r="O156" i="245"/>
  <c r="O159" i="245"/>
  <c r="BO159" i="245"/>
  <c r="CS161" i="245"/>
  <c r="AS161" i="245"/>
  <c r="AS281" i="245"/>
  <c r="AS253" i="245" s="1"/>
  <c r="AS189" i="245"/>
  <c r="AS210" i="245" s="1"/>
  <c r="BO160" i="245"/>
  <c r="O160" i="245"/>
  <c r="AS155" i="245"/>
  <c r="CS155" i="245"/>
  <c r="AS162" i="245"/>
  <c r="CS162" i="245"/>
  <c r="CS151" i="245"/>
  <c r="AS151" i="245"/>
  <c r="O161" i="245"/>
  <c r="BO161" i="245"/>
  <c r="BO162" i="245"/>
  <c r="O162" i="245"/>
  <c r="BO152" i="245"/>
  <c r="O152" i="245"/>
  <c r="AS150" i="245"/>
  <c r="CS150" i="245"/>
  <c r="CS157" i="245"/>
  <c r="AS157" i="245"/>
  <c r="N297" i="244"/>
  <c r="W298" i="242"/>
  <c r="V298" i="242"/>
  <c r="U298" i="242"/>
  <c r="T298" i="242"/>
  <c r="S298" i="242"/>
  <c r="R298" i="242"/>
  <c r="Q298" i="242"/>
  <c r="P298" i="242"/>
  <c r="O298" i="242"/>
  <c r="N298" i="242"/>
  <c r="M308" i="242"/>
  <c r="Z308" i="242" s="1"/>
  <c r="O296" i="242"/>
  <c r="N308" i="242"/>
  <c r="N296" i="242"/>
  <c r="P296" i="242"/>
  <c r="Q296" i="242"/>
  <c r="W104" i="226" l="1"/>
  <c r="W105" i="226" s="1"/>
  <c r="I201" i="245"/>
  <c r="I293" i="245" s="1"/>
  <c r="I203" i="245"/>
  <c r="I295" i="245" s="1"/>
  <c r="I197" i="245"/>
  <c r="I289" i="245" s="1"/>
  <c r="I195" i="245"/>
  <c r="I287" i="245" s="1"/>
  <c r="I205" i="245"/>
  <c r="I297" i="245" s="1"/>
  <c r="I200" i="245"/>
  <c r="I292" i="245" s="1"/>
  <c r="I199" i="245"/>
  <c r="I291" i="245" s="1"/>
  <c r="I193" i="245"/>
  <c r="I285" i="245" s="1"/>
  <c r="I192" i="245"/>
  <c r="I284" i="245" s="1"/>
  <c r="I204" i="245"/>
  <c r="I296" i="245" s="1"/>
  <c r="I191" i="245"/>
  <c r="I283" i="245" s="1"/>
  <c r="I198" i="245"/>
  <c r="I290" i="245" s="1"/>
  <c r="I196" i="245"/>
  <c r="I288" i="245" s="1"/>
  <c r="I194" i="245"/>
  <c r="I286" i="245" s="1"/>
  <c r="I202" i="245"/>
  <c r="I294" i="245" s="1"/>
  <c r="G102" i="245"/>
  <c r="F102" i="245" s="1"/>
  <c r="G120" i="245"/>
  <c r="G162" i="245" s="1"/>
  <c r="G119" i="245"/>
  <c r="G118" i="245"/>
  <c r="G117" i="245"/>
  <c r="G116" i="245"/>
  <c r="G158" i="245" s="1"/>
  <c r="G115" i="245"/>
  <c r="G114" i="245"/>
  <c r="G156" i="245" s="1"/>
  <c r="G113" i="245"/>
  <c r="G155" i="245" s="1"/>
  <c r="G112" i="245"/>
  <c r="G111" i="245"/>
  <c r="G110" i="245"/>
  <c r="G109" i="245"/>
  <c r="G108" i="245"/>
  <c r="G150" i="245" s="1"/>
  <c r="G147" i="245"/>
  <c r="G103" i="245"/>
  <c r="F104" i="245"/>
  <c r="F105" i="245" s="1"/>
  <c r="G152" i="245"/>
  <c r="G161" i="245"/>
  <c r="H282" i="245"/>
  <c r="H190" i="245"/>
  <c r="H203" i="245" s="1"/>
  <c r="H281" i="245"/>
  <c r="H189" i="245"/>
  <c r="G146" i="245"/>
  <c r="H157" i="245"/>
  <c r="H151" i="245"/>
  <c r="H162" i="245"/>
  <c r="H156" i="245"/>
  <c r="H150" i="245"/>
  <c r="H161" i="245"/>
  <c r="H155" i="245"/>
  <c r="H149" i="245"/>
  <c r="H160" i="245"/>
  <c r="H154" i="245"/>
  <c r="H159" i="245"/>
  <c r="H153" i="245"/>
  <c r="H158" i="245"/>
  <c r="H152" i="245"/>
  <c r="X104" i="226"/>
  <c r="X105" i="226" s="1"/>
  <c r="BQ111" i="245"/>
  <c r="BQ113" i="245"/>
  <c r="BQ119" i="245"/>
  <c r="BQ115" i="245"/>
  <c r="BQ108" i="245"/>
  <c r="BQ112" i="245"/>
  <c r="BQ116" i="245"/>
  <c r="BQ120" i="245"/>
  <c r="BQ146" i="245"/>
  <c r="BQ109" i="245"/>
  <c r="BR104" i="245"/>
  <c r="BR146" i="245" s="1"/>
  <c r="BQ117" i="245"/>
  <c r="BQ118" i="245"/>
  <c r="BQ110" i="245"/>
  <c r="AA308" i="242"/>
  <c r="V185" i="245"/>
  <c r="X185" i="245" s="1"/>
  <c r="P155" i="245"/>
  <c r="BP155" i="245"/>
  <c r="P159" i="245"/>
  <c r="BP159" i="245"/>
  <c r="Q146" i="245"/>
  <c r="Q117" i="245"/>
  <c r="Q111" i="245"/>
  <c r="Q118" i="245"/>
  <c r="Q112" i="245"/>
  <c r="Q119" i="245"/>
  <c r="Q113" i="245"/>
  <c r="Q120" i="245"/>
  <c r="Q114" i="245"/>
  <c r="Q116" i="245"/>
  <c r="Q110" i="245"/>
  <c r="R104" i="245"/>
  <c r="Q109" i="245"/>
  <c r="Q108" i="245"/>
  <c r="Q115" i="245"/>
  <c r="P156" i="245"/>
  <c r="BP156" i="245"/>
  <c r="BP152" i="245"/>
  <c r="P152" i="245"/>
  <c r="BP161" i="245"/>
  <c r="P161" i="245"/>
  <c r="P150" i="245"/>
  <c r="BP150" i="245"/>
  <c r="P154" i="245"/>
  <c r="BP154" i="245"/>
  <c r="BP158" i="245"/>
  <c r="P158" i="245"/>
  <c r="P162" i="245"/>
  <c r="BP162" i="245"/>
  <c r="P151" i="245"/>
  <c r="BP151" i="245"/>
  <c r="P160" i="245"/>
  <c r="BP160" i="245"/>
  <c r="P281" i="245"/>
  <c r="P253" i="245" s="1"/>
  <c r="P189" i="245"/>
  <c r="P210" i="245" s="1"/>
  <c r="R6" i="245"/>
  <c r="Q7" i="245"/>
  <c r="Q27" i="245"/>
  <c r="Q25" i="245"/>
  <c r="BP157" i="245"/>
  <c r="P157" i="245"/>
  <c r="P153" i="245"/>
  <c r="BP153" i="245"/>
  <c r="O297" i="244"/>
  <c r="P297" i="244" s="1"/>
  <c r="Q297" i="244" s="1"/>
  <c r="R297" i="244" s="1"/>
  <c r="S297" i="244" s="1"/>
  <c r="T297" i="244" s="1"/>
  <c r="U297" i="244" s="1"/>
  <c r="V297" i="244" s="1"/>
  <c r="W297" i="244" s="1"/>
  <c r="N297" i="242"/>
  <c r="O297" i="242" s="1"/>
  <c r="P297" i="242" s="1"/>
  <c r="Q297" i="242" s="1"/>
  <c r="M300" i="242"/>
  <c r="N300" i="242"/>
  <c r="M309" i="244"/>
  <c r="T296" i="242"/>
  <c r="S296" i="242"/>
  <c r="W296" i="242"/>
  <c r="V296" i="242"/>
  <c r="R296" i="242"/>
  <c r="U296" i="242"/>
  <c r="H191" i="245" l="1"/>
  <c r="H197" i="245"/>
  <c r="H289" i="245" s="1"/>
  <c r="H195" i="245"/>
  <c r="H287" i="245" s="1"/>
  <c r="H196" i="245"/>
  <c r="H288" i="245" s="1"/>
  <c r="H193" i="245"/>
  <c r="H285" i="245" s="1"/>
  <c r="H200" i="245"/>
  <c r="H292" i="245" s="1"/>
  <c r="H204" i="245"/>
  <c r="H296" i="245" s="1"/>
  <c r="H201" i="245"/>
  <c r="H293" i="245" s="1"/>
  <c r="H199" i="245"/>
  <c r="H291" i="245" s="1"/>
  <c r="H198" i="245"/>
  <c r="H290" i="245" s="1"/>
  <c r="H194" i="245"/>
  <c r="H286" i="245" s="1"/>
  <c r="H192" i="245"/>
  <c r="H284" i="245" s="1"/>
  <c r="H205" i="245"/>
  <c r="H297" i="245" s="1"/>
  <c r="H202" i="245"/>
  <c r="H294" i="245" s="1"/>
  <c r="G154" i="245"/>
  <c r="G160" i="245"/>
  <c r="G151" i="245"/>
  <c r="G157" i="245"/>
  <c r="G153" i="245"/>
  <c r="G159" i="245"/>
  <c r="Z309" i="244"/>
  <c r="H295" i="245"/>
  <c r="F120" i="245"/>
  <c r="F162" i="245" s="1"/>
  <c r="F119" i="245"/>
  <c r="F161" i="245" s="1"/>
  <c r="F118" i="245"/>
  <c r="F160" i="245" s="1"/>
  <c r="F117" i="245"/>
  <c r="F159" i="245" s="1"/>
  <c r="F116" i="245"/>
  <c r="F158" i="245" s="1"/>
  <c r="F115" i="245"/>
  <c r="F157" i="245" s="1"/>
  <c r="F114" i="245"/>
  <c r="F156" i="245" s="1"/>
  <c r="F113" i="245"/>
  <c r="F155" i="245" s="1"/>
  <c r="F112" i="245"/>
  <c r="F154" i="245" s="1"/>
  <c r="F111" i="245"/>
  <c r="F153" i="245" s="1"/>
  <c r="F110" i="245"/>
  <c r="F152" i="245" s="1"/>
  <c r="F109" i="245"/>
  <c r="F151" i="245" s="1"/>
  <c r="F108" i="245"/>
  <c r="F150" i="245" s="1"/>
  <c r="E104" i="245"/>
  <c r="E105" i="245" s="1"/>
  <c r="F147" i="245"/>
  <c r="F103" i="245"/>
  <c r="G281" i="245"/>
  <c r="F146" i="245"/>
  <c r="G189" i="245"/>
  <c r="G282" i="245"/>
  <c r="G190" i="245"/>
  <c r="G193" i="245" s="1"/>
  <c r="E102" i="245"/>
  <c r="Y104" i="226"/>
  <c r="Y105" i="226" s="1"/>
  <c r="BR110" i="245"/>
  <c r="BR113" i="245"/>
  <c r="BR114" i="245"/>
  <c r="BR120" i="245"/>
  <c r="BR116" i="245"/>
  <c r="BR109" i="245"/>
  <c r="BR118" i="245"/>
  <c r="BR112" i="245"/>
  <c r="BR119" i="245"/>
  <c r="BS104" i="245"/>
  <c r="BS117" i="245" s="1"/>
  <c r="BR111" i="245"/>
  <c r="BR115" i="245"/>
  <c r="BR108" i="245"/>
  <c r="BR117" i="245"/>
  <c r="Q151" i="245"/>
  <c r="BQ151" i="245"/>
  <c r="BQ162" i="245"/>
  <c r="Q162" i="245"/>
  <c r="Q153" i="245"/>
  <c r="BQ153" i="245"/>
  <c r="R118" i="245"/>
  <c r="R112" i="245"/>
  <c r="R119" i="245"/>
  <c r="R113" i="245"/>
  <c r="R120" i="245"/>
  <c r="R114" i="245"/>
  <c r="R108" i="245"/>
  <c r="R115" i="245"/>
  <c r="R109" i="245"/>
  <c r="R117" i="245"/>
  <c r="R111" i="245"/>
  <c r="R110" i="245"/>
  <c r="S104" i="245"/>
  <c r="R146" i="245"/>
  <c r="R116" i="245"/>
  <c r="Q155" i="245"/>
  <c r="BQ155" i="245"/>
  <c r="Q281" i="245"/>
  <c r="Q253" i="245" s="1"/>
  <c r="Q189" i="245"/>
  <c r="Q210" i="245" s="1"/>
  <c r="Y185" i="245"/>
  <c r="AA185" i="245" s="1"/>
  <c r="BQ152" i="245"/>
  <c r="Q152" i="245"/>
  <c r="Q161" i="245"/>
  <c r="BQ161" i="245"/>
  <c r="Q159" i="245"/>
  <c r="BQ159" i="245"/>
  <c r="S6" i="245"/>
  <c r="R7" i="245"/>
  <c r="R27" i="245"/>
  <c r="R25" i="245"/>
  <c r="CR106" i="245" s="1"/>
  <c r="Q157" i="245"/>
  <c r="BQ157" i="245"/>
  <c r="BQ158" i="245"/>
  <c r="Q158" i="245"/>
  <c r="BQ154" i="245"/>
  <c r="Q154" i="245"/>
  <c r="BQ150" i="245"/>
  <c r="Q150" i="245"/>
  <c r="Q156" i="245"/>
  <c r="BQ156" i="245"/>
  <c r="Q160" i="245"/>
  <c r="BQ160" i="245"/>
  <c r="L309" i="244"/>
  <c r="R297" i="242"/>
  <c r="S297" i="242" s="1"/>
  <c r="T297" i="242" s="1"/>
  <c r="U297" i="242" s="1"/>
  <c r="V297" i="242" s="1"/>
  <c r="W297" i="242" s="1"/>
  <c r="M309" i="242"/>
  <c r="M310" i="244"/>
  <c r="N309" i="244"/>
  <c r="G202" i="245" l="1"/>
  <c r="G294" i="245" s="1"/>
  <c r="G196" i="245"/>
  <c r="G288" i="245" s="1"/>
  <c r="G198" i="245"/>
  <c r="G290" i="245" s="1"/>
  <c r="G199" i="245"/>
  <c r="G291" i="245" s="1"/>
  <c r="G205" i="245"/>
  <c r="G297" i="245" s="1"/>
  <c r="G194" i="245"/>
  <c r="G286" i="245" s="1"/>
  <c r="G200" i="245"/>
  <c r="G292" i="245" s="1"/>
  <c r="G195" i="245"/>
  <c r="G287" i="245" s="1"/>
  <c r="G201" i="245"/>
  <c r="G293" i="245" s="1"/>
  <c r="G191" i="245"/>
  <c r="G197" i="245"/>
  <c r="G289" i="245" s="1"/>
  <c r="G203" i="245"/>
  <c r="G295" i="245" s="1"/>
  <c r="G192" i="245"/>
  <c r="G204" i="245"/>
  <c r="G296" i="245" s="1"/>
  <c r="Z310" i="244"/>
  <c r="Z309" i="242"/>
  <c r="AA309" i="244"/>
  <c r="F106" i="245"/>
  <c r="F148" i="245" s="1"/>
  <c r="G285" i="245"/>
  <c r="F282" i="245"/>
  <c r="F190" i="245"/>
  <c r="E120" i="245"/>
  <c r="E162" i="245" s="1"/>
  <c r="E119" i="245"/>
  <c r="E161" i="245" s="1"/>
  <c r="E118" i="245"/>
  <c r="E160" i="245" s="1"/>
  <c r="E117" i="245"/>
  <c r="E159" i="245" s="1"/>
  <c r="E116" i="245"/>
  <c r="E115" i="245"/>
  <c r="E157" i="245" s="1"/>
  <c r="E114" i="245"/>
  <c r="E156" i="245" s="1"/>
  <c r="E113" i="245"/>
  <c r="E155" i="245" s="1"/>
  <c r="E112" i="245"/>
  <c r="E154" i="245" s="1"/>
  <c r="E111" i="245"/>
  <c r="E153" i="245" s="1"/>
  <c r="E110" i="245"/>
  <c r="E152" i="245" s="1"/>
  <c r="E109" i="245"/>
  <c r="E151" i="245" s="1"/>
  <c r="E108" i="245"/>
  <c r="E150" i="245" s="1"/>
  <c r="E106" i="245"/>
  <c r="E148" i="245" s="1"/>
  <c r="D104" i="245"/>
  <c r="D105" i="245" s="1"/>
  <c r="E147" i="245"/>
  <c r="E103" i="245"/>
  <c r="E158" i="245"/>
  <c r="F281" i="245"/>
  <c r="F189" i="245"/>
  <c r="E146" i="245"/>
  <c r="D102" i="245"/>
  <c r="Z104" i="226"/>
  <c r="Z105" i="226" s="1"/>
  <c r="BS114" i="245"/>
  <c r="BS118" i="245"/>
  <c r="BS111" i="245"/>
  <c r="BS110" i="245"/>
  <c r="BS115" i="245"/>
  <c r="BS116" i="245"/>
  <c r="BT104" i="245"/>
  <c r="BT117" i="245" s="1"/>
  <c r="BS146" i="245"/>
  <c r="BS109" i="245"/>
  <c r="BS108" i="245"/>
  <c r="BS112" i="245"/>
  <c r="BS119" i="245"/>
  <c r="BS120" i="245"/>
  <c r="BS113" i="245"/>
  <c r="BR157" i="245"/>
  <c r="R157" i="245"/>
  <c r="S120" i="245"/>
  <c r="S119" i="245"/>
  <c r="S113" i="245"/>
  <c r="S114" i="245"/>
  <c r="S115" i="245"/>
  <c r="S109" i="245"/>
  <c r="S146" i="245"/>
  <c r="S116" i="245"/>
  <c r="S110" i="245"/>
  <c r="S118" i="245"/>
  <c r="S112" i="245"/>
  <c r="S111" i="245"/>
  <c r="T104" i="245"/>
  <c r="S117" i="245"/>
  <c r="S108" i="245"/>
  <c r="BR150" i="245"/>
  <c r="R150" i="245"/>
  <c r="BR154" i="245"/>
  <c r="R154" i="245"/>
  <c r="AB185" i="245"/>
  <c r="AR106" i="245"/>
  <c r="BR153" i="245"/>
  <c r="R153" i="245"/>
  <c r="R162" i="245"/>
  <c r="BR162" i="245"/>
  <c r="R152" i="245"/>
  <c r="BR152" i="245"/>
  <c r="R160" i="245"/>
  <c r="BR160" i="245"/>
  <c r="T6" i="245"/>
  <c r="S7" i="245"/>
  <c r="S25" i="245"/>
  <c r="S27" i="245"/>
  <c r="E107" i="245" s="1"/>
  <c r="E149" i="245" s="1"/>
  <c r="R158" i="245"/>
  <c r="BR158" i="245"/>
  <c r="BR159" i="245"/>
  <c r="R159" i="245"/>
  <c r="R155" i="245"/>
  <c r="BR155" i="245"/>
  <c r="R156" i="245"/>
  <c r="BR156" i="245"/>
  <c r="R281" i="245"/>
  <c r="R253" i="245" s="1"/>
  <c r="R189" i="245"/>
  <c r="R210" i="245" s="1"/>
  <c r="BR151" i="245"/>
  <c r="R151" i="245"/>
  <c r="BR161" i="245"/>
  <c r="R161" i="245"/>
  <c r="L310" i="244"/>
  <c r="M311" i="244"/>
  <c r="Z311" i="244" s="1"/>
  <c r="L309" i="242"/>
  <c r="M310" i="242"/>
  <c r="N310" i="244"/>
  <c r="N309" i="242"/>
  <c r="F201" i="245" l="1"/>
  <c r="F293" i="245" s="1"/>
  <c r="F195" i="245"/>
  <c r="F287" i="245" s="1"/>
  <c r="F200" i="245"/>
  <c r="F292" i="245" s="1"/>
  <c r="F194" i="245"/>
  <c r="F286" i="245" s="1"/>
  <c r="F205" i="245"/>
  <c r="F297" i="245" s="1"/>
  <c r="F199" i="245"/>
  <c r="F291" i="245" s="1"/>
  <c r="F193" i="245"/>
  <c r="F285" i="245" s="1"/>
  <c r="F204" i="245"/>
  <c r="F296" i="245" s="1"/>
  <c r="F198" i="245"/>
  <c r="F290" i="245" s="1"/>
  <c r="F192" i="245"/>
  <c r="F203" i="245"/>
  <c r="F295" i="245" s="1"/>
  <c r="F197" i="245"/>
  <c r="F289" i="245" s="1"/>
  <c r="F191" i="245"/>
  <c r="F283" i="245" s="1"/>
  <c r="F202" i="245"/>
  <c r="F294" i="245" s="1"/>
  <c r="F196" i="245"/>
  <c r="F288" i="245" s="1"/>
  <c r="AA310" i="244"/>
  <c r="AA309" i="242"/>
  <c r="BQ106" i="245"/>
  <c r="G106" i="245"/>
  <c r="G148" i="245" s="1"/>
  <c r="E189" i="245"/>
  <c r="D146" i="245"/>
  <c r="E281" i="245"/>
  <c r="D120" i="245"/>
  <c r="D162" i="245" s="1"/>
  <c r="D119" i="245"/>
  <c r="D118" i="245"/>
  <c r="D160" i="245" s="1"/>
  <c r="D117" i="245"/>
  <c r="D159" i="245" s="1"/>
  <c r="D116" i="245"/>
  <c r="D115" i="245"/>
  <c r="D157" i="245" s="1"/>
  <c r="D114" i="245"/>
  <c r="D113" i="245"/>
  <c r="D112" i="245"/>
  <c r="D154" i="245" s="1"/>
  <c r="D111" i="245"/>
  <c r="D110" i="245"/>
  <c r="D109" i="245"/>
  <c r="D151" i="245" s="1"/>
  <c r="D108" i="245"/>
  <c r="D150" i="245" s="1"/>
  <c r="D107" i="245"/>
  <c r="D106" i="245"/>
  <c r="D148" i="245" s="1"/>
  <c r="D147" i="245"/>
  <c r="D103" i="245"/>
  <c r="D161" i="245"/>
  <c r="D155" i="245"/>
  <c r="D149" i="245"/>
  <c r="D153" i="245"/>
  <c r="D158" i="245"/>
  <c r="C158" i="245" s="1"/>
  <c r="D152" i="245"/>
  <c r="D156" i="245"/>
  <c r="E190" i="245"/>
  <c r="E282" i="245"/>
  <c r="AA104" i="226"/>
  <c r="AA105" i="226" s="1"/>
  <c r="BT110" i="245"/>
  <c r="BT114" i="245"/>
  <c r="BT146" i="245"/>
  <c r="BT109" i="245"/>
  <c r="BT118" i="245"/>
  <c r="BT112" i="245"/>
  <c r="BT115" i="245"/>
  <c r="BT106" i="245"/>
  <c r="BT113" i="245"/>
  <c r="BT116" i="245"/>
  <c r="BT111" i="245"/>
  <c r="BT119" i="245"/>
  <c r="BT120" i="245"/>
  <c r="BU104" i="245"/>
  <c r="BU118" i="245" s="1"/>
  <c r="BT108" i="245"/>
  <c r="Q106" i="245"/>
  <c r="BT107" i="245"/>
  <c r="Z310" i="242"/>
  <c r="BS160" i="245"/>
  <c r="S160" i="245"/>
  <c r="S156" i="245"/>
  <c r="BS156" i="245"/>
  <c r="AS106" i="245"/>
  <c r="CS106" i="245"/>
  <c r="AD185" i="245"/>
  <c r="AE185" i="245" s="1"/>
  <c r="T7" i="245"/>
  <c r="U6" i="245"/>
  <c r="T25" i="245"/>
  <c r="R106" i="245" s="1"/>
  <c r="T27" i="245"/>
  <c r="BS151" i="245"/>
  <c r="S151" i="245"/>
  <c r="BS154" i="245"/>
  <c r="S154" i="245"/>
  <c r="S157" i="245"/>
  <c r="BS157" i="245"/>
  <c r="BS150" i="245"/>
  <c r="S150" i="245"/>
  <c r="T146" i="245"/>
  <c r="T120" i="245"/>
  <c r="T114" i="245"/>
  <c r="T108" i="245"/>
  <c r="T115" i="245"/>
  <c r="T116" i="245"/>
  <c r="T110" i="245"/>
  <c r="U104" i="245"/>
  <c r="T117" i="245"/>
  <c r="T111" i="245"/>
  <c r="T119" i="245"/>
  <c r="T113" i="245"/>
  <c r="T107" i="245"/>
  <c r="T112" i="245"/>
  <c r="T106" i="245"/>
  <c r="T109" i="245"/>
  <c r="T118" i="245"/>
  <c r="S159" i="245"/>
  <c r="BS159" i="245"/>
  <c r="S152" i="245"/>
  <c r="BS152" i="245"/>
  <c r="S158" i="245"/>
  <c r="BS158" i="245"/>
  <c r="S155" i="245"/>
  <c r="BS155" i="245"/>
  <c r="BS153" i="245"/>
  <c r="S153" i="245"/>
  <c r="S281" i="245"/>
  <c r="S253" i="245" s="1"/>
  <c r="S189" i="245"/>
  <c r="S210" i="245" s="1"/>
  <c r="S161" i="245"/>
  <c r="BS161" i="245"/>
  <c r="AR148" i="245"/>
  <c r="CR148" i="245"/>
  <c r="O106" i="245"/>
  <c r="S162" i="245"/>
  <c r="BS162" i="245"/>
  <c r="L311" i="244"/>
  <c r="M312" i="244"/>
  <c r="Z312" i="244" s="1"/>
  <c r="L310" i="242"/>
  <c r="M311" i="242"/>
  <c r="N311" i="244"/>
  <c r="N310" i="242"/>
  <c r="C155" i="245" l="1"/>
  <c r="C150" i="245"/>
  <c r="C161" i="245"/>
  <c r="C151" i="245"/>
  <c r="C156" i="245"/>
  <c r="C157" i="245"/>
  <c r="C152" i="245"/>
  <c r="E197" i="245"/>
  <c r="E289" i="245" s="1"/>
  <c r="E205" i="245"/>
  <c r="E297" i="245" s="1"/>
  <c r="E196" i="245"/>
  <c r="E203" i="245"/>
  <c r="E295" i="245" s="1"/>
  <c r="E204" i="245"/>
  <c r="E296" i="245" s="1"/>
  <c r="E195" i="245"/>
  <c r="E287" i="245" s="1"/>
  <c r="E201" i="245"/>
  <c r="E293" i="245" s="1"/>
  <c r="E202" i="245"/>
  <c r="E294" i="245" s="1"/>
  <c r="E194" i="245"/>
  <c r="E286" i="245" s="1"/>
  <c r="E198" i="245"/>
  <c r="E290" i="245" s="1"/>
  <c r="E200" i="245"/>
  <c r="E292" i="245" s="1"/>
  <c r="E192" i="245"/>
  <c r="E284" i="245" s="1"/>
  <c r="E193" i="245"/>
  <c r="E285" i="245" s="1"/>
  <c r="E199" i="245"/>
  <c r="E291" i="245" s="1"/>
  <c r="E191" i="245"/>
  <c r="E283" i="245" s="1"/>
  <c r="C154" i="245"/>
  <c r="C153" i="245"/>
  <c r="C160" i="245"/>
  <c r="C162" i="245"/>
  <c r="C159" i="245"/>
  <c r="AA311" i="244"/>
  <c r="AA310" i="242"/>
  <c r="G283" i="245"/>
  <c r="BU119" i="245"/>
  <c r="F107" i="245"/>
  <c r="F149" i="245" s="1"/>
  <c r="S106" i="245"/>
  <c r="H106" i="245"/>
  <c r="H148" i="245" s="1"/>
  <c r="C148" i="245" s="1"/>
  <c r="BS106" i="245"/>
  <c r="CQ106" i="245"/>
  <c r="BR107" i="245"/>
  <c r="AQ106" i="245"/>
  <c r="R107" i="245"/>
  <c r="E288" i="245"/>
  <c r="D282" i="245"/>
  <c r="D190" i="245"/>
  <c r="D281" i="245"/>
  <c r="D189" i="245"/>
  <c r="BR106" i="245"/>
  <c r="AB104" i="226"/>
  <c r="AB105" i="226" s="1"/>
  <c r="BU113" i="245"/>
  <c r="BU117" i="245"/>
  <c r="BU109" i="245"/>
  <c r="BV104" i="245"/>
  <c r="BV113" i="245" s="1"/>
  <c r="BU106" i="245"/>
  <c r="BU120" i="245"/>
  <c r="BU111" i="245"/>
  <c r="BU114" i="245"/>
  <c r="BU146" i="245"/>
  <c r="BU115" i="245"/>
  <c r="BU116" i="245"/>
  <c r="BU112" i="245"/>
  <c r="BU110" i="245"/>
  <c r="BU108" i="245"/>
  <c r="BR148" i="245"/>
  <c r="R148" i="245"/>
  <c r="BU107" i="245"/>
  <c r="BQ148" i="245"/>
  <c r="Q148" i="245"/>
  <c r="Z311" i="242"/>
  <c r="T149" i="245"/>
  <c r="BT149" i="245"/>
  <c r="T189" i="245"/>
  <c r="T210" i="245" s="1"/>
  <c r="T281" i="245"/>
  <c r="T253" i="245" s="1"/>
  <c r="BT155" i="245"/>
  <c r="T155" i="245"/>
  <c r="T158" i="245"/>
  <c r="BT158" i="245"/>
  <c r="P106" i="245"/>
  <c r="BO106" i="245"/>
  <c r="BT160" i="245"/>
  <c r="T160" i="245"/>
  <c r="BT161" i="245"/>
  <c r="T161" i="245"/>
  <c r="BT157" i="245"/>
  <c r="T157" i="245"/>
  <c r="U7" i="245"/>
  <c r="V6" i="245"/>
  <c r="U27" i="245"/>
  <c r="AQ107" i="245" s="1"/>
  <c r="BT151" i="245"/>
  <c r="T151" i="245"/>
  <c r="BT153" i="245"/>
  <c r="T153" i="245"/>
  <c r="T150" i="245"/>
  <c r="BT150" i="245"/>
  <c r="T159" i="245"/>
  <c r="BT159" i="245"/>
  <c r="T154" i="245"/>
  <c r="BT154" i="245"/>
  <c r="U115" i="245"/>
  <c r="U109" i="245"/>
  <c r="U120" i="245"/>
  <c r="U116" i="245"/>
  <c r="U110" i="245"/>
  <c r="U146" i="245"/>
  <c r="U117" i="245"/>
  <c r="U111" i="245"/>
  <c r="U118" i="245"/>
  <c r="U112" i="245"/>
  <c r="U114" i="245"/>
  <c r="U108" i="245"/>
  <c r="U119" i="245"/>
  <c r="U107" i="245"/>
  <c r="U113" i="245"/>
  <c r="U106" i="245"/>
  <c r="V104" i="245"/>
  <c r="T162" i="245"/>
  <c r="BT162" i="245"/>
  <c r="AS107" i="245"/>
  <c r="T148" i="245"/>
  <c r="BT148" i="245"/>
  <c r="BT152" i="245"/>
  <c r="T152" i="245"/>
  <c r="BO148" i="245"/>
  <c r="O148" i="245"/>
  <c r="BP106" i="245"/>
  <c r="BT156" i="245"/>
  <c r="T156" i="245"/>
  <c r="CS148" i="245"/>
  <c r="AS148" i="245"/>
  <c r="L312" i="244"/>
  <c r="M313" i="244"/>
  <c r="Z313" i="244" s="1"/>
  <c r="L311" i="242"/>
  <c r="M312" i="242"/>
  <c r="N312" i="244"/>
  <c r="N311" i="242"/>
  <c r="D195" i="245" l="1"/>
  <c r="D287" i="245" s="1"/>
  <c r="D203" i="245"/>
  <c r="D295" i="245" s="1"/>
  <c r="D197" i="245"/>
  <c r="D289" i="245" s="1"/>
  <c r="D194" i="245"/>
  <c r="D286" i="245" s="1"/>
  <c r="D202" i="245"/>
  <c r="D294" i="245" s="1"/>
  <c r="D196" i="245"/>
  <c r="D192" i="245"/>
  <c r="D284" i="245" s="1"/>
  <c r="D191" i="245"/>
  <c r="D283" i="245" s="1"/>
  <c r="D200" i="245"/>
  <c r="D292" i="245" s="1"/>
  <c r="D193" i="245"/>
  <c r="D285" i="245" s="1"/>
  <c r="D205" i="245"/>
  <c r="D297" i="245" s="1"/>
  <c r="D199" i="245"/>
  <c r="D291" i="245" s="1"/>
  <c r="D204" i="245"/>
  <c r="D198" i="245"/>
  <c r="D290" i="245" s="1"/>
  <c r="D201" i="245"/>
  <c r="D293" i="245" s="1"/>
  <c r="AA312" i="244"/>
  <c r="AA311" i="242"/>
  <c r="F284" i="245"/>
  <c r="BR149" i="245"/>
  <c r="R149" i="245"/>
  <c r="BS107" i="245"/>
  <c r="H283" i="245"/>
  <c r="G107" i="245"/>
  <c r="G149" i="245" s="1"/>
  <c r="C149" i="245" s="1"/>
  <c r="S107" i="245"/>
  <c r="S148" i="245"/>
  <c r="BS148" i="245"/>
  <c r="AQ148" i="245"/>
  <c r="CQ148" i="245"/>
  <c r="D296" i="245"/>
  <c r="D288" i="245"/>
  <c r="AC104" i="226"/>
  <c r="AC105" i="226" s="1"/>
  <c r="BV112" i="245"/>
  <c r="BV106" i="245"/>
  <c r="BV120" i="245"/>
  <c r="BV108" i="245"/>
  <c r="BV118" i="245"/>
  <c r="BV114" i="245"/>
  <c r="BV146" i="245"/>
  <c r="BV109" i="245"/>
  <c r="BW104" i="245"/>
  <c r="BW109" i="245" s="1"/>
  <c r="BV115" i="245"/>
  <c r="BV117" i="245"/>
  <c r="BV116" i="245"/>
  <c r="BV119" i="245"/>
  <c r="BV111" i="245"/>
  <c r="BV110" i="245"/>
  <c r="CQ149" i="245"/>
  <c r="AQ149" i="245"/>
  <c r="O107" i="245"/>
  <c r="CQ107" i="245"/>
  <c r="BV107" i="245"/>
  <c r="A152" i="245"/>
  <c r="A155" i="245"/>
  <c r="A162" i="245"/>
  <c r="A150" i="245"/>
  <c r="A153" i="245"/>
  <c r="A160" i="245"/>
  <c r="A148" i="245"/>
  <c r="A151" i="245"/>
  <c r="A158" i="245"/>
  <c r="A161" i="245"/>
  <c r="A156" i="245"/>
  <c r="A159" i="245"/>
  <c r="A154" i="245"/>
  <c r="A157" i="245"/>
  <c r="Z312" i="242"/>
  <c r="U149" i="245"/>
  <c r="BU149" i="245"/>
  <c r="U151" i="245"/>
  <c r="BU151" i="245"/>
  <c r="V7" i="245"/>
  <c r="W6" i="245"/>
  <c r="U157" i="245"/>
  <c r="BU157" i="245"/>
  <c r="U281" i="245"/>
  <c r="U253" i="245" s="1"/>
  <c r="U189" i="245"/>
  <c r="U210" i="245" s="1"/>
  <c r="BU156" i="245"/>
  <c r="U156" i="245"/>
  <c r="BU148" i="245"/>
  <c r="U148" i="245"/>
  <c r="U154" i="245"/>
  <c r="BU154" i="245"/>
  <c r="U158" i="245"/>
  <c r="BU158" i="245"/>
  <c r="U155" i="245"/>
  <c r="BU155" i="245"/>
  <c r="BU160" i="245"/>
  <c r="U160" i="245"/>
  <c r="BU162" i="245"/>
  <c r="U162" i="245"/>
  <c r="BO107" i="245"/>
  <c r="AR107" i="245"/>
  <c r="P107" i="245"/>
  <c r="CS107" i="245"/>
  <c r="CR107" i="245"/>
  <c r="BP107" i="245"/>
  <c r="BQ107" i="245"/>
  <c r="Q107" i="245"/>
  <c r="U159" i="245"/>
  <c r="BU159" i="245"/>
  <c r="BP148" i="245"/>
  <c r="P148" i="245"/>
  <c r="BU161" i="245"/>
  <c r="U161" i="245"/>
  <c r="U150" i="245"/>
  <c r="BU150" i="245"/>
  <c r="AS149" i="245"/>
  <c r="CS149" i="245"/>
  <c r="BU152" i="245"/>
  <c r="U152" i="245"/>
  <c r="U153" i="245"/>
  <c r="BU153" i="245"/>
  <c r="V146" i="245"/>
  <c r="V120" i="245"/>
  <c r="V116" i="245"/>
  <c r="V110" i="245"/>
  <c r="W104" i="245"/>
  <c r="V117" i="245"/>
  <c r="V111" i="245"/>
  <c r="V118" i="245"/>
  <c r="V112" i="245"/>
  <c r="V106" i="245"/>
  <c r="V119" i="245"/>
  <c r="V113" i="245"/>
  <c r="V115" i="245"/>
  <c r="V109" i="245"/>
  <c r="V107" i="245"/>
  <c r="V108" i="245"/>
  <c r="V114" i="245"/>
  <c r="L313" i="244"/>
  <c r="L312" i="242"/>
  <c r="M313" i="242"/>
  <c r="M314" i="244"/>
  <c r="N313" i="244"/>
  <c r="N312" i="242"/>
  <c r="Z314" i="244" l="1"/>
  <c r="AA313" i="244"/>
  <c r="AA312" i="242"/>
  <c r="G284" i="245"/>
  <c r="BW108" i="245"/>
  <c r="A149" i="245"/>
  <c r="B149" i="245" s="1"/>
  <c r="S149" i="245"/>
  <c r="BS149" i="245"/>
  <c r="BW110" i="245"/>
  <c r="BW115" i="245"/>
  <c r="AD104" i="226"/>
  <c r="AD105" i="226" s="1"/>
  <c r="BW114" i="245"/>
  <c r="BW119" i="245"/>
  <c r="BW117" i="245"/>
  <c r="BW118" i="245"/>
  <c r="BX104" i="245"/>
  <c r="BX146" i="245" s="1"/>
  <c r="BW111" i="245"/>
  <c r="BW106" i="245"/>
  <c r="BW116" i="245"/>
  <c r="BW120" i="245"/>
  <c r="BW107" i="245"/>
  <c r="BW146" i="245"/>
  <c r="BW112" i="245"/>
  <c r="BW113" i="245"/>
  <c r="O149" i="245"/>
  <c r="BO149" i="245"/>
  <c r="B148" i="245"/>
  <c r="B162" i="245"/>
  <c r="B156" i="245"/>
  <c r="B159" i="245"/>
  <c r="B155" i="245"/>
  <c r="B160" i="245"/>
  <c r="B154" i="245"/>
  <c r="B153" i="245"/>
  <c r="B151" i="245"/>
  <c r="B150" i="245"/>
  <c r="B158" i="245"/>
  <c r="B152" i="245"/>
  <c r="B161" i="245"/>
  <c r="B157" i="245"/>
  <c r="Z313" i="242"/>
  <c r="V158" i="245"/>
  <c r="BV158" i="245"/>
  <c r="BV157" i="245"/>
  <c r="V157" i="245"/>
  <c r="V281" i="245"/>
  <c r="V253" i="245" s="1"/>
  <c r="V189" i="245"/>
  <c r="V210" i="245" s="1"/>
  <c r="W7" i="245"/>
  <c r="X6" i="245"/>
  <c r="BV155" i="245"/>
  <c r="V155" i="245"/>
  <c r="BV159" i="245"/>
  <c r="V159" i="245"/>
  <c r="BV156" i="245"/>
  <c r="V156" i="245"/>
  <c r="BV161" i="245"/>
  <c r="V161" i="245"/>
  <c r="W146" i="245"/>
  <c r="W117" i="245"/>
  <c r="W111" i="245"/>
  <c r="W118" i="245"/>
  <c r="W112" i="245"/>
  <c r="W119" i="245"/>
  <c r="W113" i="245"/>
  <c r="W107" i="245"/>
  <c r="W114" i="245"/>
  <c r="W120" i="245"/>
  <c r="W116" i="245"/>
  <c r="W110" i="245"/>
  <c r="X104" i="245"/>
  <c r="W109" i="245"/>
  <c r="W108" i="245"/>
  <c r="W115" i="245"/>
  <c r="W106" i="245"/>
  <c r="BP149" i="245"/>
  <c r="P149" i="245"/>
  <c r="V150" i="245"/>
  <c r="BV150" i="245"/>
  <c r="BV148" i="245"/>
  <c r="V148" i="245"/>
  <c r="BV152" i="245"/>
  <c r="V152" i="245"/>
  <c r="AR149" i="245"/>
  <c r="CR149" i="245"/>
  <c r="V151" i="245"/>
  <c r="BV151" i="245"/>
  <c r="BV149" i="245"/>
  <c r="V149" i="245"/>
  <c r="V153" i="245"/>
  <c r="BV153" i="245"/>
  <c r="V154" i="245"/>
  <c r="BV154" i="245"/>
  <c r="V160" i="245"/>
  <c r="BV160" i="245"/>
  <c r="V162" i="245"/>
  <c r="BV162" i="245"/>
  <c r="BQ149" i="245"/>
  <c r="Q149" i="245"/>
  <c r="L314" i="244"/>
  <c r="M315" i="244"/>
  <c r="Z315" i="244" s="1"/>
  <c r="L313" i="242"/>
  <c r="M314" i="242"/>
  <c r="N313" i="242"/>
  <c r="N314" i="244"/>
  <c r="AA314" i="244" l="1"/>
  <c r="AA313" i="242"/>
  <c r="AE104" i="226"/>
  <c r="AE105" i="226" s="1"/>
  <c r="BX112" i="245"/>
  <c r="BX118" i="245"/>
  <c r="BX111" i="245"/>
  <c r="BX113" i="245"/>
  <c r="BX120" i="245"/>
  <c r="BX106" i="245"/>
  <c r="BX110" i="245"/>
  <c r="BY104" i="245"/>
  <c r="BY111" i="245" s="1"/>
  <c r="BX115" i="245"/>
  <c r="BX114" i="245"/>
  <c r="BX116" i="245"/>
  <c r="BX107" i="245"/>
  <c r="BX119" i="245"/>
  <c r="BX109" i="245"/>
  <c r="BX108" i="245"/>
  <c r="BX117" i="245"/>
  <c r="Z314" i="242"/>
  <c r="BW149" i="245"/>
  <c r="W149" i="245"/>
  <c r="W155" i="245"/>
  <c r="BW155" i="245"/>
  <c r="W157" i="245"/>
  <c r="BW157" i="245"/>
  <c r="BW162" i="245"/>
  <c r="W162" i="245"/>
  <c r="BW160" i="245"/>
  <c r="W160" i="245"/>
  <c r="X7" i="245"/>
  <c r="Y6" i="245"/>
  <c r="BW150" i="245"/>
  <c r="W150" i="245"/>
  <c r="W156" i="245"/>
  <c r="BW156" i="245"/>
  <c r="W153" i="245"/>
  <c r="BW153" i="245"/>
  <c r="BW159" i="245"/>
  <c r="W159" i="245"/>
  <c r="BW152" i="245"/>
  <c r="W152" i="245"/>
  <c r="W161" i="245"/>
  <c r="BW161" i="245"/>
  <c r="BW148" i="245"/>
  <c r="W148" i="245"/>
  <c r="BW158" i="245"/>
  <c r="W158" i="245"/>
  <c r="W154" i="245"/>
  <c r="BW154" i="245"/>
  <c r="W151" i="245"/>
  <c r="BW151" i="245"/>
  <c r="X118" i="245"/>
  <c r="X112" i="245"/>
  <c r="X106" i="245"/>
  <c r="X146" i="245"/>
  <c r="X119" i="245"/>
  <c r="X113" i="245"/>
  <c r="X114" i="245"/>
  <c r="X108" i="245"/>
  <c r="X115" i="245"/>
  <c r="X109" i="245"/>
  <c r="X117" i="245"/>
  <c r="X111" i="245"/>
  <c r="X110" i="245"/>
  <c r="X107" i="245"/>
  <c r="X120" i="245"/>
  <c r="X116" i="245"/>
  <c r="Y104" i="245"/>
  <c r="W281" i="245"/>
  <c r="W253" i="245" s="1"/>
  <c r="W189" i="245"/>
  <c r="W210" i="245" s="1"/>
  <c r="L315" i="244"/>
  <c r="L314" i="242"/>
  <c r="M315" i="242"/>
  <c r="M316" i="244"/>
  <c r="Z316" i="244" s="1"/>
  <c r="N315" i="244"/>
  <c r="N314" i="242"/>
  <c r="AA315" i="244" l="1"/>
  <c r="AA314" i="242"/>
  <c r="AF104" i="226"/>
  <c r="AF105" i="226" s="1"/>
  <c r="BY108" i="245"/>
  <c r="BY117" i="245"/>
  <c r="BZ104" i="245"/>
  <c r="BZ117" i="245" s="1"/>
  <c r="BY114" i="245"/>
  <c r="BY106" i="245"/>
  <c r="BY120" i="245"/>
  <c r="BY109" i="245"/>
  <c r="BY118" i="245"/>
  <c r="BY110" i="245"/>
  <c r="BY115" i="245"/>
  <c r="BY119" i="245"/>
  <c r="BY116" i="245"/>
  <c r="BY107" i="245"/>
  <c r="BY112" i="245"/>
  <c r="BY146" i="245"/>
  <c r="BY113" i="245"/>
  <c r="Z315" i="242"/>
  <c r="X154" i="245"/>
  <c r="BX154" i="245"/>
  <c r="BX158" i="245"/>
  <c r="X158" i="245"/>
  <c r="BX151" i="245"/>
  <c r="X151" i="245"/>
  <c r="X281" i="245"/>
  <c r="X253" i="245" s="1"/>
  <c r="X189" i="245"/>
  <c r="X210" i="245" s="1"/>
  <c r="Y7" i="245"/>
  <c r="Z6" i="245"/>
  <c r="X162" i="245"/>
  <c r="BX162" i="245"/>
  <c r="X157" i="245"/>
  <c r="BX157" i="245"/>
  <c r="X148" i="245"/>
  <c r="BX148" i="245"/>
  <c r="BX150" i="245"/>
  <c r="X150" i="245"/>
  <c r="X156" i="245"/>
  <c r="BX156" i="245"/>
  <c r="BX155" i="245"/>
  <c r="X155" i="245"/>
  <c r="BX149" i="245"/>
  <c r="X149" i="245"/>
  <c r="BX152" i="245"/>
  <c r="X152" i="245"/>
  <c r="BX160" i="245"/>
  <c r="X160" i="245"/>
  <c r="BX153" i="245"/>
  <c r="X153" i="245"/>
  <c r="Y120" i="245"/>
  <c r="Y146" i="245"/>
  <c r="Y119" i="245"/>
  <c r="Y113" i="245"/>
  <c r="Y107" i="245"/>
  <c r="Y114" i="245"/>
  <c r="Y115" i="245"/>
  <c r="Y109" i="245"/>
  <c r="Y116" i="245"/>
  <c r="Y110" i="245"/>
  <c r="Y118" i="245"/>
  <c r="Y112" i="245"/>
  <c r="Y106" i="245"/>
  <c r="Y108" i="245"/>
  <c r="Y117" i="245"/>
  <c r="Z104" i="245"/>
  <c r="Y111" i="245"/>
  <c r="BX159" i="245"/>
  <c r="X159" i="245"/>
  <c r="X161" i="245"/>
  <c r="BX161" i="245"/>
  <c r="L316" i="244"/>
  <c r="L315" i="242"/>
  <c r="M317" i="244"/>
  <c r="Z317" i="244" s="1"/>
  <c r="M316" i="242"/>
  <c r="Z316" i="242" s="1"/>
  <c r="N316" i="244"/>
  <c r="N315" i="242"/>
  <c r="AA316" i="244" l="1"/>
  <c r="AA315" i="242"/>
  <c r="AG104" i="226"/>
  <c r="AG105" i="226" s="1"/>
  <c r="BZ113" i="245"/>
  <c r="BZ109" i="245"/>
  <c r="BZ118" i="245"/>
  <c r="BZ110" i="245"/>
  <c r="BZ111" i="245"/>
  <c r="BZ116" i="245"/>
  <c r="BZ120" i="245"/>
  <c r="BZ114" i="245"/>
  <c r="BZ146" i="245"/>
  <c r="CA104" i="245"/>
  <c r="CA118" i="245" s="1"/>
  <c r="BZ112" i="245"/>
  <c r="BZ106" i="245"/>
  <c r="BZ108" i="245"/>
  <c r="BZ119" i="245"/>
  <c r="BZ115" i="245"/>
  <c r="BZ107" i="245"/>
  <c r="BY150" i="245"/>
  <c r="Y150" i="245"/>
  <c r="Y281" i="245"/>
  <c r="Y253" i="245" s="1"/>
  <c r="Y189" i="245"/>
  <c r="Y210" i="245" s="1"/>
  <c r="Z7" i="245"/>
  <c r="AA6" i="245"/>
  <c r="Y148" i="245"/>
  <c r="BY148" i="245"/>
  <c r="Y157" i="245"/>
  <c r="BY157" i="245"/>
  <c r="BY162" i="245"/>
  <c r="Y162" i="245"/>
  <c r="Y156" i="245"/>
  <c r="BY156" i="245"/>
  <c r="Y153" i="245"/>
  <c r="BY153" i="245"/>
  <c r="BY160" i="245"/>
  <c r="Y160" i="245"/>
  <c r="Y152" i="245"/>
  <c r="BY152" i="245"/>
  <c r="Y155" i="245"/>
  <c r="BY155" i="245"/>
  <c r="BY154" i="245"/>
  <c r="Y154" i="245"/>
  <c r="Y149" i="245"/>
  <c r="BY149" i="245"/>
  <c r="Z146" i="245"/>
  <c r="Z120" i="245"/>
  <c r="Z114" i="245"/>
  <c r="Z108" i="245"/>
  <c r="Z115" i="245"/>
  <c r="Z109" i="245"/>
  <c r="Z116" i="245"/>
  <c r="Z110" i="245"/>
  <c r="AA104" i="245"/>
  <c r="Z117" i="245"/>
  <c r="Z111" i="245"/>
  <c r="Z119" i="245"/>
  <c r="Z113" i="245"/>
  <c r="Z107" i="245"/>
  <c r="Z118" i="245"/>
  <c r="Z106" i="245"/>
  <c r="Z112" i="245"/>
  <c r="Y159" i="245"/>
  <c r="BY159" i="245"/>
  <c r="BY158" i="245"/>
  <c r="Y158" i="245"/>
  <c r="Y161" i="245"/>
  <c r="BY161" i="245"/>
  <c r="BY151" i="245"/>
  <c r="Y151" i="245"/>
  <c r="M317" i="242"/>
  <c r="M318" i="244"/>
  <c r="Z318" i="244" s="1"/>
  <c r="L317" i="244"/>
  <c r="L316" i="242"/>
  <c r="N317" i="244"/>
  <c r="N316" i="242"/>
  <c r="AA317" i="244" l="1"/>
  <c r="AA316" i="242"/>
  <c r="AH104" i="226"/>
  <c r="AH105" i="226" s="1"/>
  <c r="CA113" i="245"/>
  <c r="CB104" i="245"/>
  <c r="CB114" i="245" s="1"/>
  <c r="CA111" i="245"/>
  <c r="CA106" i="245"/>
  <c r="CA117" i="245"/>
  <c r="CA120" i="245"/>
  <c r="CA109" i="245"/>
  <c r="CA146" i="245"/>
  <c r="CA114" i="245"/>
  <c r="CA119" i="245"/>
  <c r="CA116" i="245"/>
  <c r="CA107" i="245"/>
  <c r="CA115" i="245"/>
  <c r="CA112" i="245"/>
  <c r="CA110" i="245"/>
  <c r="CA108" i="245"/>
  <c r="Z317" i="242"/>
  <c r="Z281" i="245"/>
  <c r="Z253" i="245" s="1"/>
  <c r="Z189" i="245"/>
  <c r="Z210" i="245" s="1"/>
  <c r="Z153" i="245"/>
  <c r="BZ153" i="245"/>
  <c r="BZ160" i="245"/>
  <c r="Z160" i="245"/>
  <c r="Z156" i="245"/>
  <c r="BZ156" i="245"/>
  <c r="Z149" i="245"/>
  <c r="BZ149" i="245"/>
  <c r="Z152" i="245"/>
  <c r="BZ152" i="245"/>
  <c r="Z162" i="245"/>
  <c r="BZ162" i="245"/>
  <c r="BZ161" i="245"/>
  <c r="Z161" i="245"/>
  <c r="BZ151" i="245"/>
  <c r="Z151" i="245"/>
  <c r="AA7" i="245"/>
  <c r="AB6" i="245"/>
  <c r="Z158" i="245"/>
  <c r="BZ158" i="245"/>
  <c r="BZ154" i="245"/>
  <c r="Z154" i="245"/>
  <c r="Z157" i="245"/>
  <c r="BZ157" i="245"/>
  <c r="Z148" i="245"/>
  <c r="BZ148" i="245"/>
  <c r="Z159" i="245"/>
  <c r="BZ159" i="245"/>
  <c r="Z150" i="245"/>
  <c r="BZ150" i="245"/>
  <c r="BZ155" i="245"/>
  <c r="Z155" i="245"/>
  <c r="AA115" i="245"/>
  <c r="AA109" i="245"/>
  <c r="AA116" i="245"/>
  <c r="AA110" i="245"/>
  <c r="AA117" i="245"/>
  <c r="AA111" i="245"/>
  <c r="AA120" i="245"/>
  <c r="AA118" i="245"/>
  <c r="AA112" i="245"/>
  <c r="AA146" i="245"/>
  <c r="AA114" i="245"/>
  <c r="AA108" i="245"/>
  <c r="AA119" i="245"/>
  <c r="AA106" i="245"/>
  <c r="AB104" i="245"/>
  <c r="AA107" i="245"/>
  <c r="AA113" i="245"/>
  <c r="L317" i="242"/>
  <c r="M318" i="242"/>
  <c r="L318" i="244"/>
  <c r="M319" i="244"/>
  <c r="Z319" i="244" s="1"/>
  <c r="N317" i="242"/>
  <c r="N318" i="244"/>
  <c r="AA318" i="244" l="1"/>
  <c r="AA317" i="242"/>
  <c r="CB109" i="245"/>
  <c r="AI104" i="226"/>
  <c r="AI105" i="226" s="1"/>
  <c r="CB113" i="245"/>
  <c r="CB120" i="245"/>
  <c r="CB106" i="245"/>
  <c r="CB110" i="245"/>
  <c r="CB117" i="245"/>
  <c r="CB146" i="245"/>
  <c r="CB118" i="245"/>
  <c r="CB111" i="245"/>
  <c r="CB107" i="245"/>
  <c r="CB108" i="245"/>
  <c r="CB116" i="245"/>
  <c r="CB119" i="245"/>
  <c r="CC104" i="245"/>
  <c r="CC114" i="245" s="1"/>
  <c r="CB115" i="245"/>
  <c r="CB112" i="245"/>
  <c r="Z318" i="242"/>
  <c r="AA152" i="245"/>
  <c r="CA152" i="245"/>
  <c r="AB7" i="245"/>
  <c r="AC6" i="245"/>
  <c r="AB146" i="245"/>
  <c r="AB116" i="245"/>
  <c r="AB110" i="245"/>
  <c r="AC104" i="245"/>
  <c r="AB117" i="245"/>
  <c r="AB111" i="245"/>
  <c r="AB120" i="245"/>
  <c r="AB118" i="245"/>
  <c r="AB112" i="245"/>
  <c r="AB106" i="245"/>
  <c r="AB119" i="245"/>
  <c r="AB113" i="245"/>
  <c r="AB115" i="245"/>
  <c r="AB109" i="245"/>
  <c r="AB108" i="245"/>
  <c r="AB114" i="245"/>
  <c r="AB107" i="245"/>
  <c r="AA158" i="245"/>
  <c r="CA158" i="245"/>
  <c r="CA148" i="245"/>
  <c r="AA148" i="245"/>
  <c r="CA160" i="245"/>
  <c r="AA160" i="245"/>
  <c r="AA161" i="245"/>
  <c r="CA161" i="245"/>
  <c r="CA162" i="245"/>
  <c r="AA162" i="245"/>
  <c r="CA157" i="245"/>
  <c r="AA157" i="245"/>
  <c r="AA149" i="245"/>
  <c r="CA149" i="245"/>
  <c r="AA150" i="245"/>
  <c r="CA150" i="245"/>
  <c r="AA153" i="245"/>
  <c r="CA153" i="245"/>
  <c r="AA281" i="245"/>
  <c r="AA253" i="245" s="1"/>
  <c r="AA189" i="245"/>
  <c r="AA210" i="245" s="1"/>
  <c r="CA154" i="245"/>
  <c r="AA154" i="245"/>
  <c r="AA155" i="245"/>
  <c r="CA155" i="245"/>
  <c r="CA156" i="245"/>
  <c r="AA156" i="245"/>
  <c r="AA159" i="245"/>
  <c r="CA159" i="245"/>
  <c r="AA151" i="245"/>
  <c r="CA151" i="245"/>
  <c r="L318" i="242"/>
  <c r="M319" i="242"/>
  <c r="L319" i="244"/>
  <c r="M320" i="244"/>
  <c r="Z320" i="244" s="1"/>
  <c r="N318" i="242"/>
  <c r="N319" i="244"/>
  <c r="AA319" i="244" l="1"/>
  <c r="AA318" i="242"/>
  <c r="AJ104" i="226"/>
  <c r="AJ105" i="226" s="1"/>
  <c r="CC118" i="245"/>
  <c r="CC109" i="245"/>
  <c r="CC110" i="245"/>
  <c r="CC112" i="245"/>
  <c r="CC108" i="245"/>
  <c r="CC113" i="245"/>
  <c r="CC111" i="245"/>
  <c r="CC119" i="245"/>
  <c r="CC107" i="245"/>
  <c r="CC116" i="245"/>
  <c r="CC120" i="245"/>
  <c r="CD104" i="245"/>
  <c r="CD109" i="245" s="1"/>
  <c r="CC146" i="245"/>
  <c r="CC115" i="245"/>
  <c r="CC106" i="245"/>
  <c r="CC117" i="245"/>
  <c r="Z319" i="242"/>
  <c r="AB151" i="245"/>
  <c r="CB151" i="245"/>
  <c r="AB160" i="245"/>
  <c r="CB160" i="245"/>
  <c r="AB158" i="245"/>
  <c r="CB158" i="245"/>
  <c r="AB156" i="245"/>
  <c r="CB156" i="245"/>
  <c r="AC146" i="245"/>
  <c r="AC117" i="245"/>
  <c r="AC111" i="245"/>
  <c r="AC120" i="245"/>
  <c r="AC118" i="245"/>
  <c r="AC112" i="245"/>
  <c r="AC119" i="245"/>
  <c r="AC113" i="245"/>
  <c r="AC107" i="245"/>
  <c r="AC114" i="245"/>
  <c r="AC116" i="245"/>
  <c r="AC110" i="245"/>
  <c r="AD104" i="245"/>
  <c r="AC106" i="245"/>
  <c r="AC115" i="245"/>
  <c r="AC109" i="245"/>
  <c r="AC108" i="245"/>
  <c r="CB157" i="245"/>
  <c r="AB157" i="245"/>
  <c r="AB162" i="245"/>
  <c r="CB162" i="245"/>
  <c r="AB281" i="245"/>
  <c r="AB253" i="245" s="1"/>
  <c r="AB189" i="245"/>
  <c r="AB210" i="245" s="1"/>
  <c r="AB155" i="245"/>
  <c r="CB155" i="245"/>
  <c r="CB153" i="245"/>
  <c r="AB153" i="245"/>
  <c r="CB149" i="245"/>
  <c r="AB149" i="245"/>
  <c r="CB161" i="245"/>
  <c r="AB161" i="245"/>
  <c r="AB159" i="245"/>
  <c r="CB159" i="245"/>
  <c r="CB148" i="245"/>
  <c r="AB148" i="245"/>
  <c r="AC7" i="245"/>
  <c r="AD6" i="245"/>
  <c r="AB150" i="245"/>
  <c r="CB150" i="245"/>
  <c r="AB154" i="245"/>
  <c r="CB154" i="245"/>
  <c r="AB152" i="245"/>
  <c r="CB152" i="245"/>
  <c r="L319" i="242"/>
  <c r="M320" i="242"/>
  <c r="L320" i="244"/>
  <c r="N320" i="244"/>
  <c r="M321" i="244"/>
  <c r="N319" i="242"/>
  <c r="AA320" i="244" l="1"/>
  <c r="Z321" i="244"/>
  <c r="AA319" i="242"/>
  <c r="AK104" i="226"/>
  <c r="AK105" i="226" s="1"/>
  <c r="CD108" i="245"/>
  <c r="CD146" i="245"/>
  <c r="CD114" i="245"/>
  <c r="CD116" i="245"/>
  <c r="CD119" i="245"/>
  <c r="CD118" i="245"/>
  <c r="CD117" i="245"/>
  <c r="CE104" i="245"/>
  <c r="CE116" i="245" s="1"/>
  <c r="CD110" i="245"/>
  <c r="CD107" i="245"/>
  <c r="CD120" i="245"/>
  <c r="CD115" i="245"/>
  <c r="CD106" i="245"/>
  <c r="CD111" i="245"/>
  <c r="CD113" i="245"/>
  <c r="CD112" i="245"/>
  <c r="Z320" i="242"/>
  <c r="CC157" i="245"/>
  <c r="AC157" i="245"/>
  <c r="CC149" i="245"/>
  <c r="AC149" i="245"/>
  <c r="CC153" i="245"/>
  <c r="AC153" i="245"/>
  <c r="CC150" i="245"/>
  <c r="AC150" i="245"/>
  <c r="CC148" i="245"/>
  <c r="AC148" i="245"/>
  <c r="AC155" i="245"/>
  <c r="CC155" i="245"/>
  <c r="AC159" i="245"/>
  <c r="CC159" i="245"/>
  <c r="AD120" i="245"/>
  <c r="AD118" i="245"/>
  <c r="AD112" i="245"/>
  <c r="AD106" i="245"/>
  <c r="AD119" i="245"/>
  <c r="AD113" i="245"/>
  <c r="AD114" i="245"/>
  <c r="AD108" i="245"/>
  <c r="AD115" i="245"/>
  <c r="AD109" i="245"/>
  <c r="AD117" i="245"/>
  <c r="AD111" i="245"/>
  <c r="AE104" i="245"/>
  <c r="AD116" i="245"/>
  <c r="AD107" i="245"/>
  <c r="AD110" i="245"/>
  <c r="AD146" i="245"/>
  <c r="AC161" i="245"/>
  <c r="CC161" i="245"/>
  <c r="AC281" i="245"/>
  <c r="AC253" i="245" s="1"/>
  <c r="AC189" i="245"/>
  <c r="AC210" i="245" s="1"/>
  <c r="CC160" i="245"/>
  <c r="AC160" i="245"/>
  <c r="AD7" i="245"/>
  <c r="AE6" i="245"/>
  <c r="CC152" i="245"/>
  <c r="AC152" i="245"/>
  <c r="AC154" i="245"/>
  <c r="CC154" i="245"/>
  <c r="CC158" i="245"/>
  <c r="AC158" i="245"/>
  <c r="AC151" i="245"/>
  <c r="CC151" i="245"/>
  <c r="CC156" i="245"/>
  <c r="AC156" i="245"/>
  <c r="CC162" i="245"/>
  <c r="AC162" i="245"/>
  <c r="L320" i="242"/>
  <c r="M322" i="244"/>
  <c r="Z322" i="244" s="1"/>
  <c r="L321" i="244"/>
  <c r="M321" i="242"/>
  <c r="N320" i="242"/>
  <c r="N321" i="244"/>
  <c r="AA321" i="244" l="1"/>
  <c r="AA320" i="242"/>
  <c r="CE146" i="245"/>
  <c r="CE109" i="245"/>
  <c r="CE112" i="245"/>
  <c r="CE115" i="245"/>
  <c r="AL104" i="226"/>
  <c r="AL105" i="226" s="1"/>
  <c r="CE120" i="245"/>
  <c r="CE118" i="245"/>
  <c r="CE107" i="245"/>
  <c r="CE111" i="245"/>
  <c r="CE108" i="245"/>
  <c r="CE117" i="245"/>
  <c r="CE113" i="245"/>
  <c r="CE114" i="245"/>
  <c r="CF104" i="245"/>
  <c r="CF111" i="245" s="1"/>
  <c r="CE110" i="245"/>
  <c r="CE119" i="245"/>
  <c r="CE106" i="245"/>
  <c r="Z321" i="242"/>
  <c r="CD152" i="245"/>
  <c r="AD152" i="245"/>
  <c r="CD151" i="245"/>
  <c r="AD151" i="245"/>
  <c r="AD148" i="245"/>
  <c r="CD148" i="245"/>
  <c r="CD149" i="245"/>
  <c r="AD149" i="245"/>
  <c r="AD157" i="245"/>
  <c r="CD157" i="245"/>
  <c r="AD154" i="245"/>
  <c r="CD154" i="245"/>
  <c r="AD158" i="245"/>
  <c r="CD158" i="245"/>
  <c r="CD150" i="245"/>
  <c r="AD150" i="245"/>
  <c r="CD160" i="245"/>
  <c r="AD160" i="245"/>
  <c r="AE120" i="245"/>
  <c r="AE119" i="245"/>
  <c r="AE113" i="245"/>
  <c r="AE107" i="245"/>
  <c r="AE114" i="245"/>
  <c r="AE115" i="245"/>
  <c r="AE109" i="245"/>
  <c r="AE146" i="245"/>
  <c r="AE116" i="245"/>
  <c r="AE110" i="245"/>
  <c r="AE118" i="245"/>
  <c r="AE112" i="245"/>
  <c r="AE106" i="245"/>
  <c r="AF104" i="245"/>
  <c r="AE117" i="245"/>
  <c r="AE111" i="245"/>
  <c r="AE108" i="245"/>
  <c r="AD156" i="245"/>
  <c r="CD156" i="245"/>
  <c r="AD162" i="245"/>
  <c r="CD162" i="245"/>
  <c r="AE7" i="245"/>
  <c r="AF6" i="245"/>
  <c r="CD153" i="245"/>
  <c r="AD153" i="245"/>
  <c r="AD155" i="245"/>
  <c r="CD155" i="245"/>
  <c r="AD281" i="245"/>
  <c r="AD253" i="245" s="1"/>
  <c r="AD189" i="245"/>
  <c r="AD210" i="245" s="1"/>
  <c r="CD159" i="245"/>
  <c r="AD159" i="245"/>
  <c r="CD161" i="245"/>
  <c r="AD161" i="245"/>
  <c r="L321" i="242"/>
  <c r="M322" i="242"/>
  <c r="L322" i="244"/>
  <c r="M323" i="244"/>
  <c r="Z323" i="244" s="1"/>
  <c r="N322" i="244"/>
  <c r="AA322" i="244" s="1"/>
  <c r="N321" i="242"/>
  <c r="CF107" i="245" l="1"/>
  <c r="AA321" i="242"/>
  <c r="AM104" i="226"/>
  <c r="AM105" i="226" s="1"/>
  <c r="CF106" i="245"/>
  <c r="CF120" i="245"/>
  <c r="CF115" i="245"/>
  <c r="CF119" i="245"/>
  <c r="CF117" i="245"/>
  <c r="CF110" i="245"/>
  <c r="CF146" i="245"/>
  <c r="CF112" i="245"/>
  <c r="CF118" i="245"/>
  <c r="CF113" i="245"/>
  <c r="CF116" i="245"/>
  <c r="CF109" i="245"/>
  <c r="CF108" i="245"/>
  <c r="CG104" i="245"/>
  <c r="CG118" i="245" s="1"/>
  <c r="CF114" i="245"/>
  <c r="Z322" i="242"/>
  <c r="CE152" i="245"/>
  <c r="AE152" i="245"/>
  <c r="CE150" i="245"/>
  <c r="AE150" i="245"/>
  <c r="CE160" i="245"/>
  <c r="AE160" i="245"/>
  <c r="CE156" i="245"/>
  <c r="AE156" i="245"/>
  <c r="AE158" i="245"/>
  <c r="CE158" i="245"/>
  <c r="AF146" i="245"/>
  <c r="AF120" i="245"/>
  <c r="AF114" i="245"/>
  <c r="AF108" i="245"/>
  <c r="AF115" i="245"/>
  <c r="AF109" i="245"/>
  <c r="AF116" i="245"/>
  <c r="AF110" i="245"/>
  <c r="AG104" i="245"/>
  <c r="AF117" i="245"/>
  <c r="AF111" i="245"/>
  <c r="AF119" i="245"/>
  <c r="AF113" i="245"/>
  <c r="AF107" i="245"/>
  <c r="AF106" i="245"/>
  <c r="AF118" i="245"/>
  <c r="AF112" i="245"/>
  <c r="AE189" i="245"/>
  <c r="AE210" i="245" s="1"/>
  <c r="AE281" i="245"/>
  <c r="AE253" i="245" s="1"/>
  <c r="AE161" i="245"/>
  <c r="CE161" i="245"/>
  <c r="AE153" i="245"/>
  <c r="CE153" i="245"/>
  <c r="AE148" i="245"/>
  <c r="CE148" i="245"/>
  <c r="CE151" i="245"/>
  <c r="AE151" i="245"/>
  <c r="AE162" i="245"/>
  <c r="CE162" i="245"/>
  <c r="AE149" i="245"/>
  <c r="CE149" i="245"/>
  <c r="CE159" i="245"/>
  <c r="AE159" i="245"/>
  <c r="CE155" i="245"/>
  <c r="AE155" i="245"/>
  <c r="AF7" i="245"/>
  <c r="AG6" i="245"/>
  <c r="CE154" i="245"/>
  <c r="AE154" i="245"/>
  <c r="AE157" i="245"/>
  <c r="CE157" i="245"/>
  <c r="M323" i="242"/>
  <c r="L322" i="242"/>
  <c r="L323" i="244"/>
  <c r="N323" i="244"/>
  <c r="AA323" i="244" s="1"/>
  <c r="M324" i="244"/>
  <c r="Z324" i="244" s="1"/>
  <c r="N322" i="242"/>
  <c r="AA322" i="242" l="1"/>
  <c r="AN104" i="226"/>
  <c r="AN105" i="226" s="1"/>
  <c r="CG111" i="245"/>
  <c r="CG146" i="245"/>
  <c r="CG113" i="245"/>
  <c r="CG119" i="245"/>
  <c r="CG109" i="245"/>
  <c r="CH104" i="245"/>
  <c r="CH114" i="245" s="1"/>
  <c r="CG114" i="245"/>
  <c r="CG117" i="245"/>
  <c r="CG110" i="245"/>
  <c r="CG115" i="245"/>
  <c r="CG106" i="245"/>
  <c r="CG112" i="245"/>
  <c r="CG107" i="245"/>
  <c r="CG120" i="245"/>
  <c r="CG116" i="245"/>
  <c r="CG108" i="245"/>
  <c r="Z323" i="242"/>
  <c r="AF150" i="245"/>
  <c r="CF150" i="245"/>
  <c r="AF156" i="245"/>
  <c r="CF156" i="245"/>
  <c r="AF154" i="245"/>
  <c r="CF154" i="245"/>
  <c r="AF153" i="245"/>
  <c r="CF153" i="245"/>
  <c r="AF157" i="245"/>
  <c r="CF157" i="245"/>
  <c r="CF160" i="245"/>
  <c r="AF160" i="245"/>
  <c r="AF149" i="245"/>
  <c r="CF149" i="245"/>
  <c r="AF152" i="245"/>
  <c r="CF152" i="245"/>
  <c r="AF162" i="245"/>
  <c r="CF162" i="245"/>
  <c r="AG115" i="245"/>
  <c r="AG109" i="245"/>
  <c r="AG116" i="245"/>
  <c r="AG110" i="245"/>
  <c r="AG146" i="245"/>
  <c r="AG117" i="245"/>
  <c r="AG111" i="245"/>
  <c r="AG118" i="245"/>
  <c r="AG112" i="245"/>
  <c r="AG120" i="245"/>
  <c r="AG114" i="245"/>
  <c r="AG108" i="245"/>
  <c r="AG119" i="245"/>
  <c r="AG107" i="245"/>
  <c r="AG113" i="245"/>
  <c r="AG106" i="245"/>
  <c r="AH104" i="245"/>
  <c r="CF155" i="245"/>
  <c r="AF155" i="245"/>
  <c r="AF158" i="245"/>
  <c r="CF158" i="245"/>
  <c r="AF281" i="245"/>
  <c r="AF253" i="245" s="1"/>
  <c r="AF189" i="245"/>
  <c r="AF210" i="245" s="1"/>
  <c r="CF159" i="245"/>
  <c r="AF159" i="245"/>
  <c r="AF148" i="245"/>
  <c r="CF148" i="245"/>
  <c r="AG7" i="245"/>
  <c r="AH6" i="245"/>
  <c r="CF161" i="245"/>
  <c r="AF161" i="245"/>
  <c r="CF151" i="245"/>
  <c r="AF151" i="245"/>
  <c r="L323" i="242"/>
  <c r="M324" i="242"/>
  <c r="L324" i="244"/>
  <c r="M325" i="244"/>
  <c r="Z325" i="244" s="1"/>
  <c r="N324" i="244"/>
  <c r="AA324" i="244" s="1"/>
  <c r="N323" i="242"/>
  <c r="AA323" i="242" l="1"/>
  <c r="AO104" i="226"/>
  <c r="AO105" i="226" s="1"/>
  <c r="CH116" i="245"/>
  <c r="CH110" i="245"/>
  <c r="CH107" i="245"/>
  <c r="CH113" i="245"/>
  <c r="CH108" i="245"/>
  <c r="CH117" i="245"/>
  <c r="CI104" i="245"/>
  <c r="CI114" i="245" s="1"/>
  <c r="CH146" i="245"/>
  <c r="CH119" i="245"/>
  <c r="CH106" i="245"/>
  <c r="CH120" i="245"/>
  <c r="CH109" i="245"/>
  <c r="CH112" i="245"/>
  <c r="CH115" i="245"/>
  <c r="CH111" i="245"/>
  <c r="CH118" i="245"/>
  <c r="L324" i="242"/>
  <c r="Z324" i="242"/>
  <c r="AH146" i="245"/>
  <c r="AH116" i="245"/>
  <c r="AH110" i="245"/>
  <c r="AI104" i="245"/>
  <c r="AH117" i="245"/>
  <c r="AH111" i="245"/>
  <c r="AH118" i="245"/>
  <c r="AH112" i="245"/>
  <c r="AH106" i="245"/>
  <c r="AH119" i="245"/>
  <c r="AH113" i="245"/>
  <c r="AH115" i="245"/>
  <c r="AH109" i="245"/>
  <c r="AH107" i="245"/>
  <c r="AH120" i="245"/>
  <c r="AH114" i="245"/>
  <c r="AH108" i="245"/>
  <c r="AG149" i="245"/>
  <c r="CG149" i="245"/>
  <c r="CG160" i="245"/>
  <c r="AG160" i="245"/>
  <c r="AG151" i="245"/>
  <c r="CG151" i="245"/>
  <c r="CG161" i="245"/>
  <c r="AG161" i="245"/>
  <c r="AG153" i="245"/>
  <c r="CG153" i="245"/>
  <c r="AG157" i="245"/>
  <c r="CG157" i="245"/>
  <c r="AG150" i="245"/>
  <c r="CG150" i="245"/>
  <c r="AG159" i="245"/>
  <c r="CG159" i="245"/>
  <c r="CG162" i="245"/>
  <c r="AG162" i="245"/>
  <c r="CG156" i="245"/>
  <c r="AG156" i="245"/>
  <c r="AG281" i="245"/>
  <c r="AG253" i="245" s="1"/>
  <c r="AG189" i="245"/>
  <c r="AG210" i="245" s="1"/>
  <c r="CG148" i="245"/>
  <c r="AG148" i="245"/>
  <c r="CG152" i="245"/>
  <c r="AG152" i="245"/>
  <c r="AI6" i="245"/>
  <c r="AH7" i="245"/>
  <c r="CG155" i="245"/>
  <c r="AG155" i="245"/>
  <c r="AG154" i="245"/>
  <c r="CG154" i="245"/>
  <c r="CG158" i="245"/>
  <c r="AG158" i="245"/>
  <c r="M325" i="242"/>
  <c r="M326" i="244"/>
  <c r="Z326" i="244" s="1"/>
  <c r="L325" i="244"/>
  <c r="N325" i="244"/>
  <c r="AA325" i="244" s="1"/>
  <c r="N324" i="242"/>
  <c r="AA324" i="242" l="1"/>
  <c r="CI117" i="245"/>
  <c r="CI109" i="245"/>
  <c r="CI107" i="245"/>
  <c r="CI113" i="245"/>
  <c r="CI146" i="245"/>
  <c r="CJ104" i="245"/>
  <c r="CJ116" i="245" s="1"/>
  <c r="CI108" i="245"/>
  <c r="CI118" i="245"/>
  <c r="CI119" i="245"/>
  <c r="CI112" i="245"/>
  <c r="CI111" i="245"/>
  <c r="CI115" i="245"/>
  <c r="CI106" i="245"/>
  <c r="CI110" i="245"/>
  <c r="CI120" i="245"/>
  <c r="CI116" i="245"/>
  <c r="AP104" i="226"/>
  <c r="AP105" i="226" s="1"/>
  <c r="M326" i="242"/>
  <c r="M327" i="242" s="1"/>
  <c r="Z325" i="242"/>
  <c r="AH156" i="245"/>
  <c r="CH156" i="245"/>
  <c r="AJ6" i="245"/>
  <c r="AI7" i="245"/>
  <c r="CH149" i="245"/>
  <c r="AH149" i="245"/>
  <c r="AH154" i="245"/>
  <c r="CH154" i="245"/>
  <c r="CH158" i="245"/>
  <c r="AH158" i="245"/>
  <c r="AH151" i="245"/>
  <c r="CH151" i="245"/>
  <c r="AH160" i="245"/>
  <c r="CH160" i="245"/>
  <c r="AH281" i="245"/>
  <c r="AH253" i="245" s="1"/>
  <c r="AH189" i="245"/>
  <c r="AH210" i="245" s="1"/>
  <c r="CH157" i="245"/>
  <c r="AH157" i="245"/>
  <c r="AH153" i="245"/>
  <c r="CH153" i="245"/>
  <c r="AH150" i="245"/>
  <c r="CH150" i="245"/>
  <c r="AH155" i="245"/>
  <c r="CH155" i="245"/>
  <c r="AH159" i="245"/>
  <c r="CH159" i="245"/>
  <c r="CH161" i="245"/>
  <c r="AH161" i="245"/>
  <c r="AI146" i="245"/>
  <c r="AI117" i="245"/>
  <c r="AI111" i="245"/>
  <c r="AI118" i="245"/>
  <c r="AI112" i="245"/>
  <c r="AI119" i="245"/>
  <c r="AI113" i="245"/>
  <c r="AI107" i="245"/>
  <c r="AI120" i="245"/>
  <c r="AI114" i="245"/>
  <c r="AI116" i="245"/>
  <c r="AI110" i="245"/>
  <c r="AJ104" i="245"/>
  <c r="AI115" i="245"/>
  <c r="AI108" i="245"/>
  <c r="AI109" i="245"/>
  <c r="AI106" i="245"/>
  <c r="AH162" i="245"/>
  <c r="CH162" i="245"/>
  <c r="CH148" i="245"/>
  <c r="AH148" i="245"/>
  <c r="AH152" i="245"/>
  <c r="CH152" i="245"/>
  <c r="L325" i="242"/>
  <c r="L326" i="244"/>
  <c r="M327" i="244"/>
  <c r="Z327" i="244" s="1"/>
  <c r="N326" i="244"/>
  <c r="AA326" i="244" s="1"/>
  <c r="N325" i="242"/>
  <c r="AA325" i="242" l="1"/>
  <c r="CJ146" i="245"/>
  <c r="CJ115" i="245"/>
  <c r="CJ107" i="245"/>
  <c r="CK104" i="245"/>
  <c r="CK146" i="245" s="1"/>
  <c r="CJ118" i="245"/>
  <c r="CJ111" i="245"/>
  <c r="CJ120" i="245"/>
  <c r="CJ119" i="245"/>
  <c r="CJ113" i="245"/>
  <c r="CJ117" i="245"/>
  <c r="CJ108" i="245"/>
  <c r="CJ109" i="245"/>
  <c r="CJ114" i="245"/>
  <c r="CJ110" i="245"/>
  <c r="CJ106" i="245"/>
  <c r="CJ112" i="245"/>
  <c r="L326" i="242"/>
  <c r="L327" i="242" s="1"/>
  <c r="Z327" i="242"/>
  <c r="Z326" i="242"/>
  <c r="CI152" i="245"/>
  <c r="AI152" i="245"/>
  <c r="CI148" i="245"/>
  <c r="AI148" i="245"/>
  <c r="CI158" i="245"/>
  <c r="AI158" i="245"/>
  <c r="CI154" i="245"/>
  <c r="AI154" i="245"/>
  <c r="AI161" i="245"/>
  <c r="CI161" i="245"/>
  <c r="AI156" i="245"/>
  <c r="CI156" i="245"/>
  <c r="CI150" i="245"/>
  <c r="AI150" i="245"/>
  <c r="CI162" i="245"/>
  <c r="AI162" i="245"/>
  <c r="AI153" i="245"/>
  <c r="CI153" i="245"/>
  <c r="AK6" i="245"/>
  <c r="AJ7" i="245"/>
  <c r="AI151" i="245"/>
  <c r="CI151" i="245"/>
  <c r="AI160" i="245"/>
  <c r="CI160" i="245"/>
  <c r="AI157" i="245"/>
  <c r="CI157" i="245"/>
  <c r="AI159" i="245"/>
  <c r="CI159" i="245"/>
  <c r="CI149" i="245"/>
  <c r="AI149" i="245"/>
  <c r="AJ118" i="245"/>
  <c r="AJ112" i="245"/>
  <c r="AJ106" i="245"/>
  <c r="AJ146" i="245"/>
  <c r="AJ119" i="245"/>
  <c r="AJ113" i="245"/>
  <c r="AJ120" i="245"/>
  <c r="AJ114" i="245"/>
  <c r="AJ108" i="245"/>
  <c r="AJ115" i="245"/>
  <c r="AJ109" i="245"/>
  <c r="AJ117" i="245"/>
  <c r="AJ111" i="245"/>
  <c r="AJ107" i="245"/>
  <c r="AJ116" i="245"/>
  <c r="AK104" i="245"/>
  <c r="AJ110" i="245"/>
  <c r="AI155" i="245"/>
  <c r="CI155" i="245"/>
  <c r="AI281" i="245"/>
  <c r="AI253" i="245" s="1"/>
  <c r="AI189" i="245"/>
  <c r="AI210" i="245" s="1"/>
  <c r="L327" i="244"/>
  <c r="M328" i="244"/>
  <c r="Z328" i="244" s="1"/>
  <c r="N327" i="244"/>
  <c r="AA327" i="244" s="1"/>
  <c r="N326" i="242"/>
  <c r="M328" i="242"/>
  <c r="AA326" i="242" l="1"/>
  <c r="CK115" i="245"/>
  <c r="CK110" i="245"/>
  <c r="CK108" i="245"/>
  <c r="CL104" i="245"/>
  <c r="CL117" i="245" s="1"/>
  <c r="CK111" i="245"/>
  <c r="CK116" i="245"/>
  <c r="CK114" i="245"/>
  <c r="CK118" i="245"/>
  <c r="CK109" i="245"/>
  <c r="CK120" i="245"/>
  <c r="CK112" i="245"/>
  <c r="CK119" i="245"/>
  <c r="CK113" i="245"/>
  <c r="CK117" i="245"/>
  <c r="CK107" i="245"/>
  <c r="CK106" i="245"/>
  <c r="Z328" i="242"/>
  <c r="AJ152" i="245"/>
  <c r="CJ152" i="245"/>
  <c r="CJ151" i="245"/>
  <c r="AJ151" i="245"/>
  <c r="AJ161" i="245"/>
  <c r="CJ161" i="245"/>
  <c r="AK120" i="245"/>
  <c r="AK146" i="245"/>
  <c r="AK119" i="245"/>
  <c r="AK113" i="245"/>
  <c r="AK107" i="245"/>
  <c r="AK114" i="245"/>
  <c r="AK115" i="245"/>
  <c r="AK109" i="245"/>
  <c r="AK116" i="245"/>
  <c r="AK110" i="245"/>
  <c r="AK118" i="245"/>
  <c r="AK112" i="245"/>
  <c r="AK106" i="245"/>
  <c r="AK117" i="245"/>
  <c r="AK108" i="245"/>
  <c r="AK111" i="245"/>
  <c r="AL104" i="245"/>
  <c r="CJ150" i="245"/>
  <c r="AJ150" i="245"/>
  <c r="AJ148" i="245"/>
  <c r="CJ148" i="245"/>
  <c r="CJ157" i="245"/>
  <c r="AJ157" i="245"/>
  <c r="CJ149" i="245"/>
  <c r="AJ149" i="245"/>
  <c r="AJ156" i="245"/>
  <c r="CJ156" i="245"/>
  <c r="CJ154" i="245"/>
  <c r="AJ154" i="245"/>
  <c r="AJ162" i="245"/>
  <c r="CJ162" i="245"/>
  <c r="AJ160" i="245"/>
  <c r="CJ160" i="245"/>
  <c r="AK7" i="245"/>
  <c r="AL6" i="245"/>
  <c r="AJ281" i="245"/>
  <c r="AJ253" i="245" s="1"/>
  <c r="AJ189" i="245"/>
  <c r="AJ210" i="245" s="1"/>
  <c r="AJ158" i="245"/>
  <c r="CJ158" i="245"/>
  <c r="CJ153" i="245"/>
  <c r="AJ153" i="245"/>
  <c r="CJ159" i="245"/>
  <c r="AJ159" i="245"/>
  <c r="AJ155" i="245"/>
  <c r="CJ155" i="245"/>
  <c r="M329" i="242"/>
  <c r="L328" i="242"/>
  <c r="L328" i="244"/>
  <c r="M329" i="244"/>
  <c r="Z329" i="244" s="1"/>
  <c r="N328" i="244"/>
  <c r="AA328" i="244" s="1"/>
  <c r="N327" i="242"/>
  <c r="N328" i="242"/>
  <c r="AA327" i="242" l="1"/>
  <c r="AA328" i="242"/>
  <c r="CL108" i="245"/>
  <c r="CL116" i="245"/>
  <c r="CL110" i="245"/>
  <c r="CL113" i="245"/>
  <c r="CL111" i="245"/>
  <c r="CL109" i="245"/>
  <c r="CL146" i="245"/>
  <c r="CL112" i="245"/>
  <c r="CL115" i="245"/>
  <c r="CL107" i="245"/>
  <c r="CL120" i="245"/>
  <c r="CL106" i="245"/>
  <c r="CL119" i="245"/>
  <c r="CL118" i="245"/>
  <c r="CM104" i="245"/>
  <c r="CM118" i="245" s="1"/>
  <c r="CL114" i="245"/>
  <c r="Z329" i="242"/>
  <c r="AK159" i="245"/>
  <c r="CK159" i="245"/>
  <c r="CK151" i="245"/>
  <c r="AK151" i="245"/>
  <c r="AK281" i="245"/>
  <c r="AK253" i="245" s="1"/>
  <c r="AK189" i="245"/>
  <c r="AK210" i="245" s="1"/>
  <c r="AK148" i="245"/>
  <c r="CK148" i="245"/>
  <c r="CK154" i="245"/>
  <c r="AK154" i="245"/>
  <c r="AK156" i="245"/>
  <c r="CK156" i="245"/>
  <c r="CK162" i="245"/>
  <c r="AK162" i="245"/>
  <c r="AL146" i="245"/>
  <c r="AL120" i="245"/>
  <c r="AL114" i="245"/>
  <c r="AL108" i="245"/>
  <c r="AL115" i="245"/>
  <c r="AL109" i="245"/>
  <c r="AL116" i="245"/>
  <c r="AL110" i="245"/>
  <c r="AM104" i="245"/>
  <c r="AL117" i="245"/>
  <c r="AL111" i="245"/>
  <c r="AL119" i="245"/>
  <c r="AL113" i="245"/>
  <c r="AL107" i="245"/>
  <c r="AL118" i="245"/>
  <c r="AL112" i="245"/>
  <c r="AL106" i="245"/>
  <c r="CK160" i="245"/>
  <c r="AK160" i="245"/>
  <c r="AK149" i="245"/>
  <c r="CK149" i="245"/>
  <c r="AM6" i="245"/>
  <c r="AL7" i="245"/>
  <c r="CK153" i="245"/>
  <c r="AK153" i="245"/>
  <c r="AK152" i="245"/>
  <c r="CK152" i="245"/>
  <c r="AK155" i="245"/>
  <c r="CK155" i="245"/>
  <c r="AK157" i="245"/>
  <c r="CK157" i="245"/>
  <c r="CK150" i="245"/>
  <c r="AK150" i="245"/>
  <c r="AK158" i="245"/>
  <c r="CK158" i="245"/>
  <c r="AK161" i="245"/>
  <c r="CK161" i="245"/>
  <c r="L329" i="242"/>
  <c r="M330" i="244"/>
  <c r="Z330" i="244" s="1"/>
  <c r="L329" i="244"/>
  <c r="N329" i="244"/>
  <c r="AA329" i="244" s="1"/>
  <c r="M330" i="242"/>
  <c r="N329" i="242"/>
  <c r="AA329" i="242" l="1"/>
  <c r="CM114" i="245"/>
  <c r="CM117" i="245"/>
  <c r="CM106" i="245"/>
  <c r="CM119" i="245"/>
  <c r="CM109" i="245"/>
  <c r="CN104" i="245"/>
  <c r="CN107" i="245" s="1"/>
  <c r="CM116" i="245"/>
  <c r="CM120" i="245"/>
  <c r="CM111" i="245"/>
  <c r="CM113" i="245"/>
  <c r="CM146" i="245"/>
  <c r="CM107" i="245"/>
  <c r="CM115" i="245"/>
  <c r="CM112" i="245"/>
  <c r="CM110" i="245"/>
  <c r="CM108" i="245"/>
  <c r="Z330" i="242"/>
  <c r="CL161" i="245"/>
  <c r="AL161" i="245"/>
  <c r="CL151" i="245"/>
  <c r="AL151" i="245"/>
  <c r="CL157" i="245"/>
  <c r="AL157" i="245"/>
  <c r="AL154" i="245"/>
  <c r="CL154" i="245"/>
  <c r="AL159" i="245"/>
  <c r="CL159" i="245"/>
  <c r="AL150" i="245"/>
  <c r="CL150" i="245"/>
  <c r="CL160" i="245"/>
  <c r="AL160" i="245"/>
  <c r="AM115" i="245"/>
  <c r="AM109" i="245"/>
  <c r="AM120" i="245"/>
  <c r="AM116" i="245"/>
  <c r="AM110" i="245"/>
  <c r="AM117" i="245"/>
  <c r="AM111" i="245"/>
  <c r="AM118" i="245"/>
  <c r="AM112" i="245"/>
  <c r="AM146" i="245"/>
  <c r="AM114" i="245"/>
  <c r="AM108" i="245"/>
  <c r="AM113" i="245"/>
  <c r="AM106" i="245"/>
  <c r="AN104" i="245"/>
  <c r="AM119" i="245"/>
  <c r="AM107" i="245"/>
  <c r="CL156" i="245"/>
  <c r="AL156" i="245"/>
  <c r="CL153" i="245"/>
  <c r="AL153" i="245"/>
  <c r="AM7" i="245"/>
  <c r="AN6" i="245"/>
  <c r="AL149" i="245"/>
  <c r="CL149" i="245"/>
  <c r="AL152" i="245"/>
  <c r="CL152" i="245"/>
  <c r="AL162" i="245"/>
  <c r="CL162" i="245"/>
  <c r="AL148" i="245"/>
  <c r="CL148" i="245"/>
  <c r="CL155" i="245"/>
  <c r="AL155" i="245"/>
  <c r="AL158" i="245"/>
  <c r="CL158" i="245"/>
  <c r="AL189" i="245"/>
  <c r="AL210" i="245" s="1"/>
  <c r="AL281" i="245"/>
  <c r="AL253" i="245" s="1"/>
  <c r="L330" i="242"/>
  <c r="M331" i="242"/>
  <c r="L330" i="244"/>
  <c r="N330" i="244"/>
  <c r="AA330" i="244" s="1"/>
  <c r="M331" i="244"/>
  <c r="Z331" i="244" s="1"/>
  <c r="N330" i="242"/>
  <c r="AA330" i="242" l="1"/>
  <c r="CN113" i="245"/>
  <c r="CN110" i="245"/>
  <c r="CN117" i="245"/>
  <c r="CN111" i="245"/>
  <c r="CN116" i="245"/>
  <c r="CN146" i="245"/>
  <c r="CO104" i="245"/>
  <c r="CO115" i="245" s="1"/>
  <c r="CN109" i="245"/>
  <c r="CN119" i="245"/>
  <c r="CN115" i="245"/>
  <c r="CN120" i="245"/>
  <c r="CN112" i="245"/>
  <c r="CN114" i="245"/>
  <c r="CN106" i="245"/>
  <c r="CN108" i="245"/>
  <c r="CN118" i="245"/>
  <c r="M332" i="242"/>
  <c r="L332" i="242" s="1"/>
  <c r="Z331" i="242"/>
  <c r="AM281" i="245"/>
  <c r="AM253" i="245" s="1"/>
  <c r="AM189" i="245"/>
  <c r="AM210" i="245" s="1"/>
  <c r="AM149" i="245"/>
  <c r="CM149" i="245"/>
  <c r="CM156" i="245"/>
  <c r="AM156" i="245"/>
  <c r="CM152" i="245"/>
  <c r="AM152" i="245"/>
  <c r="AM161" i="245"/>
  <c r="CM161" i="245"/>
  <c r="AM158" i="245"/>
  <c r="CM158" i="245"/>
  <c r="AO6" i="245"/>
  <c r="AN7" i="245"/>
  <c r="AN146" i="245"/>
  <c r="AN120" i="245"/>
  <c r="AN116" i="245"/>
  <c r="AN110" i="245"/>
  <c r="AO104" i="245"/>
  <c r="AN117" i="245"/>
  <c r="AN111" i="245"/>
  <c r="AN118" i="245"/>
  <c r="AN112" i="245"/>
  <c r="AN106" i="245"/>
  <c r="AN119" i="245"/>
  <c r="AN113" i="245"/>
  <c r="AN115" i="245"/>
  <c r="AN109" i="245"/>
  <c r="AN108" i="245"/>
  <c r="AN114" i="245"/>
  <c r="AN107" i="245"/>
  <c r="AM154" i="245"/>
  <c r="CM154" i="245"/>
  <c r="CM162" i="245"/>
  <c r="AM162" i="245"/>
  <c r="CM148" i="245"/>
  <c r="AM148" i="245"/>
  <c r="CM160" i="245"/>
  <c r="AM160" i="245"/>
  <c r="AM151" i="245"/>
  <c r="CM151" i="245"/>
  <c r="AM155" i="245"/>
  <c r="CM155" i="245"/>
  <c r="AM153" i="245"/>
  <c r="CM153" i="245"/>
  <c r="AM157" i="245"/>
  <c r="CM157" i="245"/>
  <c r="AM150" i="245"/>
  <c r="CM150" i="245"/>
  <c r="AM159" i="245"/>
  <c r="CM159" i="245"/>
  <c r="L331" i="242"/>
  <c r="N331" i="242"/>
  <c r="AA331" i="242" s="1"/>
  <c r="L331" i="244"/>
  <c r="M332" i="244"/>
  <c r="Z332" i="244" s="1"/>
  <c r="N331" i="244"/>
  <c r="AA331" i="244" s="1"/>
  <c r="Q342" i="236"/>
  <c r="CO117" i="245" l="1"/>
  <c r="CO108" i="245"/>
  <c r="CO114" i="245"/>
  <c r="CO106" i="245"/>
  <c r="CO111" i="245"/>
  <c r="CO112" i="245"/>
  <c r="CO119" i="245"/>
  <c r="CO110" i="245"/>
  <c r="CO120" i="245"/>
  <c r="CO116" i="245"/>
  <c r="CP104" i="245"/>
  <c r="CP115" i="245" s="1"/>
  <c r="CO109" i="245"/>
  <c r="CO107" i="245"/>
  <c r="CO113" i="245"/>
  <c r="CO118" i="245"/>
  <c r="CO146" i="245"/>
  <c r="M333" i="242"/>
  <c r="N333" i="242" s="1"/>
  <c r="AA333" i="242" s="1"/>
  <c r="N332" i="242"/>
  <c r="Z332" i="242"/>
  <c r="AN150" i="245"/>
  <c r="CN150" i="245"/>
  <c r="AN154" i="245"/>
  <c r="CN154" i="245"/>
  <c r="AN158" i="245"/>
  <c r="CN158" i="245"/>
  <c r="AP6" i="245"/>
  <c r="AO7" i="245"/>
  <c r="AN151" i="245"/>
  <c r="CN151" i="245"/>
  <c r="CN157" i="245"/>
  <c r="AN157" i="245"/>
  <c r="AN153" i="245"/>
  <c r="CN153" i="245"/>
  <c r="AN281" i="245"/>
  <c r="AN253" i="245" s="1"/>
  <c r="AN189" i="245"/>
  <c r="AN210" i="245" s="1"/>
  <c r="AN160" i="245"/>
  <c r="CN160" i="245"/>
  <c r="CN155" i="245"/>
  <c r="AN155" i="245"/>
  <c r="CN159" i="245"/>
  <c r="AN159" i="245"/>
  <c r="CN149" i="245"/>
  <c r="AN149" i="245"/>
  <c r="CN161" i="245"/>
  <c r="AN161" i="245"/>
  <c r="AO146" i="245"/>
  <c r="AO117" i="245"/>
  <c r="AO111" i="245"/>
  <c r="AO118" i="245"/>
  <c r="AO112" i="245"/>
  <c r="AO119" i="245"/>
  <c r="AO113" i="245"/>
  <c r="AO107" i="245"/>
  <c r="AO114" i="245"/>
  <c r="AO120" i="245"/>
  <c r="AO116" i="245"/>
  <c r="AO110" i="245"/>
  <c r="AP104" i="245"/>
  <c r="AO115" i="245"/>
  <c r="AO106" i="245"/>
  <c r="AO109" i="245"/>
  <c r="AO108" i="245"/>
  <c r="AN162" i="245"/>
  <c r="CN162" i="245"/>
  <c r="CN156" i="245"/>
  <c r="AN156" i="245"/>
  <c r="CN148" i="245"/>
  <c r="AN148" i="245"/>
  <c r="CN152" i="245"/>
  <c r="AN152" i="245"/>
  <c r="N332" i="244"/>
  <c r="AA332" i="244" s="1"/>
  <c r="L332" i="244"/>
  <c r="M333" i="244"/>
  <c r="Z333" i="244" s="1"/>
  <c r="Q331" i="244"/>
  <c r="R342" i="236"/>
  <c r="T331" i="244"/>
  <c r="Q331" i="242"/>
  <c r="Q332" i="242"/>
  <c r="CP111" i="245" l="1"/>
  <c r="CP116" i="245"/>
  <c r="CP107" i="245"/>
  <c r="CP112" i="245"/>
  <c r="CP117" i="245"/>
  <c r="CP108" i="245"/>
  <c r="CP146" i="245"/>
  <c r="CP114" i="245"/>
  <c r="CP120" i="245"/>
  <c r="CP110" i="245"/>
  <c r="CP106" i="245"/>
  <c r="CP118" i="245"/>
  <c r="CP109" i="245"/>
  <c r="CP113" i="245"/>
  <c r="CP119" i="245"/>
  <c r="M334" i="242"/>
  <c r="Z334" i="242" s="1"/>
  <c r="Z333" i="242"/>
  <c r="L333" i="242"/>
  <c r="AA332" i="242"/>
  <c r="AO157" i="245"/>
  <c r="CO157" i="245"/>
  <c r="AO154" i="245"/>
  <c r="CO154" i="245"/>
  <c r="CO148" i="245"/>
  <c r="AO148" i="245"/>
  <c r="AO156" i="245"/>
  <c r="CO156" i="245"/>
  <c r="AO153" i="245"/>
  <c r="CO153" i="245"/>
  <c r="CO149" i="245"/>
  <c r="AO149" i="245"/>
  <c r="AP118" i="245"/>
  <c r="AP112" i="245"/>
  <c r="AP106" i="245"/>
  <c r="P127" i="245" s="1"/>
  <c r="AP119" i="245"/>
  <c r="AP113" i="245"/>
  <c r="AP114" i="245"/>
  <c r="AP108" i="245"/>
  <c r="AP115" i="245"/>
  <c r="AP109" i="245"/>
  <c r="AP117" i="245"/>
  <c r="AP111" i="245"/>
  <c r="AP116" i="245"/>
  <c r="AP120" i="245"/>
  <c r="AP146" i="245"/>
  <c r="AP110" i="245"/>
  <c r="AP107" i="245"/>
  <c r="AO155" i="245"/>
  <c r="CO155" i="245"/>
  <c r="AO281" i="245"/>
  <c r="AO253" i="245" s="1"/>
  <c r="AO189" i="245"/>
  <c r="AO210" i="245" s="1"/>
  <c r="CO159" i="245"/>
  <c r="AO159" i="245"/>
  <c r="CO152" i="245"/>
  <c r="AO152" i="245"/>
  <c r="AO161" i="245"/>
  <c r="CO161" i="245"/>
  <c r="AQ6" i="245"/>
  <c r="AP7" i="245"/>
  <c r="CO150" i="245"/>
  <c r="AO150" i="245"/>
  <c r="CO158" i="245"/>
  <c r="AO158" i="245"/>
  <c r="AO151" i="245"/>
  <c r="CO151" i="245"/>
  <c r="CO162" i="245"/>
  <c r="AO162" i="245"/>
  <c r="AO160" i="245"/>
  <c r="CO160" i="245"/>
  <c r="N333" i="244"/>
  <c r="AA333" i="244" s="1"/>
  <c r="M334" i="244"/>
  <c r="Z334" i="244" s="1"/>
  <c r="L333" i="244"/>
  <c r="S342" i="236"/>
  <c r="P331" i="244"/>
  <c r="N342" i="236"/>
  <c r="T332" i="244"/>
  <c r="P332" i="242"/>
  <c r="R331" i="244"/>
  <c r="P331" i="242"/>
  <c r="Q333" i="242"/>
  <c r="Q332" i="244"/>
  <c r="S331" i="244"/>
  <c r="N334" i="242" l="1"/>
  <c r="AA334" i="242" s="1"/>
  <c r="M335" i="242"/>
  <c r="M336" i="242" s="1"/>
  <c r="O332" i="242"/>
  <c r="L334" i="242"/>
  <c r="O331" i="244"/>
  <c r="O331" i="242"/>
  <c r="AQ7" i="245"/>
  <c r="AR6" i="245"/>
  <c r="CP153" i="245"/>
  <c r="AP153" i="245"/>
  <c r="AT111" i="245"/>
  <c r="P132" i="245"/>
  <c r="CP158" i="245"/>
  <c r="AP158" i="245"/>
  <c r="P137" i="245"/>
  <c r="AT116" i="245"/>
  <c r="AP156" i="245"/>
  <c r="CP156" i="245"/>
  <c r="P135" i="245"/>
  <c r="AT114" i="245"/>
  <c r="CP155" i="245"/>
  <c r="AP155" i="245"/>
  <c r="P134" i="245"/>
  <c r="AT113" i="245"/>
  <c r="CP149" i="245"/>
  <c r="AP149" i="245"/>
  <c r="P128" i="245"/>
  <c r="AT107" i="245"/>
  <c r="CP159" i="245"/>
  <c r="AP159" i="245"/>
  <c r="AT117" i="245"/>
  <c r="P138" i="245"/>
  <c r="CP161" i="245"/>
  <c r="AP161" i="245"/>
  <c r="P140" i="245"/>
  <c r="AT119" i="245"/>
  <c r="AP148" i="245"/>
  <c r="CP148" i="245"/>
  <c r="AT106" i="245"/>
  <c r="CP152" i="245"/>
  <c r="AP152" i="245"/>
  <c r="P131" i="245"/>
  <c r="AT110" i="245"/>
  <c r="AP281" i="245"/>
  <c r="AP253" i="245" s="1"/>
  <c r="AP189" i="245"/>
  <c r="AP210" i="245" s="1"/>
  <c r="AP157" i="245"/>
  <c r="CP157" i="245"/>
  <c r="P136" i="245"/>
  <c r="AT115" i="245"/>
  <c r="AP154" i="245"/>
  <c r="CP154" i="245"/>
  <c r="P133" i="245"/>
  <c r="AT112" i="245"/>
  <c r="CP151" i="245"/>
  <c r="AP151" i="245"/>
  <c r="P130" i="245"/>
  <c r="AT109" i="245"/>
  <c r="CP162" i="245"/>
  <c r="AP162" i="245"/>
  <c r="P141" i="245"/>
  <c r="AT120" i="245"/>
  <c r="CP150" i="245"/>
  <c r="AP150" i="245"/>
  <c r="P129" i="245"/>
  <c r="AT108" i="245"/>
  <c r="AP160" i="245"/>
  <c r="CP160" i="245"/>
  <c r="P139" i="245"/>
  <c r="AT118" i="245"/>
  <c r="N334" i="244"/>
  <c r="AA334" i="244" s="1"/>
  <c r="L334" i="244"/>
  <c r="M335" i="244"/>
  <c r="Z335" i="244" s="1"/>
  <c r="R332" i="244"/>
  <c r="S332" i="244"/>
  <c r="P333" i="242"/>
  <c r="P342" i="236"/>
  <c r="P332" i="244"/>
  <c r="Q333" i="244"/>
  <c r="T333" i="244"/>
  <c r="N335" i="242" l="1"/>
  <c r="L335" i="242"/>
  <c r="Z335" i="242"/>
  <c r="O333" i="242"/>
  <c r="N336" i="242"/>
  <c r="AA336" i="242" s="1"/>
  <c r="Z336" i="242"/>
  <c r="O332" i="244"/>
  <c r="AT154" i="245"/>
  <c r="AT150" i="245"/>
  <c r="AT151" i="245"/>
  <c r="AT149" i="245"/>
  <c r="AT158" i="245"/>
  <c r="AT152" i="245"/>
  <c r="AT159" i="245"/>
  <c r="AT153" i="245"/>
  <c r="AT148" i="245"/>
  <c r="AT160" i="245"/>
  <c r="AT156" i="245"/>
  <c r="AT161" i="245"/>
  <c r="AT155" i="245"/>
  <c r="AS6" i="245"/>
  <c r="AR7" i="245"/>
  <c r="AT162" i="245"/>
  <c r="AT157" i="245"/>
  <c r="M337" i="242"/>
  <c r="L335" i="244"/>
  <c r="M336" i="244"/>
  <c r="Z336" i="244" s="1"/>
  <c r="N335" i="244"/>
  <c r="AA335" i="244" s="1"/>
  <c r="L336" i="242"/>
  <c r="S343" i="236"/>
  <c r="Q334" i="242"/>
  <c r="Q335" i="242"/>
  <c r="S333" i="244"/>
  <c r="R333" i="244"/>
  <c r="T334" i="244"/>
  <c r="P333" i="244"/>
  <c r="Q334" i="244"/>
  <c r="AA335" i="242" l="1"/>
  <c r="O333" i="244"/>
  <c r="N337" i="242"/>
  <c r="Z337" i="242"/>
  <c r="AS7" i="245"/>
  <c r="AT6" i="245"/>
  <c r="M338" i="242"/>
  <c r="L337" i="242"/>
  <c r="N336" i="244"/>
  <c r="AA336" i="244" s="1"/>
  <c r="L336" i="244"/>
  <c r="M337" i="244"/>
  <c r="Z337" i="244" s="1"/>
  <c r="T335" i="244"/>
  <c r="R334" i="244"/>
  <c r="S334" i="244"/>
  <c r="P334" i="242"/>
  <c r="Q336" i="242"/>
  <c r="Q335" i="244"/>
  <c r="Q337" i="242"/>
  <c r="P335" i="242"/>
  <c r="P334" i="244"/>
  <c r="O334" i="242" l="1"/>
  <c r="O335" i="242"/>
  <c r="N338" i="242"/>
  <c r="AA338" i="242" s="1"/>
  <c r="Z338" i="242"/>
  <c r="AA337" i="242"/>
  <c r="O334" i="244"/>
  <c r="AT7" i="245"/>
  <c r="AU6" i="245"/>
  <c r="M339" i="242"/>
  <c r="L338" i="242"/>
  <c r="N337" i="244"/>
  <c r="AA337" i="244" s="1"/>
  <c r="M338" i="244"/>
  <c r="Z338" i="244" s="1"/>
  <c r="L337" i="244"/>
  <c r="S335" i="244"/>
  <c r="T336" i="244"/>
  <c r="Q336" i="244"/>
  <c r="P337" i="242"/>
  <c r="P336" i="242"/>
  <c r="R335" i="244"/>
  <c r="P335" i="244"/>
  <c r="O336" i="242" l="1"/>
  <c r="O337" i="242"/>
  <c r="N339" i="242"/>
  <c r="AA339" i="242" s="1"/>
  <c r="Z339" i="242"/>
  <c r="O335" i="244"/>
  <c r="AV6" i="245"/>
  <c r="AU7" i="245"/>
  <c r="L339" i="242"/>
  <c r="M340" i="242"/>
  <c r="N338" i="244"/>
  <c r="AA338" i="244" s="1"/>
  <c r="M339" i="244"/>
  <c r="Z339" i="244" s="1"/>
  <c r="L338" i="244"/>
  <c r="R336" i="244"/>
  <c r="Q338" i="242"/>
  <c r="T337" i="244"/>
  <c r="Q337" i="244"/>
  <c r="P336" i="244"/>
  <c r="S336" i="244"/>
  <c r="N340" i="242" l="1"/>
  <c r="Z340" i="242"/>
  <c r="O336" i="244"/>
  <c r="AV7" i="245"/>
  <c r="AW6" i="245"/>
  <c r="L340" i="242"/>
  <c r="M341" i="242"/>
  <c r="L339" i="244"/>
  <c r="M340" i="244"/>
  <c r="Z340" i="244" s="1"/>
  <c r="N339" i="244"/>
  <c r="AA339" i="244" s="1"/>
  <c r="Q339" i="242"/>
  <c r="P338" i="242"/>
  <c r="R337" i="244"/>
  <c r="Q340" i="242"/>
  <c r="S337" i="244"/>
  <c r="T338" i="244"/>
  <c r="P337" i="244"/>
  <c r="Q338" i="244"/>
  <c r="O338" i="242" l="1"/>
  <c r="N341" i="242"/>
  <c r="AA341" i="242" s="1"/>
  <c r="Z341" i="242"/>
  <c r="AA340" i="242"/>
  <c r="O337" i="244"/>
  <c r="AX6" i="245"/>
  <c r="AW7" i="245"/>
  <c r="M342" i="242"/>
  <c r="L341" i="242"/>
  <c r="N340" i="244"/>
  <c r="AA340" i="244" s="1"/>
  <c r="L340" i="244"/>
  <c r="M341" i="244"/>
  <c r="Z341" i="244" s="1"/>
  <c r="T339" i="244"/>
  <c r="Q339" i="244"/>
  <c r="P339" i="242"/>
  <c r="P338" i="244"/>
  <c r="S338" i="244"/>
  <c r="P340" i="242"/>
  <c r="R338" i="244"/>
  <c r="O339" i="242" l="1"/>
  <c r="O340" i="242"/>
  <c r="N342" i="242"/>
  <c r="AA342" i="242" s="1"/>
  <c r="Z342" i="242"/>
  <c r="O338" i="244"/>
  <c r="AX7" i="245"/>
  <c r="AY6" i="245"/>
  <c r="M343" i="242"/>
  <c r="L342" i="242"/>
  <c r="N341" i="244"/>
  <c r="AA341" i="244" s="1"/>
  <c r="M342" i="244"/>
  <c r="Z342" i="244" s="1"/>
  <c r="L341" i="244"/>
  <c r="R339" i="244"/>
  <c r="Q341" i="242"/>
  <c r="Q340" i="244"/>
  <c r="S339" i="244"/>
  <c r="P339" i="244"/>
  <c r="T340" i="244"/>
  <c r="O339" i="244" l="1"/>
  <c r="N343" i="242"/>
  <c r="Z343" i="242"/>
  <c r="AY7" i="245"/>
  <c r="AZ6" i="245"/>
  <c r="L343" i="242"/>
  <c r="M344" i="242"/>
  <c r="N342" i="244"/>
  <c r="AA342" i="244" s="1"/>
  <c r="L342" i="244"/>
  <c r="M343" i="244"/>
  <c r="Z343" i="244" s="1"/>
  <c r="T341" i="244"/>
  <c r="P340" i="244"/>
  <c r="Q343" i="242"/>
  <c r="Q341" i="244"/>
  <c r="R340" i="244"/>
  <c r="S340" i="244"/>
  <c r="P341" i="242"/>
  <c r="Q342" i="242"/>
  <c r="O341" i="242" l="1"/>
  <c r="N344" i="242"/>
  <c r="AA344" i="242" s="1"/>
  <c r="Z344" i="242"/>
  <c r="AA343" i="242"/>
  <c r="O340" i="244"/>
  <c r="AZ7" i="245"/>
  <c r="BA6" i="245"/>
  <c r="L344" i="242"/>
  <c r="M345" i="242"/>
  <c r="L343" i="244"/>
  <c r="M344" i="244"/>
  <c r="Z344" i="244" s="1"/>
  <c r="N343" i="244"/>
  <c r="AA343" i="244" s="1"/>
  <c r="Q342" i="244"/>
  <c r="T342" i="244"/>
  <c r="S341" i="244"/>
  <c r="P341" i="244"/>
  <c r="P342" i="242"/>
  <c r="P343" i="242"/>
  <c r="R341" i="244"/>
  <c r="O342" i="242" l="1"/>
  <c r="O343" i="242"/>
  <c r="N345" i="242"/>
  <c r="AA345" i="242" s="1"/>
  <c r="Z345" i="242"/>
  <c r="O341" i="244"/>
  <c r="BB6" i="245"/>
  <c r="BA7" i="245"/>
  <c r="M346" i="242"/>
  <c r="L345" i="242"/>
  <c r="N344" i="244"/>
  <c r="AA344" i="244" s="1"/>
  <c r="L344" i="244"/>
  <c r="M345" i="244"/>
  <c r="Z345" i="244" s="1"/>
  <c r="P342" i="244"/>
  <c r="Q343" i="244"/>
  <c r="Q344" i="242"/>
  <c r="R342" i="244"/>
  <c r="S342" i="244"/>
  <c r="T343" i="244"/>
  <c r="O342" i="244" l="1"/>
  <c r="N346" i="242"/>
  <c r="AA346" i="242" s="1"/>
  <c r="Z346" i="242"/>
  <c r="BC6" i="245"/>
  <c r="BB7" i="245"/>
  <c r="M347" i="242"/>
  <c r="L346" i="242"/>
  <c r="N345" i="244"/>
  <c r="AA345" i="244" s="1"/>
  <c r="M346" i="244"/>
  <c r="Z346" i="244" s="1"/>
  <c r="L345" i="244"/>
  <c r="S343" i="244"/>
  <c r="P344" i="242"/>
  <c r="Q344" i="244"/>
  <c r="T344" i="244"/>
  <c r="R343" i="244"/>
  <c r="P343" i="244"/>
  <c r="Q345" i="242"/>
  <c r="O344" i="242" l="1"/>
  <c r="N347" i="242"/>
  <c r="Z347" i="242"/>
  <c r="O343" i="244"/>
  <c r="BC7" i="245"/>
  <c r="BD6" i="245"/>
  <c r="M348" i="242"/>
  <c r="L347" i="242"/>
  <c r="N346" i="244"/>
  <c r="AA346" i="244" s="1"/>
  <c r="L346" i="244"/>
  <c r="M347" i="244"/>
  <c r="Z347" i="244" s="1"/>
  <c r="R344" i="244"/>
  <c r="Q345" i="244"/>
  <c r="T345" i="244"/>
  <c r="P345" i="242"/>
  <c r="S344" i="244"/>
  <c r="Q346" i="242"/>
  <c r="P344" i="244"/>
  <c r="Q347" i="242"/>
  <c r="O345" i="242" l="1"/>
  <c r="N348" i="242"/>
  <c r="Z348" i="242"/>
  <c r="AA347" i="242"/>
  <c r="O344" i="244"/>
  <c r="BD7" i="245"/>
  <c r="BE6" i="245"/>
  <c r="L348" i="242"/>
  <c r="M349" i="242"/>
  <c r="L347" i="244"/>
  <c r="M348" i="244"/>
  <c r="Z348" i="244" s="1"/>
  <c r="N347" i="244"/>
  <c r="AA347" i="244" s="1"/>
  <c r="S345" i="244"/>
  <c r="P345" i="244"/>
  <c r="Q346" i="244"/>
  <c r="P347" i="242"/>
  <c r="T346" i="244"/>
  <c r="Q348" i="242"/>
  <c r="R345" i="244"/>
  <c r="P346" i="242"/>
  <c r="O346" i="242" l="1"/>
  <c r="O345" i="244"/>
  <c r="O347" i="242"/>
  <c r="N349" i="242"/>
  <c r="AA349" i="242" s="1"/>
  <c r="Z349" i="242"/>
  <c r="AA348" i="242"/>
  <c r="BE7" i="245"/>
  <c r="BF6" i="245"/>
  <c r="L349" i="242"/>
  <c r="M350" i="242"/>
  <c r="N348" i="244"/>
  <c r="AA348" i="244" s="1"/>
  <c r="L348" i="244"/>
  <c r="M349" i="244"/>
  <c r="Z349" i="244" s="1"/>
  <c r="S346" i="244"/>
  <c r="R346" i="244"/>
  <c r="P346" i="244"/>
  <c r="Q347" i="244"/>
  <c r="P348" i="242"/>
  <c r="T347" i="244"/>
  <c r="O348" i="242" l="1"/>
  <c r="N350" i="242"/>
  <c r="AA350" i="242" s="1"/>
  <c r="Z350" i="242"/>
  <c r="O346" i="244"/>
  <c r="BG6" i="245"/>
  <c r="BF7" i="245"/>
  <c r="M351" i="242"/>
  <c r="L350" i="242"/>
  <c r="N349" i="244"/>
  <c r="AA349" i="244" s="1"/>
  <c r="M350" i="244"/>
  <c r="Z350" i="244" s="1"/>
  <c r="L349" i="244"/>
  <c r="P347" i="244"/>
  <c r="T348" i="244"/>
  <c r="S347" i="244"/>
  <c r="Q348" i="244"/>
  <c r="Q349" i="242"/>
  <c r="R347" i="244"/>
  <c r="O347" i="244" l="1"/>
  <c r="N351" i="242"/>
  <c r="AA351" i="242" s="1"/>
  <c r="Z351" i="242"/>
  <c r="BH6" i="245"/>
  <c r="BG7" i="245"/>
  <c r="M352" i="242"/>
  <c r="L351" i="242"/>
  <c r="N350" i="244"/>
  <c r="AA350" i="244" s="1"/>
  <c r="L350" i="244"/>
  <c r="M351" i="244"/>
  <c r="Z351" i="244" s="1"/>
  <c r="S348" i="244"/>
  <c r="P349" i="242"/>
  <c r="Q350" i="242"/>
  <c r="P348" i="244"/>
  <c r="R348" i="244"/>
  <c r="Q349" i="244"/>
  <c r="T349" i="244"/>
  <c r="O349" i="242" l="1"/>
  <c r="N352" i="242"/>
  <c r="AA352" i="242" s="1"/>
  <c r="Z352" i="242"/>
  <c r="O348" i="244"/>
  <c r="L352" i="242"/>
  <c r="BI6" i="245"/>
  <c r="BH7" i="245"/>
  <c r="M353" i="242"/>
  <c r="L351" i="244"/>
  <c r="M352" i="244"/>
  <c r="Z352" i="244" s="1"/>
  <c r="N351" i="244"/>
  <c r="AA351" i="244" s="1"/>
  <c r="Q350" i="244"/>
  <c r="T350" i="244"/>
  <c r="R349" i="244"/>
  <c r="P350" i="242"/>
  <c r="P349" i="244"/>
  <c r="Q351" i="242"/>
  <c r="S349" i="244"/>
  <c r="O350" i="242" l="1"/>
  <c r="N353" i="242"/>
  <c r="AA353" i="242" s="1"/>
  <c r="Z353" i="242"/>
  <c r="O349" i="244"/>
  <c r="BJ6" i="245"/>
  <c r="BI7" i="245"/>
  <c r="M354" i="242"/>
  <c r="L353" i="242"/>
  <c r="N352" i="244"/>
  <c r="AA352" i="244" s="1"/>
  <c r="L352" i="244"/>
  <c r="M353" i="244"/>
  <c r="Z353" i="244" s="1"/>
  <c r="S350" i="244"/>
  <c r="T351" i="244"/>
  <c r="Q352" i="242"/>
  <c r="R350" i="244"/>
  <c r="P351" i="242"/>
  <c r="Q351" i="244"/>
  <c r="P350" i="244"/>
  <c r="O351" i="242" l="1"/>
  <c r="N354" i="242"/>
  <c r="AA354" i="242" s="1"/>
  <c r="Z354" i="242"/>
  <c r="O350" i="244"/>
  <c r="L354" i="242"/>
  <c r="M355" i="242"/>
  <c r="BK6" i="245"/>
  <c r="BJ7" i="245"/>
  <c r="N353" i="244"/>
  <c r="AA353" i="244" s="1"/>
  <c r="M354" i="244"/>
  <c r="Z354" i="244" s="1"/>
  <c r="L353" i="244"/>
  <c r="P352" i="242"/>
  <c r="Q353" i="242"/>
  <c r="P351" i="244"/>
  <c r="S351" i="244"/>
  <c r="R351" i="244"/>
  <c r="T352" i="244"/>
  <c r="Q352" i="244"/>
  <c r="O352" i="242" l="1"/>
  <c r="N355" i="242"/>
  <c r="AA355" i="242" s="1"/>
  <c r="Z355" i="242"/>
  <c r="O351" i="244"/>
  <c r="M356" i="242"/>
  <c r="L355" i="242"/>
  <c r="BK7" i="245"/>
  <c r="BL6" i="245"/>
  <c r="N354" i="244"/>
  <c r="AA354" i="244" s="1"/>
  <c r="L354" i="244"/>
  <c r="M355" i="244"/>
  <c r="Z355" i="244" s="1"/>
  <c r="P352" i="244"/>
  <c r="Q353" i="244"/>
  <c r="Q354" i="242"/>
  <c r="R352" i="244"/>
  <c r="T353" i="244"/>
  <c r="S352" i="244"/>
  <c r="P353" i="242"/>
  <c r="O353" i="242" l="1"/>
  <c r="N356" i="242"/>
  <c r="Z356" i="242"/>
  <c r="O352" i="244"/>
  <c r="M357" i="242"/>
  <c r="L356" i="242"/>
  <c r="BL7" i="245"/>
  <c r="BM6" i="245"/>
  <c r="L355" i="244"/>
  <c r="M356" i="244"/>
  <c r="Z356" i="244" s="1"/>
  <c r="N355" i="244"/>
  <c r="AA355" i="244" s="1"/>
  <c r="T354" i="244"/>
  <c r="S353" i="244"/>
  <c r="P353" i="244"/>
  <c r="Q355" i="242"/>
  <c r="R353" i="244"/>
  <c r="Q354" i="244"/>
  <c r="P354" i="242"/>
  <c r="Q356" i="242"/>
  <c r="O354" i="242" l="1"/>
  <c r="N357" i="242"/>
  <c r="Z357" i="242"/>
  <c r="AA356" i="242"/>
  <c r="O353" i="244"/>
  <c r="M358" i="242"/>
  <c r="L357" i="242"/>
  <c r="BN6" i="245"/>
  <c r="BM7" i="245"/>
  <c r="N356" i="244"/>
  <c r="AA356" i="244" s="1"/>
  <c r="L356" i="244"/>
  <c r="M357" i="244"/>
  <c r="Z357" i="244" s="1"/>
  <c r="P356" i="242"/>
  <c r="S354" i="244"/>
  <c r="P354" i="244"/>
  <c r="T355" i="244"/>
  <c r="Q355" i="244"/>
  <c r="P355" i="242"/>
  <c r="R354" i="244"/>
  <c r="Q357" i="242"/>
  <c r="O355" i="242" l="1"/>
  <c r="O356" i="242"/>
  <c r="N358" i="242"/>
  <c r="AA358" i="242" s="1"/>
  <c r="Z358" i="242"/>
  <c r="AA357" i="242"/>
  <c r="O354" i="244"/>
  <c r="M359" i="242"/>
  <c r="L358" i="242"/>
  <c r="BN7" i="245"/>
  <c r="BO6" i="245"/>
  <c r="N357" i="244"/>
  <c r="AA357" i="244" s="1"/>
  <c r="M358" i="244"/>
  <c r="Z358" i="244" s="1"/>
  <c r="L357" i="244"/>
  <c r="Q356" i="244"/>
  <c r="S355" i="244"/>
  <c r="R355" i="244"/>
  <c r="P355" i="244"/>
  <c r="T356" i="244"/>
  <c r="P357" i="242"/>
  <c r="O355" i="244" l="1"/>
  <c r="O357" i="242"/>
  <c r="N359" i="242"/>
  <c r="Z359" i="242"/>
  <c r="M360" i="242"/>
  <c r="L359" i="242"/>
  <c r="BP6" i="245"/>
  <c r="BO7" i="245"/>
  <c r="N358" i="244"/>
  <c r="AA358" i="244" s="1"/>
  <c r="L358" i="244"/>
  <c r="M359" i="244"/>
  <c r="Z359" i="244" s="1"/>
  <c r="P356" i="244"/>
  <c r="Q357" i="244"/>
  <c r="Q358" i="242"/>
  <c r="R356" i="244"/>
  <c r="Q359" i="242"/>
  <c r="T357" i="244"/>
  <c r="S356" i="244"/>
  <c r="N360" i="242" l="1"/>
  <c r="Z360" i="242"/>
  <c r="AA359" i="242"/>
  <c r="O356" i="244"/>
  <c r="L360" i="242"/>
  <c r="M361" i="242"/>
  <c r="BQ6" i="245"/>
  <c r="BP7" i="245"/>
  <c r="L359" i="244"/>
  <c r="M360" i="244"/>
  <c r="Z360" i="244" s="1"/>
  <c r="N359" i="244"/>
  <c r="AA359" i="244" s="1"/>
  <c r="P359" i="242"/>
  <c r="T358" i="244"/>
  <c r="Q360" i="242"/>
  <c r="Q358" i="244"/>
  <c r="S357" i="244"/>
  <c r="R357" i="244"/>
  <c r="P357" i="244"/>
  <c r="P358" i="242"/>
  <c r="O358" i="242" l="1"/>
  <c r="O359" i="242"/>
  <c r="N361" i="242"/>
  <c r="Z361" i="242"/>
  <c r="AA360" i="242"/>
  <c r="O357" i="244"/>
  <c r="M362" i="242"/>
  <c r="L361" i="242"/>
  <c r="BQ7" i="245"/>
  <c r="BR6" i="245"/>
  <c r="N360" i="244"/>
  <c r="AA360" i="244" s="1"/>
  <c r="L360" i="244"/>
  <c r="M361" i="244"/>
  <c r="Z361" i="244" s="1"/>
  <c r="P360" i="242"/>
  <c r="T359" i="244"/>
  <c r="S358" i="244"/>
  <c r="Q359" i="244"/>
  <c r="R358" i="244"/>
  <c r="P358" i="244"/>
  <c r="Q361" i="242"/>
  <c r="O360" i="242" l="1"/>
  <c r="N362" i="242"/>
  <c r="Z362" i="242"/>
  <c r="AA361" i="242"/>
  <c r="O358" i="244"/>
  <c r="M363" i="242"/>
  <c r="L362" i="242"/>
  <c r="BR7" i="245"/>
  <c r="BS6" i="245"/>
  <c r="N361" i="244"/>
  <c r="AA361" i="244" s="1"/>
  <c r="M362" i="244"/>
  <c r="Z362" i="244" s="1"/>
  <c r="L361" i="244"/>
  <c r="R359" i="244"/>
  <c r="Q362" i="242"/>
  <c r="P361" i="242"/>
  <c r="P359" i="244"/>
  <c r="T360" i="244"/>
  <c r="Q360" i="244"/>
  <c r="S359" i="244"/>
  <c r="O361" i="242" l="1"/>
  <c r="N363" i="242"/>
  <c r="Z363" i="242"/>
  <c r="AA362" i="242"/>
  <c r="O359" i="244"/>
  <c r="L363" i="242"/>
  <c r="M364" i="242"/>
  <c r="BT6" i="245"/>
  <c r="BS7" i="245"/>
  <c r="L362" i="244"/>
  <c r="M363" i="244"/>
  <c r="Z363" i="244" s="1"/>
  <c r="N362" i="244"/>
  <c r="AA362" i="244" s="1"/>
  <c r="P362" i="242"/>
  <c r="T361" i="244"/>
  <c r="Q361" i="244"/>
  <c r="S360" i="244"/>
  <c r="R360" i="244"/>
  <c r="P360" i="244"/>
  <c r="Q363" i="242"/>
  <c r="O362" i="242" l="1"/>
  <c r="N364" i="242"/>
  <c r="Z364" i="242"/>
  <c r="AA363" i="242"/>
  <c r="O360" i="244"/>
  <c r="L364" i="242"/>
  <c r="M365" i="242"/>
  <c r="BT7" i="245"/>
  <c r="BU6" i="245"/>
  <c r="L363" i="244"/>
  <c r="M364" i="244"/>
  <c r="Z364" i="244" s="1"/>
  <c r="N363" i="244"/>
  <c r="AA363" i="244" s="1"/>
  <c r="P363" i="242"/>
  <c r="R361" i="244"/>
  <c r="Q362" i="244"/>
  <c r="Q364" i="242"/>
  <c r="S361" i="244"/>
  <c r="P361" i="244"/>
  <c r="T362" i="244"/>
  <c r="O361" i="244" l="1"/>
  <c r="O363" i="242"/>
  <c r="N365" i="242"/>
  <c r="Z365" i="242"/>
  <c r="AA364" i="242"/>
  <c r="M366" i="242"/>
  <c r="L365" i="242"/>
  <c r="BU7" i="245"/>
  <c r="BV6" i="245"/>
  <c r="N364" i="244"/>
  <c r="AA364" i="244" s="1"/>
  <c r="L364" i="244"/>
  <c r="M365" i="244"/>
  <c r="Z365" i="244" s="1"/>
  <c r="P362" i="244"/>
  <c r="R362" i="244"/>
  <c r="S362" i="244"/>
  <c r="T363" i="244"/>
  <c r="P364" i="242"/>
  <c r="Q365" i="242"/>
  <c r="Q363" i="244"/>
  <c r="O362" i="244" l="1"/>
  <c r="O364" i="242"/>
  <c r="N366" i="242"/>
  <c r="Z366" i="242"/>
  <c r="AA365" i="242"/>
  <c r="M367" i="242"/>
  <c r="L366" i="242"/>
  <c r="BV7" i="245"/>
  <c r="BW6" i="245"/>
  <c r="N365" i="244"/>
  <c r="AA365" i="244" s="1"/>
  <c r="M366" i="244"/>
  <c r="Z366" i="244" s="1"/>
  <c r="L365" i="244"/>
  <c r="P363" i="244"/>
  <c r="Q366" i="242"/>
  <c r="P365" i="242"/>
  <c r="S363" i="244"/>
  <c r="R363" i="244"/>
  <c r="T364" i="244"/>
  <c r="Q364" i="244"/>
  <c r="O365" i="242" l="1"/>
  <c r="N367" i="242"/>
  <c r="Z367" i="242"/>
  <c r="AA366" i="242"/>
  <c r="L367" i="242"/>
  <c r="M368" i="242"/>
  <c r="M369" i="242" s="1"/>
  <c r="O363" i="244"/>
  <c r="BW7" i="245"/>
  <c r="BX6" i="245"/>
  <c r="L366" i="244"/>
  <c r="N366" i="244"/>
  <c r="AA366" i="244" s="1"/>
  <c r="M367" i="244"/>
  <c r="Z367" i="244" s="1"/>
  <c r="P366" i="242"/>
  <c r="Q365" i="244"/>
  <c r="S364" i="244"/>
  <c r="R364" i="244"/>
  <c r="Q367" i="242"/>
  <c r="T365" i="244"/>
  <c r="P364" i="244"/>
  <c r="O366" i="242" l="1"/>
  <c r="N368" i="242"/>
  <c r="Z368" i="242"/>
  <c r="L368" i="242"/>
  <c r="N369" i="242"/>
  <c r="AA369" i="242" s="1"/>
  <c r="Z369" i="242"/>
  <c r="AA367" i="242"/>
  <c r="O364" i="244"/>
  <c r="BX7" i="245"/>
  <c r="BY6" i="245"/>
  <c r="L367" i="244"/>
  <c r="M368" i="244"/>
  <c r="Z368" i="244" s="1"/>
  <c r="N367" i="244"/>
  <c r="AA367" i="244" s="1"/>
  <c r="M370" i="242"/>
  <c r="L369" i="242"/>
  <c r="T366" i="244"/>
  <c r="P365" i="244"/>
  <c r="S365" i="244"/>
  <c r="Q366" i="244"/>
  <c r="R365" i="244"/>
  <c r="P367" i="242"/>
  <c r="Q368" i="242"/>
  <c r="O367" i="242" l="1"/>
  <c r="N370" i="242"/>
  <c r="AA370" i="242" s="1"/>
  <c r="Z370" i="242"/>
  <c r="AA368" i="242"/>
  <c r="O365" i="244"/>
  <c r="BZ6" i="245"/>
  <c r="BY7" i="245"/>
  <c r="N368" i="244"/>
  <c r="AA368" i="244" s="1"/>
  <c r="L368" i="244"/>
  <c r="M369" i="244"/>
  <c r="Z369" i="244" s="1"/>
  <c r="M371" i="242"/>
  <c r="L370" i="242"/>
  <c r="P368" i="242"/>
  <c r="Q367" i="244"/>
  <c r="T367" i="244"/>
  <c r="R366" i="244"/>
  <c r="Q369" i="242"/>
  <c r="S366" i="244"/>
  <c r="P366" i="244"/>
  <c r="O366" i="244" l="1"/>
  <c r="O368" i="242"/>
  <c r="N371" i="242"/>
  <c r="AA371" i="242" s="1"/>
  <c r="Z371" i="242"/>
  <c r="BZ7" i="245"/>
  <c r="CA6" i="245"/>
  <c r="N369" i="244"/>
  <c r="AA369" i="244" s="1"/>
  <c r="M370" i="244"/>
  <c r="Z370" i="244" s="1"/>
  <c r="L369" i="244"/>
  <c r="M372" i="242"/>
  <c r="L371" i="242"/>
  <c r="Q370" i="242"/>
  <c r="T368" i="244"/>
  <c r="P367" i="244"/>
  <c r="Q368" i="244"/>
  <c r="S367" i="244"/>
  <c r="R367" i="244"/>
  <c r="P369" i="242"/>
  <c r="O369" i="242" l="1"/>
  <c r="N372" i="242"/>
  <c r="AA372" i="242" s="1"/>
  <c r="Z372" i="242"/>
  <c r="O367" i="244"/>
  <c r="CA7" i="245"/>
  <c r="CB6" i="245"/>
  <c r="L370" i="244"/>
  <c r="N370" i="244"/>
  <c r="AA370" i="244" s="1"/>
  <c r="M371" i="244"/>
  <c r="Z371" i="244" s="1"/>
  <c r="M373" i="242"/>
  <c r="L372" i="242"/>
  <c r="P370" i="242"/>
  <c r="P368" i="244"/>
  <c r="Q369" i="244"/>
  <c r="R368" i="244"/>
  <c r="S368" i="244"/>
  <c r="Q371" i="242"/>
  <c r="T369" i="244"/>
  <c r="O370" i="242" l="1"/>
  <c r="O368" i="244"/>
  <c r="N373" i="242"/>
  <c r="AA373" i="242" s="1"/>
  <c r="Z373" i="242"/>
  <c r="CB7" i="245"/>
  <c r="CC6" i="245"/>
  <c r="L371" i="244"/>
  <c r="M372" i="244"/>
  <c r="Z372" i="244" s="1"/>
  <c r="N371" i="244"/>
  <c r="AA371" i="244" s="1"/>
  <c r="M374" i="242"/>
  <c r="L373" i="242"/>
  <c r="Q370" i="244"/>
  <c r="R369" i="244"/>
  <c r="P371" i="242"/>
  <c r="T370" i="244"/>
  <c r="S369" i="244"/>
  <c r="Q372" i="242"/>
  <c r="P369" i="244"/>
  <c r="O371" i="242" l="1"/>
  <c r="N374" i="242"/>
  <c r="AA374" i="242" s="1"/>
  <c r="Z374" i="242"/>
  <c r="O369" i="244"/>
  <c r="CC7" i="245"/>
  <c r="CD6" i="245"/>
  <c r="N372" i="244"/>
  <c r="AA372" i="244" s="1"/>
  <c r="L372" i="244"/>
  <c r="M373" i="244"/>
  <c r="Z373" i="244" s="1"/>
  <c r="M375" i="242"/>
  <c r="L374" i="242"/>
  <c r="Q371" i="244"/>
  <c r="S370" i="244"/>
  <c r="R370" i="244"/>
  <c r="P370" i="244"/>
  <c r="T371" i="244"/>
  <c r="Q373" i="242"/>
  <c r="P372" i="242"/>
  <c r="O372" i="242" l="1"/>
  <c r="N375" i="242"/>
  <c r="AA375" i="242" s="1"/>
  <c r="Z375" i="242"/>
  <c r="O370" i="244"/>
  <c r="CE6" i="245"/>
  <c r="CD7" i="245"/>
  <c r="N373" i="244"/>
  <c r="AA373" i="244" s="1"/>
  <c r="M374" i="244"/>
  <c r="Z374" i="244" s="1"/>
  <c r="L373" i="244"/>
  <c r="M376" i="242"/>
  <c r="L375" i="242"/>
  <c r="Q372" i="244"/>
  <c r="S371" i="244"/>
  <c r="P373" i="242"/>
  <c r="T372" i="244"/>
  <c r="P371" i="244"/>
  <c r="R371" i="244"/>
  <c r="Q374" i="242"/>
  <c r="O373" i="242" l="1"/>
  <c r="N376" i="242"/>
  <c r="AA376" i="242" s="1"/>
  <c r="Z376" i="242"/>
  <c r="O371" i="244"/>
  <c r="CF6" i="245"/>
  <c r="CE7" i="245"/>
  <c r="L374" i="244"/>
  <c r="M375" i="244"/>
  <c r="Z375" i="244" s="1"/>
  <c r="N374" i="244"/>
  <c r="AA374" i="244" s="1"/>
  <c r="M377" i="242"/>
  <c r="L376" i="242"/>
  <c r="Q373" i="244"/>
  <c r="Q375" i="242"/>
  <c r="P374" i="242"/>
  <c r="R372" i="244"/>
  <c r="S372" i="244"/>
  <c r="P372" i="244"/>
  <c r="T373" i="244"/>
  <c r="O374" i="242" l="1"/>
  <c r="O372" i="244"/>
  <c r="N377" i="242"/>
  <c r="AA377" i="242" s="1"/>
  <c r="Z377" i="242"/>
  <c r="CG6" i="245"/>
  <c r="CF7" i="245"/>
  <c r="L375" i="244"/>
  <c r="M376" i="244"/>
  <c r="Z376" i="244" s="1"/>
  <c r="N375" i="244"/>
  <c r="AA375" i="244" s="1"/>
  <c r="M378" i="242"/>
  <c r="L377" i="242"/>
  <c r="P373" i="244"/>
  <c r="Q376" i="242"/>
  <c r="P375" i="242"/>
  <c r="R373" i="244"/>
  <c r="S373" i="244"/>
  <c r="T374" i="244"/>
  <c r="Q374" i="244"/>
  <c r="O375" i="242" l="1"/>
  <c r="N378" i="242"/>
  <c r="AA378" i="242" s="1"/>
  <c r="Z378" i="242"/>
  <c r="O373" i="244"/>
  <c r="CH6" i="245"/>
  <c r="CG7" i="245"/>
  <c r="N376" i="244"/>
  <c r="AA376" i="244" s="1"/>
  <c r="L376" i="244"/>
  <c r="M377" i="244"/>
  <c r="Z377" i="244" s="1"/>
  <c r="M379" i="242"/>
  <c r="L378" i="242"/>
  <c r="P374" i="244"/>
  <c r="S374" i="244"/>
  <c r="Q377" i="242"/>
  <c r="Q375" i="244"/>
  <c r="T375" i="244"/>
  <c r="P376" i="242"/>
  <c r="R374" i="244"/>
  <c r="O376" i="242" l="1"/>
  <c r="N379" i="242"/>
  <c r="AA379" i="242" s="1"/>
  <c r="Z379" i="242"/>
  <c r="O374" i="244"/>
  <c r="CH7" i="245"/>
  <c r="CI6" i="245"/>
  <c r="N377" i="244"/>
  <c r="AA377" i="244" s="1"/>
  <c r="M378" i="244"/>
  <c r="Z378" i="244" s="1"/>
  <c r="L377" i="244"/>
  <c r="M380" i="242"/>
  <c r="L379" i="242"/>
  <c r="Q376" i="244"/>
  <c r="Q378" i="242"/>
  <c r="P377" i="242"/>
  <c r="T376" i="244"/>
  <c r="R375" i="244"/>
  <c r="S375" i="244"/>
  <c r="P375" i="244"/>
  <c r="O377" i="242" l="1"/>
  <c r="N380" i="242"/>
  <c r="AA380" i="242" s="1"/>
  <c r="Z380" i="242"/>
  <c r="O375" i="244"/>
  <c r="CI7" i="245"/>
  <c r="CJ6" i="245"/>
  <c r="L378" i="244"/>
  <c r="M379" i="244"/>
  <c r="Z379" i="244" s="1"/>
  <c r="N378" i="244"/>
  <c r="AA378" i="244" s="1"/>
  <c r="M381" i="242"/>
  <c r="L380" i="242"/>
  <c r="S376" i="244"/>
  <c r="T377" i="244"/>
  <c r="Q377" i="244"/>
  <c r="R376" i="244"/>
  <c r="P378" i="242"/>
  <c r="Q379" i="242"/>
  <c r="P376" i="244"/>
  <c r="O378" i="242" l="1"/>
  <c r="N381" i="242"/>
  <c r="AA381" i="242" s="1"/>
  <c r="Z381" i="242"/>
  <c r="O376" i="244"/>
  <c r="CJ7" i="245"/>
  <c r="CK6" i="245"/>
  <c r="L379" i="244"/>
  <c r="M380" i="244"/>
  <c r="Z380" i="244" s="1"/>
  <c r="N379" i="244"/>
  <c r="AA379" i="244" s="1"/>
  <c r="M382" i="242"/>
  <c r="L381" i="242"/>
  <c r="T378" i="244"/>
  <c r="S377" i="244"/>
  <c r="R377" i="244"/>
  <c r="P379" i="242"/>
  <c r="P377" i="244"/>
  <c r="Q378" i="244"/>
  <c r="Q380" i="242"/>
  <c r="O379" i="242" l="1"/>
  <c r="N382" i="242"/>
  <c r="AA382" i="242" s="1"/>
  <c r="Z382" i="242"/>
  <c r="O377" i="244"/>
  <c r="CL6" i="245"/>
  <c r="CK7" i="245"/>
  <c r="N380" i="244"/>
  <c r="AA380" i="244" s="1"/>
  <c r="L380" i="244"/>
  <c r="M381" i="244"/>
  <c r="Z381" i="244" s="1"/>
  <c r="M383" i="242"/>
  <c r="L382" i="242"/>
  <c r="Q379" i="244"/>
  <c r="P380" i="242"/>
  <c r="R378" i="244"/>
  <c r="Q381" i="242"/>
  <c r="T379" i="244"/>
  <c r="P378" i="244"/>
  <c r="S378" i="244"/>
  <c r="O380" i="242" l="1"/>
  <c r="N383" i="242"/>
  <c r="AA383" i="242" s="1"/>
  <c r="Z383" i="242"/>
  <c r="O378" i="244"/>
  <c r="CM6" i="245"/>
  <c r="CL7" i="245"/>
  <c r="N381" i="244"/>
  <c r="AA381" i="244" s="1"/>
  <c r="M382" i="244"/>
  <c r="Z382" i="244" s="1"/>
  <c r="L381" i="244"/>
  <c r="M384" i="242"/>
  <c r="L383" i="242"/>
  <c r="S379" i="244"/>
  <c r="R379" i="244"/>
  <c r="Q380" i="244"/>
  <c r="Q382" i="242"/>
  <c r="T380" i="244"/>
  <c r="P381" i="242"/>
  <c r="P379" i="244"/>
  <c r="O381" i="242" l="1"/>
  <c r="N384" i="242"/>
  <c r="AA384" i="242" s="1"/>
  <c r="Z384" i="242"/>
  <c r="O379" i="244"/>
  <c r="CM7" i="245"/>
  <c r="CN6" i="245"/>
  <c r="L382" i="244"/>
  <c r="N382" i="244"/>
  <c r="AA382" i="244" s="1"/>
  <c r="M383" i="244"/>
  <c r="Z383" i="244" s="1"/>
  <c r="M385" i="242"/>
  <c r="L384" i="242"/>
  <c r="S380" i="244"/>
  <c r="P380" i="244"/>
  <c r="P382" i="242"/>
  <c r="R380" i="244"/>
  <c r="Q383" i="242"/>
  <c r="Q381" i="244"/>
  <c r="T381" i="244"/>
  <c r="O382" i="242" l="1"/>
  <c r="N385" i="242"/>
  <c r="AA385" i="242" s="1"/>
  <c r="Z385" i="242"/>
  <c r="O380" i="244"/>
  <c r="CN7" i="245"/>
  <c r="CO6" i="245"/>
  <c r="L383" i="244"/>
  <c r="M384" i="244"/>
  <c r="Z384" i="244" s="1"/>
  <c r="N383" i="244"/>
  <c r="AA383" i="244" s="1"/>
  <c r="M386" i="242"/>
  <c r="L385" i="242"/>
  <c r="P383" i="242"/>
  <c r="R381" i="244"/>
  <c r="Q384" i="242"/>
  <c r="P381" i="244"/>
  <c r="S381" i="244"/>
  <c r="T382" i="244"/>
  <c r="Q382" i="244"/>
  <c r="O383" i="242" l="1"/>
  <c r="N386" i="242"/>
  <c r="AA386" i="242" s="1"/>
  <c r="Z386" i="242"/>
  <c r="O381" i="244"/>
  <c r="CO7" i="245"/>
  <c r="CP6" i="245"/>
  <c r="N384" i="244"/>
  <c r="AA384" i="244" s="1"/>
  <c r="L384" i="244"/>
  <c r="M385" i="244"/>
  <c r="Z385" i="244" s="1"/>
  <c r="M387" i="242"/>
  <c r="L386" i="242"/>
  <c r="P382" i="244"/>
  <c r="P384" i="242"/>
  <c r="Q383" i="244"/>
  <c r="Q385" i="242"/>
  <c r="R382" i="244"/>
  <c r="T383" i="244"/>
  <c r="S382" i="244"/>
  <c r="O384" i="242" l="1"/>
  <c r="N387" i="242"/>
  <c r="AA387" i="242" s="1"/>
  <c r="Z387" i="242"/>
  <c r="O382" i="244"/>
  <c r="CQ6" i="245"/>
  <c r="CP7" i="245"/>
  <c r="N385" i="244"/>
  <c r="AA385" i="244" s="1"/>
  <c r="M386" i="244"/>
  <c r="Z386" i="244" s="1"/>
  <c r="L385" i="244"/>
  <c r="M388" i="242"/>
  <c r="L387" i="242"/>
  <c r="Q384" i="244"/>
  <c r="R383" i="244"/>
  <c r="P383" i="244"/>
  <c r="T384" i="244"/>
  <c r="S383" i="244"/>
  <c r="P385" i="242"/>
  <c r="Q386" i="242"/>
  <c r="O385" i="242" l="1"/>
  <c r="N388" i="242"/>
  <c r="AA388" i="242" s="1"/>
  <c r="Z388" i="242"/>
  <c r="O383" i="244"/>
  <c r="CR6" i="245"/>
  <c r="CQ7" i="245"/>
  <c r="L386" i="244"/>
  <c r="N386" i="244"/>
  <c r="AA386" i="244" s="1"/>
  <c r="M387" i="244"/>
  <c r="Z387" i="244" s="1"/>
  <c r="M389" i="242"/>
  <c r="L388" i="242"/>
  <c r="Q387" i="242"/>
  <c r="P386" i="242"/>
  <c r="Q385" i="244"/>
  <c r="S384" i="244"/>
  <c r="P384" i="244"/>
  <c r="T385" i="244"/>
  <c r="R384" i="244"/>
  <c r="O386" i="242" l="1"/>
  <c r="O384" i="244"/>
  <c r="N389" i="242"/>
  <c r="AA389" i="242" s="1"/>
  <c r="Z389" i="242"/>
  <c r="CS6" i="245"/>
  <c r="CR7" i="245"/>
  <c r="L387" i="244"/>
  <c r="M388" i="244"/>
  <c r="Z388" i="244" s="1"/>
  <c r="N387" i="244"/>
  <c r="AA387" i="244" s="1"/>
  <c r="L389" i="242"/>
  <c r="S385" i="244"/>
  <c r="T386" i="244"/>
  <c r="P387" i="242"/>
  <c r="P385" i="244"/>
  <c r="Q388" i="242"/>
  <c r="Q386" i="244"/>
  <c r="R385" i="244"/>
  <c r="O387" i="242" l="1"/>
  <c r="O385" i="244"/>
  <c r="CT6" i="245"/>
  <c r="CS7" i="245"/>
  <c r="N388" i="244"/>
  <c r="AA388" i="244" s="1"/>
  <c r="L388" i="244"/>
  <c r="M389" i="244"/>
  <c r="Z389" i="244" s="1"/>
  <c r="Q389" i="242"/>
  <c r="P388" i="242"/>
  <c r="S386" i="244"/>
  <c r="R386" i="244"/>
  <c r="P386" i="244"/>
  <c r="T387" i="244"/>
  <c r="Q387" i="244"/>
  <c r="O386" i="244" l="1"/>
  <c r="O388" i="242"/>
  <c r="CT7" i="245"/>
  <c r="CU6" i="245"/>
  <c r="N389" i="244"/>
  <c r="AA389" i="244" s="1"/>
  <c r="L389" i="244"/>
  <c r="S387" i="244"/>
  <c r="P389" i="242"/>
  <c r="R387" i="244"/>
  <c r="T388" i="244"/>
  <c r="Q388" i="244"/>
  <c r="P387" i="244"/>
  <c r="O389" i="242" l="1"/>
  <c r="O387" i="244"/>
  <c r="CU7" i="245"/>
  <c r="CV6" i="245"/>
  <c r="O300" i="238"/>
  <c r="N300" i="238"/>
  <c r="R388" i="244"/>
  <c r="P388" i="244"/>
  <c r="S388" i="244"/>
  <c r="P298" i="238"/>
  <c r="Q389" i="244"/>
  <c r="T389" i="244"/>
  <c r="O388" i="244" l="1"/>
  <c r="CV7" i="245"/>
  <c r="CW6" i="245"/>
  <c r="O300" i="236"/>
  <c r="P389" i="244"/>
  <c r="R389" i="244"/>
  <c r="S389" i="244"/>
  <c r="O389" i="244" l="1"/>
  <c r="CX6" i="245"/>
  <c r="CW7" i="245"/>
  <c r="O300" i="237"/>
  <c r="N300" i="237"/>
  <c r="P298" i="237"/>
  <c r="CX7" i="245" l="1"/>
  <c r="CY6" i="245"/>
  <c r="H21" i="234"/>
  <c r="CZ6" i="245" l="1"/>
  <c r="CY7" i="245"/>
  <c r="I2" i="234"/>
  <c r="DA6" i="245" l="1"/>
  <c r="CZ7" i="245"/>
  <c r="Q7" i="234"/>
  <c r="P7" i="234"/>
  <c r="O7" i="234"/>
  <c r="O31" i="234"/>
  <c r="U7" i="234"/>
  <c r="T7" i="234"/>
  <c r="S7" i="234"/>
  <c r="R7" i="234"/>
  <c r="DA7" i="245" l="1"/>
  <c r="DB6" i="245"/>
  <c r="H18" i="234"/>
  <c r="DB7" i="245" l="1"/>
  <c r="DC6" i="245"/>
  <c r="Q300" i="236"/>
  <c r="P300" i="236"/>
  <c r="DD6" i="245" l="1"/>
  <c r="DC7" i="245"/>
  <c r="BN147" i="234"/>
  <c r="BN146" i="234"/>
  <c r="BN120" i="234"/>
  <c r="BN162" i="234" s="1"/>
  <c r="BN119" i="234"/>
  <c r="BN161" i="234" s="1"/>
  <c r="BN118" i="234"/>
  <c r="BN160" i="234" s="1"/>
  <c r="BN117" i="234"/>
  <c r="BN159" i="234" s="1"/>
  <c r="BN116" i="234"/>
  <c r="BN158" i="234" s="1"/>
  <c r="BN115" i="234"/>
  <c r="BN157" i="234" s="1"/>
  <c r="BN114" i="234"/>
  <c r="BN156" i="234" s="1"/>
  <c r="BN113" i="234"/>
  <c r="BN155" i="234" s="1"/>
  <c r="BN112" i="234"/>
  <c r="BN154" i="234" s="1"/>
  <c r="BN111" i="234"/>
  <c r="BN153" i="234" s="1"/>
  <c r="BN110" i="234"/>
  <c r="BN152" i="234" s="1"/>
  <c r="BN109" i="234"/>
  <c r="BN151" i="234" s="1"/>
  <c r="BN108" i="234"/>
  <c r="BN150" i="234" s="1"/>
  <c r="BN107" i="234"/>
  <c r="BN149" i="234" s="1"/>
  <c r="BN106" i="234"/>
  <c r="BN148" i="234" s="1"/>
  <c r="DD7" i="245" l="1"/>
  <c r="DE6" i="245"/>
  <c r="DE7" i="245" l="1"/>
  <c r="DF6" i="245"/>
  <c r="DF7" i="245" l="1"/>
  <c r="DG6" i="245"/>
  <c r="BE103" i="226"/>
  <c r="BF103" i="226" s="1"/>
  <c r="BG103" i="226" s="1"/>
  <c r="DG7" i="245" l="1"/>
  <c r="DH6" i="245"/>
  <c r="BH103" i="226"/>
  <c r="BG104" i="226"/>
  <c r="BG105" i="226"/>
  <c r="DH7" i="245" l="1"/>
  <c r="DI6" i="245"/>
  <c r="BI103" i="226"/>
  <c r="DJ6" i="245" l="1"/>
  <c r="DI7" i="245"/>
  <c r="BJ103" i="226"/>
  <c r="DK6" i="245" l="1"/>
  <c r="DJ7" i="245"/>
  <c r="BK103" i="226"/>
  <c r="DK7" i="245" l="1"/>
  <c r="DL6" i="245"/>
  <c r="BL103" i="226"/>
  <c r="DL7" i="245" l="1"/>
  <c r="DM6" i="245"/>
  <c r="BM103" i="226"/>
  <c r="DM7" i="245" l="1"/>
  <c r="DN6" i="245"/>
  <c r="BN103" i="226"/>
  <c r="DO6" i="245" l="1"/>
  <c r="DO7" i="245" s="1"/>
  <c r="DN7" i="245"/>
  <c r="BO103" i="226"/>
  <c r="BP103" i="226" l="1"/>
  <c r="BQ103" i="226" l="1"/>
  <c r="BR103" i="226" l="1"/>
  <c r="BS103" i="226" l="1"/>
  <c r="BT103" i="226" l="1"/>
  <c r="BU103" i="226" l="1"/>
  <c r="BV103" i="226" l="1"/>
  <c r="BW103" i="226" l="1"/>
  <c r="BX103" i="226" l="1"/>
  <c r="BY103" i="226" l="1"/>
  <c r="BZ103" i="226" l="1"/>
  <c r="CA103" i="226" l="1"/>
  <c r="CB103" i="226" l="1"/>
  <c r="CC103" i="226" l="1"/>
  <c r="CD103" i="226" l="1"/>
  <c r="CE103" i="226" l="1"/>
  <c r="CF103" i="226" l="1"/>
  <c r="CG103" i="226" l="1"/>
  <c r="CH103" i="226" l="1"/>
  <c r="CI103" i="226" l="1"/>
  <c r="CJ103" i="226" l="1"/>
  <c r="CK103" i="226" l="1"/>
  <c r="CL103" i="226" l="1"/>
  <c r="CM103" i="226" l="1"/>
  <c r="CN103" i="226" l="1"/>
  <c r="CO103" i="226" l="1"/>
  <c r="CP103" i="226" l="1"/>
  <c r="CQ103" i="226" l="1"/>
  <c r="CR103" i="226" l="1"/>
  <c r="CS103" i="226" l="1"/>
  <c r="CT103" i="226" l="1"/>
  <c r="CU103" i="226" l="1"/>
  <c r="CV103" i="226" l="1"/>
  <c r="CW103" i="226" l="1"/>
  <c r="CX103" i="226" l="1"/>
  <c r="CY103" i="226" l="1"/>
  <c r="CZ103" i="226" l="1"/>
  <c r="G14" i="234"/>
  <c r="G13" i="234"/>
  <c r="G12" i="234"/>
  <c r="G11" i="234"/>
  <c r="G10" i="234"/>
  <c r="G9" i="234"/>
  <c r="G8" i="234"/>
  <c r="DA103" i="226" l="1"/>
  <c r="I17" i="234"/>
  <c r="H17" i="234"/>
  <c r="G17" i="234"/>
  <c r="I16" i="234"/>
  <c r="H16" i="234"/>
  <c r="G16" i="234"/>
  <c r="DB103" i="226" l="1"/>
  <c r="N147" i="234"/>
  <c r="N146" i="234"/>
  <c r="N120" i="234"/>
  <c r="N119" i="234"/>
  <c r="N118" i="234"/>
  <c r="N117" i="234"/>
  <c r="N116" i="234"/>
  <c r="N115" i="234"/>
  <c r="N114" i="234"/>
  <c r="N113" i="234"/>
  <c r="N112" i="234"/>
  <c r="N111" i="234"/>
  <c r="N110" i="234"/>
  <c r="N109" i="234"/>
  <c r="N108" i="234"/>
  <c r="N107" i="234"/>
  <c r="M107" i="234"/>
  <c r="M108" i="234" s="1"/>
  <c r="M109" i="234" s="1"/>
  <c r="M110" i="234" s="1"/>
  <c r="M111" i="234" s="1"/>
  <c r="M112" i="234" s="1"/>
  <c r="M113" i="234" s="1"/>
  <c r="M114" i="234" s="1"/>
  <c r="M115" i="234" s="1"/>
  <c r="M116" i="234" s="1"/>
  <c r="M117" i="234" s="1"/>
  <c r="M118" i="234" s="1"/>
  <c r="M119" i="234" s="1"/>
  <c r="M120" i="234" s="1"/>
  <c r="N106" i="234"/>
  <c r="O101" i="234"/>
  <c r="N101" i="234"/>
  <c r="U49" i="234"/>
  <c r="T49" i="234"/>
  <c r="AA48" i="234" s="1"/>
  <c r="AH47" i="234" s="1"/>
  <c r="AO46" i="234" s="1"/>
  <c r="AV45" i="234" s="1"/>
  <c r="BC44" i="234" s="1"/>
  <c r="BJ43" i="234" s="1"/>
  <c r="S49" i="234"/>
  <c r="Z48" i="234" s="1"/>
  <c r="AG47" i="234" s="1"/>
  <c r="AN46" i="234" s="1"/>
  <c r="AU45" i="234" s="1"/>
  <c r="BB44" i="234" s="1"/>
  <c r="BI43" i="234" s="1"/>
  <c r="R49" i="234"/>
  <c r="Y48" i="234" s="1"/>
  <c r="AF47" i="234" s="1"/>
  <c r="AM46" i="234" s="1"/>
  <c r="AT45" i="234" s="1"/>
  <c r="BA44" i="234" s="1"/>
  <c r="BH43" i="234" s="1"/>
  <c r="Q49" i="234"/>
  <c r="P49" i="234"/>
  <c r="O49" i="234"/>
  <c r="V48" i="234" s="1"/>
  <c r="AC47" i="234" s="1"/>
  <c r="AJ46" i="234" s="1"/>
  <c r="AQ45" i="234" s="1"/>
  <c r="AX44" i="234" s="1"/>
  <c r="BE43" i="234" s="1"/>
  <c r="N49" i="234"/>
  <c r="AB48" i="234"/>
  <c r="AI47" i="234" s="1"/>
  <c r="AP46" i="234" s="1"/>
  <c r="AW45" i="234" s="1"/>
  <c r="BD44" i="234" s="1"/>
  <c r="BK43" i="234" s="1"/>
  <c r="X48" i="234"/>
  <c r="AE47" i="234" s="1"/>
  <c r="AL46" i="234" s="1"/>
  <c r="AS45" i="234" s="1"/>
  <c r="AZ44" i="234" s="1"/>
  <c r="BG43" i="234" s="1"/>
  <c r="W48" i="234"/>
  <c r="AD47" i="234" s="1"/>
  <c r="AK46" i="234" s="1"/>
  <c r="AR45" i="234" s="1"/>
  <c r="AY44" i="234" s="1"/>
  <c r="BF43" i="234" s="1"/>
  <c r="U48" i="234"/>
  <c r="AB47" i="234" s="1"/>
  <c r="AI46" i="234" s="1"/>
  <c r="AP45" i="234" s="1"/>
  <c r="AW44" i="234" s="1"/>
  <c r="BD43" i="234" s="1"/>
  <c r="T48" i="234"/>
  <c r="AA47" i="234" s="1"/>
  <c r="AH46" i="234" s="1"/>
  <c r="AO45" i="234" s="1"/>
  <c r="AV44" i="234" s="1"/>
  <c r="BC43" i="234" s="1"/>
  <c r="S48" i="234"/>
  <c r="Z47" i="234" s="1"/>
  <c r="AG46" i="234" s="1"/>
  <c r="AN45" i="234" s="1"/>
  <c r="AU44" i="234" s="1"/>
  <c r="BB43" i="234" s="1"/>
  <c r="R48" i="234"/>
  <c r="Y47" i="234" s="1"/>
  <c r="AF46" i="234" s="1"/>
  <c r="AM45" i="234" s="1"/>
  <c r="AT44" i="234" s="1"/>
  <c r="BA43" i="234" s="1"/>
  <c r="BH42" i="234" s="1"/>
  <c r="Q48" i="234"/>
  <c r="X47" i="234" s="1"/>
  <c r="AE46" i="234" s="1"/>
  <c r="AL45" i="234" s="1"/>
  <c r="AS44" i="234" s="1"/>
  <c r="AZ43" i="234" s="1"/>
  <c r="P48" i="234"/>
  <c r="W47" i="234" s="1"/>
  <c r="AD46" i="234" s="1"/>
  <c r="AK45" i="234" s="1"/>
  <c r="AR44" i="234" s="1"/>
  <c r="AY43" i="234" s="1"/>
  <c r="O48" i="234"/>
  <c r="V47" i="234" s="1"/>
  <c r="AC46" i="234" s="1"/>
  <c r="AJ45" i="234" s="1"/>
  <c r="AQ44" i="234" s="1"/>
  <c r="AX43" i="234" s="1"/>
  <c r="N48" i="234"/>
  <c r="U47" i="234"/>
  <c r="AB46" i="234" s="1"/>
  <c r="AI45" i="234" s="1"/>
  <c r="AP44" i="234" s="1"/>
  <c r="AW43" i="234" s="1"/>
  <c r="T47" i="234"/>
  <c r="AA46" i="234" s="1"/>
  <c r="AH45" i="234" s="1"/>
  <c r="AO44" i="234" s="1"/>
  <c r="AV43" i="234" s="1"/>
  <c r="S47" i="234"/>
  <c r="Z46" i="234" s="1"/>
  <c r="AG45" i="234" s="1"/>
  <c r="AN44" i="234" s="1"/>
  <c r="AU43" i="234" s="1"/>
  <c r="R47" i="234"/>
  <c r="Y46" i="234" s="1"/>
  <c r="AF45" i="234" s="1"/>
  <c r="AM44" i="234" s="1"/>
  <c r="AT43" i="234" s="1"/>
  <c r="Q47" i="234"/>
  <c r="X46" i="234" s="1"/>
  <c r="AE45" i="234" s="1"/>
  <c r="AL44" i="234" s="1"/>
  <c r="AS43" i="234" s="1"/>
  <c r="P47" i="234"/>
  <c r="W46" i="234" s="1"/>
  <c r="AD45" i="234" s="1"/>
  <c r="AK44" i="234" s="1"/>
  <c r="AR43" i="234" s="1"/>
  <c r="O47" i="234"/>
  <c r="V46" i="234" s="1"/>
  <c r="AC45" i="234" s="1"/>
  <c r="AJ44" i="234" s="1"/>
  <c r="AQ43" i="234" s="1"/>
  <c r="N47" i="234"/>
  <c r="U46" i="234"/>
  <c r="AB45" i="234" s="1"/>
  <c r="AI44" i="234" s="1"/>
  <c r="AP43" i="234" s="1"/>
  <c r="AW42" i="234" s="1"/>
  <c r="T46" i="234"/>
  <c r="AA45" i="234" s="1"/>
  <c r="AH44" i="234" s="1"/>
  <c r="AO43" i="234" s="1"/>
  <c r="AV42" i="234" s="1"/>
  <c r="S46" i="234"/>
  <c r="Z45" i="234" s="1"/>
  <c r="AG44" i="234" s="1"/>
  <c r="AN43" i="234" s="1"/>
  <c r="R46" i="234"/>
  <c r="Y45" i="234" s="1"/>
  <c r="AF44" i="234" s="1"/>
  <c r="AM43" i="234" s="1"/>
  <c r="AT42" i="234" s="1"/>
  <c r="Q46" i="234"/>
  <c r="X45" i="234" s="1"/>
  <c r="AE44" i="234" s="1"/>
  <c r="AL43" i="234" s="1"/>
  <c r="P46" i="234"/>
  <c r="W45" i="234" s="1"/>
  <c r="AD44" i="234" s="1"/>
  <c r="AK43" i="234" s="1"/>
  <c r="O46" i="234"/>
  <c r="V45" i="234" s="1"/>
  <c r="AC44" i="234" s="1"/>
  <c r="AJ43" i="234" s="1"/>
  <c r="N46" i="234"/>
  <c r="U45" i="234"/>
  <c r="AB44" i="234" s="1"/>
  <c r="AI43" i="234" s="1"/>
  <c r="T45" i="234"/>
  <c r="AA44" i="234" s="1"/>
  <c r="AH43" i="234" s="1"/>
  <c r="S45" i="234"/>
  <c r="Z44" i="234" s="1"/>
  <c r="AG43" i="234" s="1"/>
  <c r="AN42" i="234" s="1"/>
  <c r="R45" i="234"/>
  <c r="Y44" i="234" s="1"/>
  <c r="AF43" i="234" s="1"/>
  <c r="AM42" i="234" s="1"/>
  <c r="Q45" i="234"/>
  <c r="X44" i="234" s="1"/>
  <c r="AE43" i="234" s="1"/>
  <c r="P45" i="234"/>
  <c r="O45" i="234"/>
  <c r="V44" i="234" s="1"/>
  <c r="AC43" i="234" s="1"/>
  <c r="N45" i="234"/>
  <c r="W44" i="234"/>
  <c r="AD43" i="234" s="1"/>
  <c r="U44" i="234"/>
  <c r="AB43" i="234" s="1"/>
  <c r="AI42" i="234" s="1"/>
  <c r="T44" i="234"/>
  <c r="AA43" i="234" s="1"/>
  <c r="S44" i="234"/>
  <c r="Z43" i="234" s="1"/>
  <c r="R44" i="234"/>
  <c r="Y43" i="234" s="1"/>
  <c r="Q44" i="234"/>
  <c r="X43" i="234" s="1"/>
  <c r="AE42" i="234" s="1"/>
  <c r="P44" i="234"/>
  <c r="W43" i="234" s="1"/>
  <c r="O44" i="234"/>
  <c r="V43" i="234" s="1"/>
  <c r="AC42" i="234" s="1"/>
  <c r="N44" i="234"/>
  <c r="U43" i="234"/>
  <c r="AB42" i="234" s="1"/>
  <c r="T43" i="234"/>
  <c r="AA42" i="234" s="1"/>
  <c r="S43" i="234"/>
  <c r="Z42" i="234" s="1"/>
  <c r="R43" i="234"/>
  <c r="Y42" i="234" s="1"/>
  <c r="Q43" i="234"/>
  <c r="X42" i="234" s="1"/>
  <c r="P43" i="234"/>
  <c r="W42" i="234" s="1"/>
  <c r="O43" i="234"/>
  <c r="V42" i="234" s="1"/>
  <c r="N43" i="234"/>
  <c r="U42" i="234"/>
  <c r="T42" i="234"/>
  <c r="S42" i="234"/>
  <c r="R42" i="234"/>
  <c r="Y41" i="234" s="1"/>
  <c r="Q42" i="234"/>
  <c r="X41" i="234" s="1"/>
  <c r="P42" i="234"/>
  <c r="O42" i="234"/>
  <c r="N42" i="234"/>
  <c r="U41" i="234"/>
  <c r="T41" i="234"/>
  <c r="S41" i="234"/>
  <c r="Z40" i="234" s="1"/>
  <c r="AG39" i="234" s="1"/>
  <c r="AN38" i="234" s="1"/>
  <c r="R41" i="234"/>
  <c r="Q41" i="234"/>
  <c r="P41" i="234"/>
  <c r="W40" i="234" s="1"/>
  <c r="AD39" i="234" s="1"/>
  <c r="AK38" i="234" s="1"/>
  <c r="O41" i="234"/>
  <c r="V40" i="234" s="1"/>
  <c r="AC39" i="234" s="1"/>
  <c r="AJ38" i="234" s="1"/>
  <c r="N41" i="234"/>
  <c r="U40" i="234"/>
  <c r="AB39" i="234" s="1"/>
  <c r="AI38" i="234" s="1"/>
  <c r="T40" i="234"/>
  <c r="AA39" i="234" s="1"/>
  <c r="AH38" i="234" s="1"/>
  <c r="S40" i="234"/>
  <c r="Z39" i="234" s="1"/>
  <c r="AG38" i="234" s="1"/>
  <c r="R40" i="234"/>
  <c r="Y39" i="234" s="1"/>
  <c r="AF38" i="234" s="1"/>
  <c r="AM37" i="234" s="1"/>
  <c r="AT36" i="234" s="1"/>
  <c r="BA35" i="234" s="1"/>
  <c r="BH49" i="234" s="1"/>
  <c r="BO48" i="234" s="1"/>
  <c r="BV47" i="234" s="1"/>
  <c r="CC46" i="234" s="1"/>
  <c r="CJ45" i="234" s="1"/>
  <c r="CQ44" i="234" s="1"/>
  <c r="CX43" i="234" s="1"/>
  <c r="Q40" i="234"/>
  <c r="X39" i="234" s="1"/>
  <c r="AE38" i="234" s="1"/>
  <c r="P40" i="234"/>
  <c r="W39" i="234" s="1"/>
  <c r="AD38" i="234" s="1"/>
  <c r="O40" i="234"/>
  <c r="V39" i="234" s="1"/>
  <c r="AC38" i="234" s="1"/>
  <c r="N40" i="234"/>
  <c r="U39" i="234"/>
  <c r="AB38" i="234" s="1"/>
  <c r="AI37" i="234" s="1"/>
  <c r="AP36" i="234" s="1"/>
  <c r="AW35" i="234" s="1"/>
  <c r="BD49" i="234" s="1"/>
  <c r="BK48" i="234" s="1"/>
  <c r="BR47" i="234" s="1"/>
  <c r="BY46" i="234" s="1"/>
  <c r="CF45" i="234" s="1"/>
  <c r="CM44" i="234" s="1"/>
  <c r="CT43" i="234" s="1"/>
  <c r="T39" i="234"/>
  <c r="AA38" i="234" s="1"/>
  <c r="S39" i="234"/>
  <c r="Z38" i="234" s="1"/>
  <c r="R39" i="234"/>
  <c r="Y38" i="234" s="1"/>
  <c r="Q39" i="234"/>
  <c r="X38" i="234" s="1"/>
  <c r="P39" i="234"/>
  <c r="W38" i="234" s="1"/>
  <c r="O39" i="234"/>
  <c r="V38" i="234" s="1"/>
  <c r="N39" i="234"/>
  <c r="U38" i="234"/>
  <c r="AB37" i="234" s="1"/>
  <c r="AI36" i="234" s="1"/>
  <c r="AP35" i="234" s="1"/>
  <c r="AW49" i="234" s="1"/>
  <c r="BD48" i="234" s="1"/>
  <c r="BK47" i="234" s="1"/>
  <c r="BR46" i="234" s="1"/>
  <c r="BY45" i="234" s="1"/>
  <c r="CF44" i="234" s="1"/>
  <c r="CM43" i="234" s="1"/>
  <c r="T38" i="234"/>
  <c r="AA37" i="234" s="1"/>
  <c r="AH36" i="234" s="1"/>
  <c r="AO35" i="234" s="1"/>
  <c r="AV49" i="234" s="1"/>
  <c r="BC48" i="234" s="1"/>
  <c r="BJ47" i="234" s="1"/>
  <c r="BQ46" i="234" s="1"/>
  <c r="BX45" i="234" s="1"/>
  <c r="CE44" i="234" s="1"/>
  <c r="CL43" i="234" s="1"/>
  <c r="S38" i="234"/>
  <c r="Z37" i="234" s="1"/>
  <c r="AG36" i="234" s="1"/>
  <c r="AN35" i="234" s="1"/>
  <c r="AU49" i="234" s="1"/>
  <c r="BB48" i="234" s="1"/>
  <c r="BI47" i="234" s="1"/>
  <c r="BP46" i="234" s="1"/>
  <c r="BW45" i="234" s="1"/>
  <c r="CD44" i="234" s="1"/>
  <c r="CK43" i="234" s="1"/>
  <c r="R38" i="234"/>
  <c r="Y37" i="234" s="1"/>
  <c r="AF36" i="234" s="1"/>
  <c r="AM35" i="234" s="1"/>
  <c r="AT49" i="234" s="1"/>
  <c r="BA48" i="234" s="1"/>
  <c r="BH47" i="234" s="1"/>
  <c r="BO46" i="234" s="1"/>
  <c r="BV45" i="234" s="1"/>
  <c r="CC44" i="234" s="1"/>
  <c r="CJ43" i="234" s="1"/>
  <c r="Q38" i="234"/>
  <c r="X37" i="234" s="1"/>
  <c r="AE36" i="234" s="1"/>
  <c r="AL35" i="234" s="1"/>
  <c r="AS49" i="234" s="1"/>
  <c r="AZ48" i="234" s="1"/>
  <c r="BG47" i="234" s="1"/>
  <c r="BN46" i="234" s="1"/>
  <c r="BU45" i="234" s="1"/>
  <c r="CB44" i="234" s="1"/>
  <c r="CI43" i="234" s="1"/>
  <c r="P38" i="234"/>
  <c r="W37" i="234" s="1"/>
  <c r="AD36" i="234" s="1"/>
  <c r="AK35" i="234" s="1"/>
  <c r="AR49" i="234" s="1"/>
  <c r="AY48" i="234" s="1"/>
  <c r="BF47" i="234" s="1"/>
  <c r="BM46" i="234" s="1"/>
  <c r="BT45" i="234" s="1"/>
  <c r="CA44" i="234" s="1"/>
  <c r="CH43" i="234" s="1"/>
  <c r="O38" i="234"/>
  <c r="V37" i="234" s="1"/>
  <c r="AC36" i="234" s="1"/>
  <c r="AJ35" i="234" s="1"/>
  <c r="AQ49" i="234" s="1"/>
  <c r="AX48" i="234" s="1"/>
  <c r="BE47" i="234" s="1"/>
  <c r="BL46" i="234" s="1"/>
  <c r="BS45" i="234" s="1"/>
  <c r="BZ44" i="234" s="1"/>
  <c r="CG43" i="234" s="1"/>
  <c r="N38" i="234"/>
  <c r="U37" i="234"/>
  <c r="T37" i="234"/>
  <c r="AA36" i="234" s="1"/>
  <c r="AH35" i="234" s="1"/>
  <c r="AO49" i="234" s="1"/>
  <c r="AV48" i="234" s="1"/>
  <c r="BC47" i="234" s="1"/>
  <c r="BJ46" i="234" s="1"/>
  <c r="BQ45" i="234" s="1"/>
  <c r="BX44" i="234" s="1"/>
  <c r="CE43" i="234" s="1"/>
  <c r="S37" i="234"/>
  <c r="Z36" i="234" s="1"/>
  <c r="AG35" i="234" s="1"/>
  <c r="AN49" i="234" s="1"/>
  <c r="AU48" i="234" s="1"/>
  <c r="BB47" i="234" s="1"/>
  <c r="BI46" i="234" s="1"/>
  <c r="BP45" i="234" s="1"/>
  <c r="BW44" i="234" s="1"/>
  <c r="CD43" i="234" s="1"/>
  <c r="R37" i="234"/>
  <c r="Y36" i="234" s="1"/>
  <c r="AF35" i="234" s="1"/>
  <c r="AM49" i="234" s="1"/>
  <c r="AT48" i="234" s="1"/>
  <c r="BA47" i="234" s="1"/>
  <c r="BH46" i="234" s="1"/>
  <c r="BO45" i="234" s="1"/>
  <c r="BV44" i="234" s="1"/>
  <c r="CC43" i="234" s="1"/>
  <c r="Q37" i="234"/>
  <c r="X36" i="234" s="1"/>
  <c r="AE35" i="234" s="1"/>
  <c r="AL49" i="234" s="1"/>
  <c r="AS48" i="234" s="1"/>
  <c r="AZ47" i="234" s="1"/>
  <c r="BG46" i="234" s="1"/>
  <c r="BN45" i="234" s="1"/>
  <c r="BU44" i="234" s="1"/>
  <c r="CB43" i="234" s="1"/>
  <c r="P37" i="234"/>
  <c r="W36" i="234" s="1"/>
  <c r="AD35" i="234" s="1"/>
  <c r="AK49" i="234" s="1"/>
  <c r="AR48" i="234" s="1"/>
  <c r="AY47" i="234" s="1"/>
  <c r="BF46" i="234" s="1"/>
  <c r="BM45" i="234" s="1"/>
  <c r="BT44" i="234" s="1"/>
  <c r="CA43" i="234" s="1"/>
  <c r="O37" i="234"/>
  <c r="V36" i="234" s="1"/>
  <c r="AC35" i="234" s="1"/>
  <c r="AJ49" i="234" s="1"/>
  <c r="AQ48" i="234" s="1"/>
  <c r="AX47" i="234" s="1"/>
  <c r="BE46" i="234" s="1"/>
  <c r="BL45" i="234" s="1"/>
  <c r="BS44" i="234" s="1"/>
  <c r="BZ43" i="234" s="1"/>
  <c r="N37" i="234"/>
  <c r="AB36" i="234"/>
  <c r="AI35" i="234" s="1"/>
  <c r="AP49" i="234" s="1"/>
  <c r="AW48" i="234" s="1"/>
  <c r="BD47" i="234" s="1"/>
  <c r="BK46" i="234" s="1"/>
  <c r="BR45" i="234" s="1"/>
  <c r="BY44" i="234" s="1"/>
  <c r="CF43" i="234" s="1"/>
  <c r="U36" i="234"/>
  <c r="AB35" i="234" s="1"/>
  <c r="AI49" i="234" s="1"/>
  <c r="AP48" i="234" s="1"/>
  <c r="AW47" i="234" s="1"/>
  <c r="BD46" i="234" s="1"/>
  <c r="BK45" i="234" s="1"/>
  <c r="BR44" i="234" s="1"/>
  <c r="BY43" i="234" s="1"/>
  <c r="T36" i="234"/>
  <c r="AA35" i="234" s="1"/>
  <c r="AH49" i="234" s="1"/>
  <c r="AO48" i="234" s="1"/>
  <c r="AV47" i="234" s="1"/>
  <c r="BC46" i="234" s="1"/>
  <c r="BJ45" i="234" s="1"/>
  <c r="BQ44" i="234" s="1"/>
  <c r="BX43" i="234" s="1"/>
  <c r="S36" i="234"/>
  <c r="Z35" i="234" s="1"/>
  <c r="AG49" i="234" s="1"/>
  <c r="AN48" i="234" s="1"/>
  <c r="AU47" i="234" s="1"/>
  <c r="BB46" i="234" s="1"/>
  <c r="BI45" i="234" s="1"/>
  <c r="BP44" i="234" s="1"/>
  <c r="BW43" i="234" s="1"/>
  <c r="R36" i="234"/>
  <c r="Y35" i="234" s="1"/>
  <c r="AF49" i="234" s="1"/>
  <c r="AM48" i="234" s="1"/>
  <c r="AT47" i="234" s="1"/>
  <c r="BA46" i="234" s="1"/>
  <c r="BH45" i="234" s="1"/>
  <c r="BO44" i="234" s="1"/>
  <c r="BV43" i="234" s="1"/>
  <c r="Q36" i="234"/>
  <c r="X35" i="234" s="1"/>
  <c r="AE49" i="234" s="1"/>
  <c r="AL48" i="234" s="1"/>
  <c r="AS47" i="234" s="1"/>
  <c r="AZ46" i="234" s="1"/>
  <c r="BG45" i="234" s="1"/>
  <c r="BN44" i="234" s="1"/>
  <c r="BU43" i="234" s="1"/>
  <c r="P36" i="234"/>
  <c r="W35" i="234" s="1"/>
  <c r="AD49" i="234" s="1"/>
  <c r="AK48" i="234" s="1"/>
  <c r="AR47" i="234" s="1"/>
  <c r="AY46" i="234" s="1"/>
  <c r="BF45" i="234" s="1"/>
  <c r="BM44" i="234" s="1"/>
  <c r="BT43" i="234" s="1"/>
  <c r="O36" i="234"/>
  <c r="V35" i="234" s="1"/>
  <c r="AC49" i="234" s="1"/>
  <c r="AJ48" i="234" s="1"/>
  <c r="AQ47" i="234" s="1"/>
  <c r="AX46" i="234" s="1"/>
  <c r="BE45" i="234" s="1"/>
  <c r="BL44" i="234" s="1"/>
  <c r="BS43" i="234" s="1"/>
  <c r="N36" i="234"/>
  <c r="U35" i="234"/>
  <c r="AB49" i="234" s="1"/>
  <c r="AI48" i="234" s="1"/>
  <c r="AP47" i="234" s="1"/>
  <c r="AW46" i="234" s="1"/>
  <c r="BD45" i="234" s="1"/>
  <c r="BK44" i="234" s="1"/>
  <c r="BR43" i="234" s="1"/>
  <c r="T35" i="234"/>
  <c r="AA49" i="234" s="1"/>
  <c r="AH48" i="234" s="1"/>
  <c r="AO47" i="234" s="1"/>
  <c r="AV46" i="234" s="1"/>
  <c r="BC45" i="234" s="1"/>
  <c r="BJ44" i="234" s="1"/>
  <c r="BQ43" i="234" s="1"/>
  <c r="S35" i="234"/>
  <c r="Z49" i="234" s="1"/>
  <c r="AG48" i="234" s="1"/>
  <c r="AN47" i="234" s="1"/>
  <c r="AU46" i="234" s="1"/>
  <c r="BB45" i="234" s="1"/>
  <c r="BI44" i="234" s="1"/>
  <c r="BP43" i="234" s="1"/>
  <c r="R35" i="234"/>
  <c r="Y49" i="234" s="1"/>
  <c r="AF48" i="234" s="1"/>
  <c r="AM47" i="234" s="1"/>
  <c r="AT46" i="234" s="1"/>
  <c r="BA45" i="234" s="1"/>
  <c r="BH44" i="234" s="1"/>
  <c r="BO43" i="234" s="1"/>
  <c r="Q35" i="234"/>
  <c r="X49" i="234" s="1"/>
  <c r="AE48" i="234" s="1"/>
  <c r="AL47" i="234" s="1"/>
  <c r="AS46" i="234" s="1"/>
  <c r="AZ45" i="234" s="1"/>
  <c r="BG44" i="234" s="1"/>
  <c r="BN43" i="234" s="1"/>
  <c r="P35" i="234"/>
  <c r="W49" i="234" s="1"/>
  <c r="AD48" i="234" s="1"/>
  <c r="AK47" i="234" s="1"/>
  <c r="AR46" i="234" s="1"/>
  <c r="AY45" i="234" s="1"/>
  <c r="BF44" i="234" s="1"/>
  <c r="BM43" i="234" s="1"/>
  <c r="O35" i="234"/>
  <c r="V49" i="234" s="1"/>
  <c r="AC48" i="234" s="1"/>
  <c r="AJ47" i="234" s="1"/>
  <c r="AQ46" i="234" s="1"/>
  <c r="AX45" i="234" s="1"/>
  <c r="BE44" i="234" s="1"/>
  <c r="BL43" i="234" s="1"/>
  <c r="N35" i="234"/>
  <c r="O33" i="234"/>
  <c r="O32" i="234" s="1"/>
  <c r="J17" i="234"/>
  <c r="K17" i="234" s="1"/>
  <c r="J16" i="234"/>
  <c r="K16" i="234" s="1"/>
  <c r="J15" i="234"/>
  <c r="J14" i="234"/>
  <c r="J13" i="234"/>
  <c r="J12" i="234"/>
  <c r="J11" i="234"/>
  <c r="J10" i="234"/>
  <c r="J9" i="234"/>
  <c r="J8" i="234"/>
  <c r="DC103" i="226" l="1"/>
  <c r="AK140" i="234"/>
  <c r="AH141" i="234" s="1"/>
  <c r="AJ140" i="234"/>
  <c r="AH140" i="234"/>
  <c r="N185" i="234"/>
  <c r="AY42" i="234"/>
  <c r="BN42" i="234"/>
  <c r="AK42" i="234"/>
  <c r="AR41" i="234" s="1"/>
  <c r="AO42" i="234"/>
  <c r="AV41" i="234" s="1"/>
  <c r="AU42" i="234"/>
  <c r="BO42" i="234"/>
  <c r="AP42" i="234"/>
  <c r="AW41" i="234" s="1"/>
  <c r="BD40" i="234" s="1"/>
  <c r="BK39" i="234" s="1"/>
  <c r="BR38" i="234" s="1"/>
  <c r="BG42" i="234"/>
  <c r="BQ42" i="234"/>
  <c r="BX42" i="234"/>
  <c r="AD42" i="234"/>
  <c r="AK41" i="234" s="1"/>
  <c r="AR40" i="234" s="1"/>
  <c r="AY39" i="234" s="1"/>
  <c r="BF38" i="234" s="1"/>
  <c r="AQ42" i="234"/>
  <c r="BD42" i="234"/>
  <c r="AJ42" i="234"/>
  <c r="AQ41" i="234" s="1"/>
  <c r="AF42" i="234"/>
  <c r="AM41" i="234" s="1"/>
  <c r="AT40" i="234" s="1"/>
  <c r="BA39" i="234" s="1"/>
  <c r="BH38" i="234" s="1"/>
  <c r="AG42" i="234"/>
  <c r="AN41" i="234" s="1"/>
  <c r="AU40" i="234" s="1"/>
  <c r="BB39" i="234" s="1"/>
  <c r="BI38" i="234" s="1"/>
  <c r="AL42" i="234"/>
  <c r="AR42" i="234"/>
  <c r="BF42" i="234"/>
  <c r="BM41" i="234" s="1"/>
  <c r="BK42" i="234"/>
  <c r="AH42" i="234"/>
  <c r="AO41" i="234" s="1"/>
  <c r="AV40" i="234" s="1"/>
  <c r="BC39" i="234" s="1"/>
  <c r="BJ38" i="234" s="1"/>
  <c r="BQ37" i="234" s="1"/>
  <c r="BX36" i="234" s="1"/>
  <c r="CE35" i="234" s="1"/>
  <c r="AS42" i="234"/>
  <c r="AX42" i="234"/>
  <c r="O34" i="234"/>
  <c r="BN101" i="234"/>
  <c r="BO101" i="234"/>
  <c r="CS104" i="234"/>
  <c r="BO104" i="234"/>
  <c r="CR104" i="234"/>
  <c r="CQ104" i="234"/>
  <c r="V41" i="234"/>
  <c r="AC40" i="234" s="1"/>
  <c r="AJ39" i="234" s="1"/>
  <c r="AQ38" i="234" s="1"/>
  <c r="Z41" i="234"/>
  <c r="AG40" i="234" s="1"/>
  <c r="AN39" i="234" s="1"/>
  <c r="AU38" i="234" s="1"/>
  <c r="BB37" i="234" s="1"/>
  <c r="BI36" i="234" s="1"/>
  <c r="BP35" i="234" s="1"/>
  <c r="BW49" i="234" s="1"/>
  <c r="CD48" i="234" s="1"/>
  <c r="CK47" i="234" s="1"/>
  <c r="CR46" i="234" s="1"/>
  <c r="CY45" i="234" s="1"/>
  <c r="DF44" i="234" s="1"/>
  <c r="DM43" i="234" s="1"/>
  <c r="AK37" i="234"/>
  <c r="AR36" i="234" s="1"/>
  <c r="AY35" i="234" s="1"/>
  <c r="BF49" i="234" s="1"/>
  <c r="BM48" i="234" s="1"/>
  <c r="BT47" i="234" s="1"/>
  <c r="CA46" i="234" s="1"/>
  <c r="CH45" i="234" s="1"/>
  <c r="CO44" i="234" s="1"/>
  <c r="CV43" i="234" s="1"/>
  <c r="AG37" i="234"/>
  <c r="AN36" i="234" s="1"/>
  <c r="AU35" i="234" s="1"/>
  <c r="BB49" i="234" s="1"/>
  <c r="BI48" i="234" s="1"/>
  <c r="BP47" i="234" s="1"/>
  <c r="BW46" i="234" s="1"/>
  <c r="CD45" i="234" s="1"/>
  <c r="CK44" i="234" s="1"/>
  <c r="CR43" i="234" s="1"/>
  <c r="AL37" i="234"/>
  <c r="AS36" i="234" s="1"/>
  <c r="AZ35" i="234" s="1"/>
  <c r="BG49" i="234" s="1"/>
  <c r="BN48" i="234" s="1"/>
  <c r="BU47" i="234" s="1"/>
  <c r="CB46" i="234" s="1"/>
  <c r="CI45" i="234" s="1"/>
  <c r="CP44" i="234" s="1"/>
  <c r="CW43" i="234" s="1"/>
  <c r="AE37" i="234"/>
  <c r="AL36" i="234" s="1"/>
  <c r="AS35" i="234" s="1"/>
  <c r="AZ49" i="234" s="1"/>
  <c r="BG48" i="234" s="1"/>
  <c r="BN47" i="234" s="1"/>
  <c r="BU46" i="234" s="1"/>
  <c r="CB45" i="234" s="1"/>
  <c r="CI44" i="234" s="1"/>
  <c r="CP43" i="234" s="1"/>
  <c r="AA41" i="234"/>
  <c r="AH40" i="234" s="1"/>
  <c r="AO39" i="234" s="1"/>
  <c r="AV38" i="234" s="1"/>
  <c r="BC37" i="234" s="1"/>
  <c r="BJ36" i="234" s="1"/>
  <c r="BQ35" i="234" s="1"/>
  <c r="BX49" i="234" s="1"/>
  <c r="CE48" i="234" s="1"/>
  <c r="CL47" i="234" s="1"/>
  <c r="CS46" i="234" s="1"/>
  <c r="CZ45" i="234" s="1"/>
  <c r="DG44" i="234" s="1"/>
  <c r="DN43" i="234" s="1"/>
  <c r="AB41" i="234"/>
  <c r="AI40" i="234" s="1"/>
  <c r="AP39" i="234" s="1"/>
  <c r="AW38" i="234" s="1"/>
  <c r="BD37" i="234" s="1"/>
  <c r="BK36" i="234" s="1"/>
  <c r="BR35" i="234" s="1"/>
  <c r="BY49" i="234" s="1"/>
  <c r="CF48" i="234" s="1"/>
  <c r="CM47" i="234" s="1"/>
  <c r="CT46" i="234" s="1"/>
  <c r="DA45" i="234" s="1"/>
  <c r="DH44" i="234" s="1"/>
  <c r="DO43" i="234" s="1"/>
  <c r="AU41" i="234"/>
  <c r="BB40" i="234" s="1"/>
  <c r="BI39" i="234" s="1"/>
  <c r="BP38" i="234" s="1"/>
  <c r="N189" i="234"/>
  <c r="N210" i="234" s="1"/>
  <c r="N281" i="234"/>
  <c r="W41" i="234"/>
  <c r="AD40" i="234" s="1"/>
  <c r="AK39" i="234" s="1"/>
  <c r="AR38" i="234" s="1"/>
  <c r="AY37" i="234" s="1"/>
  <c r="BF36" i="234" s="1"/>
  <c r="BM35" i="234" s="1"/>
  <c r="BT49" i="234" s="1"/>
  <c r="CA48" i="234" s="1"/>
  <c r="CH47" i="234" s="1"/>
  <c r="CO46" i="234" s="1"/>
  <c r="CV45" i="234" s="1"/>
  <c r="DC44" i="234" s="1"/>
  <c r="DJ43" i="234" s="1"/>
  <c r="N190" i="234"/>
  <c r="N211" i="234" s="1"/>
  <c r="N282" i="234"/>
  <c r="AR104" i="234"/>
  <c r="AR103" i="234" s="1"/>
  <c r="X40" i="234"/>
  <c r="AE39" i="234" s="1"/>
  <c r="AL38" i="234" s="1"/>
  <c r="AS37" i="234" s="1"/>
  <c r="AZ36" i="234" s="1"/>
  <c r="BG35" i="234" s="1"/>
  <c r="BN49" i="234" s="1"/>
  <c r="BU48" i="234" s="1"/>
  <c r="CB47" i="234" s="1"/>
  <c r="CI46" i="234" s="1"/>
  <c r="CP45" i="234" s="1"/>
  <c r="CW44" i="234" s="1"/>
  <c r="DD43" i="234" s="1"/>
  <c r="Y40" i="234"/>
  <c r="AF39" i="234" s="1"/>
  <c r="AM38" i="234" s="1"/>
  <c r="AT37" i="234" s="1"/>
  <c r="BA36" i="234" s="1"/>
  <c r="BH35" i="234" s="1"/>
  <c r="AA40" i="234"/>
  <c r="AH39" i="234" s="1"/>
  <c r="AO38" i="234" s="1"/>
  <c r="AV37" i="234" s="1"/>
  <c r="BC36" i="234" s="1"/>
  <c r="BJ35" i="234" s="1"/>
  <c r="BQ49" i="234" s="1"/>
  <c r="BX48" i="234" s="1"/>
  <c r="CE47" i="234" s="1"/>
  <c r="CL46" i="234" s="1"/>
  <c r="CS45" i="234" s="1"/>
  <c r="CZ44" i="234" s="1"/>
  <c r="DG43" i="234" s="1"/>
  <c r="AB40" i="234"/>
  <c r="AI39" i="234" s="1"/>
  <c r="AP38" i="234" s="1"/>
  <c r="AW37" i="234" s="1"/>
  <c r="BD36" i="234" s="1"/>
  <c r="BK35" i="234" s="1"/>
  <c r="BR49" i="234" s="1"/>
  <c r="BY48" i="234" s="1"/>
  <c r="CF47" i="234" s="1"/>
  <c r="CM46" i="234" s="1"/>
  <c r="CT45" i="234" s="1"/>
  <c r="DA44" i="234" s="1"/>
  <c r="DH43" i="234" s="1"/>
  <c r="K12" i="234"/>
  <c r="H12" i="234" s="1"/>
  <c r="K13" i="234"/>
  <c r="H13" i="234"/>
  <c r="K14" i="234"/>
  <c r="H14" i="234"/>
  <c r="K10" i="234"/>
  <c r="H10" i="234"/>
  <c r="K11" i="234"/>
  <c r="H11" i="234" s="1"/>
  <c r="K15" i="234"/>
  <c r="G15" i="234" s="1"/>
  <c r="I15" i="234" s="1"/>
  <c r="K8" i="234"/>
  <c r="H8" i="234" s="1"/>
  <c r="K9" i="234"/>
  <c r="H9" i="234"/>
  <c r="AE40" i="234"/>
  <c r="AL39" i="234" s="1"/>
  <c r="AS38" i="234" s="1"/>
  <c r="AF40" i="234"/>
  <c r="AM39" i="234" s="1"/>
  <c r="AT38" i="234" s="1"/>
  <c r="AF41" i="234"/>
  <c r="AM40" i="234" s="1"/>
  <c r="AT39" i="234" s="1"/>
  <c r="BA38" i="234" s="1"/>
  <c r="BH37" i="234" s="1"/>
  <c r="BO36" i="234" s="1"/>
  <c r="BV35" i="234" s="1"/>
  <c r="CC42" i="234" s="1"/>
  <c r="AH41" i="234"/>
  <c r="AO40" i="234" s="1"/>
  <c r="AV39" i="234" s="1"/>
  <c r="BC38" i="234" s="1"/>
  <c r="BJ37" i="234" s="1"/>
  <c r="BQ36" i="234" s="1"/>
  <c r="BX35" i="234" s="1"/>
  <c r="CE49" i="234" s="1"/>
  <c r="CL48" i="234" s="1"/>
  <c r="CS47" i="234" s="1"/>
  <c r="CZ46" i="234" s="1"/>
  <c r="DG45" i="234" s="1"/>
  <c r="DN44" i="234" s="1"/>
  <c r="AD37" i="234"/>
  <c r="AK36" i="234" s="1"/>
  <c r="AR35" i="234" s="1"/>
  <c r="AY49" i="234" s="1"/>
  <c r="BF48" i="234" s="1"/>
  <c r="BM47" i="234" s="1"/>
  <c r="BT46" i="234" s="1"/>
  <c r="CA45" i="234" s="1"/>
  <c r="CH44" i="234" s="1"/>
  <c r="CO43" i="234" s="1"/>
  <c r="AO37" i="234"/>
  <c r="AV36" i="234" s="1"/>
  <c r="BC35" i="234" s="1"/>
  <c r="BJ49" i="234" s="1"/>
  <c r="BQ48" i="234" s="1"/>
  <c r="BX47" i="234" s="1"/>
  <c r="CE46" i="234" s="1"/>
  <c r="CL45" i="234" s="1"/>
  <c r="CS44" i="234" s="1"/>
  <c r="CZ43" i="234" s="1"/>
  <c r="AH37" i="234"/>
  <c r="AO36" i="234" s="1"/>
  <c r="AV35" i="234" s="1"/>
  <c r="BC49" i="234" s="1"/>
  <c r="BJ48" i="234" s="1"/>
  <c r="BQ47" i="234" s="1"/>
  <c r="BX46" i="234" s="1"/>
  <c r="CE45" i="234" s="1"/>
  <c r="CL44" i="234" s="1"/>
  <c r="CS43" i="234" s="1"/>
  <c r="AR37" i="234"/>
  <c r="AY36" i="234" s="1"/>
  <c r="BF35" i="234" s="1"/>
  <c r="BM49" i="234" s="1"/>
  <c r="BT48" i="234" s="1"/>
  <c r="CA47" i="234" s="1"/>
  <c r="CH46" i="234" s="1"/>
  <c r="CO45" i="234" s="1"/>
  <c r="CV44" i="234" s="1"/>
  <c r="DC43" i="234" s="1"/>
  <c r="AP37" i="234"/>
  <c r="AW36" i="234" s="1"/>
  <c r="BD35" i="234" s="1"/>
  <c r="BK49" i="234" s="1"/>
  <c r="BR48" i="234" s="1"/>
  <c r="BY47" i="234" s="1"/>
  <c r="CF46" i="234" s="1"/>
  <c r="CM45" i="234" s="1"/>
  <c r="CT44" i="234" s="1"/>
  <c r="DA43" i="234" s="1"/>
  <c r="AN37" i="234"/>
  <c r="AU36" i="234" s="1"/>
  <c r="BB35" i="234" s="1"/>
  <c r="BI49" i="234" s="1"/>
  <c r="BP48" i="234" s="1"/>
  <c r="BW47" i="234" s="1"/>
  <c r="CD46" i="234" s="1"/>
  <c r="CK45" i="234" s="1"/>
  <c r="CR44" i="234" s="1"/>
  <c r="CY43" i="234" s="1"/>
  <c r="AF37" i="234"/>
  <c r="AM36" i="234" s="1"/>
  <c r="AT35" i="234" s="1"/>
  <c r="BA49" i="234" s="1"/>
  <c r="BH48" i="234" s="1"/>
  <c r="BO47" i="234" s="1"/>
  <c r="BV46" i="234" s="1"/>
  <c r="CC45" i="234" s="1"/>
  <c r="CJ44" i="234" s="1"/>
  <c r="CQ43" i="234" s="1"/>
  <c r="AQ37" i="234"/>
  <c r="AX36" i="234" s="1"/>
  <c r="BE35" i="234" s="1"/>
  <c r="BL42" i="234" s="1"/>
  <c r="AC37" i="234"/>
  <c r="AJ36" i="234" s="1"/>
  <c r="AQ35" i="234" s="1"/>
  <c r="AX49" i="234" s="1"/>
  <c r="BE48" i="234" s="1"/>
  <c r="BL47" i="234" s="1"/>
  <c r="BS46" i="234" s="1"/>
  <c r="BZ45" i="234" s="1"/>
  <c r="CG44" i="234" s="1"/>
  <c r="CN43" i="234" s="1"/>
  <c r="AJ37" i="234"/>
  <c r="AQ36" i="234" s="1"/>
  <c r="AX35" i="234" s="1"/>
  <c r="BE49" i="234" s="1"/>
  <c r="BL48" i="234" s="1"/>
  <c r="BS47" i="234" s="1"/>
  <c r="BZ46" i="234" s="1"/>
  <c r="CG45" i="234" s="1"/>
  <c r="CN44" i="234" s="1"/>
  <c r="CU43" i="234" s="1"/>
  <c r="AU37" i="234"/>
  <c r="BB36" i="234" s="1"/>
  <c r="BI35" i="234" s="1"/>
  <c r="BP49" i="234" s="1"/>
  <c r="BW48" i="234" s="1"/>
  <c r="CD47" i="234" s="1"/>
  <c r="CK46" i="234" s="1"/>
  <c r="CR45" i="234" s="1"/>
  <c r="CY44" i="234" s="1"/>
  <c r="DF43" i="234" s="1"/>
  <c r="AS41" i="234"/>
  <c r="AZ40" i="234" s="1"/>
  <c r="BG39" i="234" s="1"/>
  <c r="BN38" i="234" s="1"/>
  <c r="AD41" i="234"/>
  <c r="AK40" i="234" s="1"/>
  <c r="AR39" i="234" s="1"/>
  <c r="AY38" i="234" s="1"/>
  <c r="AT41" i="234"/>
  <c r="AL41" i="234"/>
  <c r="AS40" i="234" s="1"/>
  <c r="AZ39" i="234" s="1"/>
  <c r="BG38" i="234" s="1"/>
  <c r="AG41" i="234"/>
  <c r="AN40" i="234" s="1"/>
  <c r="AU39" i="234" s="1"/>
  <c r="BB38" i="234" s="1"/>
  <c r="BD41" i="234"/>
  <c r="BK40" i="234" s="1"/>
  <c r="BR39" i="234" s="1"/>
  <c r="BY38" i="234" s="1"/>
  <c r="AC41" i="234"/>
  <c r="AJ40" i="234" s="1"/>
  <c r="AQ39" i="234" s="1"/>
  <c r="AX38" i="234" s="1"/>
  <c r="AE41" i="234"/>
  <c r="AL40" i="234" s="1"/>
  <c r="AS39" i="234" s="1"/>
  <c r="AZ38" i="234" s="1"/>
  <c r="AJ41" i="234"/>
  <c r="AQ40" i="234" s="1"/>
  <c r="AX39" i="234" s="1"/>
  <c r="BE38" i="234" s="1"/>
  <c r="BL37" i="234" s="1"/>
  <c r="BS36" i="234" s="1"/>
  <c r="BZ35" i="234" s="1"/>
  <c r="CG49" i="234" s="1"/>
  <c r="CN48" i="234" s="1"/>
  <c r="CU47" i="234" s="1"/>
  <c r="DB46" i="234" s="1"/>
  <c r="DI45" i="234" s="1"/>
  <c r="AI41" i="234"/>
  <c r="AP40" i="234" s="1"/>
  <c r="AW39" i="234" s="1"/>
  <c r="BD38" i="234" s="1"/>
  <c r="BK37" i="234" s="1"/>
  <c r="BR36" i="234" s="1"/>
  <c r="BY35" i="234" s="1"/>
  <c r="CF49" i="234" s="1"/>
  <c r="CM48" i="234" s="1"/>
  <c r="CT47" i="234" s="1"/>
  <c r="DA46" i="234" s="1"/>
  <c r="DH45" i="234" s="1"/>
  <c r="DO44" i="234" s="1"/>
  <c r="AP41" i="234"/>
  <c r="AW40" i="234" s="1"/>
  <c r="BD39" i="234" s="1"/>
  <c r="BK38" i="234" s="1"/>
  <c r="BR37" i="234" s="1"/>
  <c r="BY36" i="234" s="1"/>
  <c r="CF35" i="234" s="1"/>
  <c r="CM49" i="234" s="1"/>
  <c r="CT48" i="234" s="1"/>
  <c r="DA47" i="234" s="1"/>
  <c r="DH46" i="234" s="1"/>
  <c r="DO45" i="234" s="1"/>
  <c r="P33" i="234"/>
  <c r="P34" i="234" s="1"/>
  <c r="O104" i="234"/>
  <c r="AQ104" i="234"/>
  <c r="AS104" i="234"/>
  <c r="I104" i="234" l="1"/>
  <c r="I105" i="234" s="1"/>
  <c r="J102" i="234"/>
  <c r="I102" i="234" s="1"/>
  <c r="DD103" i="226"/>
  <c r="P185" i="234"/>
  <c r="O298" i="234"/>
  <c r="CL49" i="234"/>
  <c r="CS48" i="234" s="1"/>
  <c r="CZ47" i="234" s="1"/>
  <c r="DG46" i="234" s="1"/>
  <c r="DN45" i="234" s="1"/>
  <c r="CL42" i="234"/>
  <c r="DG42" i="234"/>
  <c r="BM42" i="234"/>
  <c r="BT41" i="234" s="1"/>
  <c r="CA40" i="234" s="1"/>
  <c r="CH39" i="234" s="1"/>
  <c r="CO38" i="234" s="1"/>
  <c r="BA42" i="234"/>
  <c r="BH41" i="234" s="1"/>
  <c r="BO40" i="234" s="1"/>
  <c r="BV39" i="234" s="1"/>
  <c r="CC38" i="234" s="1"/>
  <c r="CJ37" i="234" s="1"/>
  <c r="CQ36" i="234" s="1"/>
  <c r="CX35" i="234" s="1"/>
  <c r="BC42" i="234"/>
  <c r="BJ41" i="234" s="1"/>
  <c r="BQ40" i="234" s="1"/>
  <c r="BX39" i="234" s="1"/>
  <c r="CE38" i="234" s="1"/>
  <c r="CL37" i="234" s="1"/>
  <c r="CS36" i="234" s="1"/>
  <c r="CZ35" i="234" s="1"/>
  <c r="CE42" i="234"/>
  <c r="CL41" i="234" s="1"/>
  <c r="BP42" i="234"/>
  <c r="BW41" i="234" s="1"/>
  <c r="CD40" i="234" s="1"/>
  <c r="CK39" i="234" s="1"/>
  <c r="CR38" i="234" s="1"/>
  <c r="BE42" i="234"/>
  <c r="BL41" i="234" s="1"/>
  <c r="BY42" i="234"/>
  <c r="CF41" i="234" s="1"/>
  <c r="CM40" i="234" s="1"/>
  <c r="CT39" i="234" s="1"/>
  <c r="DA38" i="234" s="1"/>
  <c r="DH37" i="234" s="1"/>
  <c r="DO36" i="234" s="1"/>
  <c r="BW42" i="234"/>
  <c r="BR42" i="234"/>
  <c r="BY41" i="234" s="1"/>
  <c r="CF40" i="234" s="1"/>
  <c r="CM39" i="234" s="1"/>
  <c r="CT38" i="234" s="1"/>
  <c r="CM42" i="234"/>
  <c r="DJ42" i="234"/>
  <c r="CF42" i="234"/>
  <c r="CM41" i="234" s="1"/>
  <c r="CT40" i="234" s="1"/>
  <c r="DA39" i="234" s="1"/>
  <c r="DH38" i="234" s="1"/>
  <c r="BB42" i="234"/>
  <c r="BI41" i="234" s="1"/>
  <c r="BP40" i="234" s="1"/>
  <c r="BW39" i="234" s="1"/>
  <c r="CD38" i="234" s="1"/>
  <c r="CK37" i="234" s="1"/>
  <c r="CR36" i="234" s="1"/>
  <c r="CY35" i="234" s="1"/>
  <c r="DF42" i="234" s="1"/>
  <c r="DM42" i="234"/>
  <c r="BJ42" i="234"/>
  <c r="BQ41" i="234" s="1"/>
  <c r="BX40" i="234" s="1"/>
  <c r="CE39" i="234" s="1"/>
  <c r="CL38" i="234" s="1"/>
  <c r="BI42" i="234"/>
  <c r="BP41" i="234" s="1"/>
  <c r="BW40" i="234" s="1"/>
  <c r="CD39" i="234" s="1"/>
  <c r="CK38" i="234" s="1"/>
  <c r="CR37" i="234" s="1"/>
  <c r="CY36" i="234" s="1"/>
  <c r="DF35" i="234" s="1"/>
  <c r="DM49" i="234" s="1"/>
  <c r="AZ42" i="234"/>
  <c r="BG41" i="234" s="1"/>
  <c r="BN40" i="234" s="1"/>
  <c r="BU39" i="234" s="1"/>
  <c r="CB38" i="234" s="1"/>
  <c r="CG42" i="234"/>
  <c r="BT42" i="234"/>
  <c r="CR146" i="234"/>
  <c r="CR103" i="234"/>
  <c r="CQ103" i="234"/>
  <c r="CQ146" i="234"/>
  <c r="BO146" i="234"/>
  <c r="BP104" i="234"/>
  <c r="BO103" i="234"/>
  <c r="CS146" i="234"/>
  <c r="CS103" i="234"/>
  <c r="BB41" i="234"/>
  <c r="BI40" i="234" s="1"/>
  <c r="BP39" i="234" s="1"/>
  <c r="BW38" i="234" s="1"/>
  <c r="P32" i="234"/>
  <c r="BO49" i="234"/>
  <c r="BV48" i="234" s="1"/>
  <c r="CC47" i="234" s="1"/>
  <c r="CJ46" i="234" s="1"/>
  <c r="CQ45" i="234" s="1"/>
  <c r="CX44" i="234" s="1"/>
  <c r="DE43" i="234" s="1"/>
  <c r="BO41" i="234"/>
  <c r="BF41" i="234"/>
  <c r="BM40" i="234" s="1"/>
  <c r="BT39" i="234" s="1"/>
  <c r="CA38" i="234" s="1"/>
  <c r="CH37" i="234" s="1"/>
  <c r="CO36" i="234" s="1"/>
  <c r="CV35" i="234" s="1"/>
  <c r="DC42" i="234" s="1"/>
  <c r="AZ41" i="234"/>
  <c r="BG40" i="234" s="1"/>
  <c r="BN39" i="234" s="1"/>
  <c r="BU38" i="234" s="1"/>
  <c r="Q33" i="234"/>
  <c r="Q34" i="234" s="1"/>
  <c r="BP37" i="234"/>
  <c r="BW36" i="234" s="1"/>
  <c r="CD35" i="234" s="1"/>
  <c r="BI37" i="234"/>
  <c r="BP36" i="234" s="1"/>
  <c r="BW35" i="234" s="1"/>
  <c r="BU37" i="234"/>
  <c r="CB36" i="234" s="1"/>
  <c r="CI35" i="234" s="1"/>
  <c r="BG37" i="234"/>
  <c r="BN36" i="234" s="1"/>
  <c r="BU35" i="234" s="1"/>
  <c r="BN37" i="234"/>
  <c r="BU36" i="234" s="1"/>
  <c r="CB35" i="234" s="1"/>
  <c r="BW37" i="234"/>
  <c r="CD36" i="234" s="1"/>
  <c r="CK35" i="234" s="1"/>
  <c r="BO37" i="234"/>
  <c r="BV36" i="234" s="1"/>
  <c r="CC35" i="234" s="1"/>
  <c r="AZ37" i="234"/>
  <c r="BG36" i="234" s="1"/>
  <c r="BN35" i="234" s="1"/>
  <c r="BY37" i="234"/>
  <c r="CF36" i="234" s="1"/>
  <c r="CM35" i="234" s="1"/>
  <c r="BF37" i="234"/>
  <c r="BM36" i="234" s="1"/>
  <c r="BT35" i="234" s="1"/>
  <c r="CJ41" i="234"/>
  <c r="AR146" i="234"/>
  <c r="BR41" i="234"/>
  <c r="BY40" i="234" s="1"/>
  <c r="CF39" i="234" s="1"/>
  <c r="CM38" i="234" s="1"/>
  <c r="CT37" i="234" s="1"/>
  <c r="DA36" i="234" s="1"/>
  <c r="DH35" i="234" s="1"/>
  <c r="DO49" i="234" s="1"/>
  <c r="AY41" i="234"/>
  <c r="BF40" i="234" s="1"/>
  <c r="BM39" i="234" s="1"/>
  <c r="BT38" i="234" s="1"/>
  <c r="BT40" i="234"/>
  <c r="CA39" i="234" s="1"/>
  <c r="CH38" i="234" s="1"/>
  <c r="CO37" i="234" s="1"/>
  <c r="CV36" i="234" s="1"/>
  <c r="DC35" i="234" s="1"/>
  <c r="DJ49" i="234" s="1"/>
  <c r="H15" i="234"/>
  <c r="BA41" i="234"/>
  <c r="BH40" i="234" s="1"/>
  <c r="BO39" i="234" s="1"/>
  <c r="BV38" i="234" s="1"/>
  <c r="CC37" i="234" s="1"/>
  <c r="CJ36" i="234" s="1"/>
  <c r="CQ35" i="234" s="1"/>
  <c r="CX49" i="234" s="1"/>
  <c r="DE48" i="234" s="1"/>
  <c r="DL47" i="234" s="1"/>
  <c r="BE41" i="234"/>
  <c r="BL40" i="234" s="1"/>
  <c r="BS39" i="234" s="1"/>
  <c r="BZ38" i="234" s="1"/>
  <c r="CG37" i="234" s="1"/>
  <c r="CN36" i="234" s="1"/>
  <c r="CU35" i="234" s="1"/>
  <c r="DB49" i="234" s="1"/>
  <c r="DI48" i="234" s="1"/>
  <c r="AY40" i="234"/>
  <c r="BF39" i="234" s="1"/>
  <c r="BM38" i="234" s="1"/>
  <c r="BT37" i="234" s="1"/>
  <c r="CA36" i="234" s="1"/>
  <c r="CH35" i="234" s="1"/>
  <c r="BA40" i="234"/>
  <c r="BH39" i="234" s="1"/>
  <c r="BO38" i="234" s="1"/>
  <c r="AX40" i="234"/>
  <c r="BE39" i="234" s="1"/>
  <c r="BL38" i="234" s="1"/>
  <c r="BC40" i="234"/>
  <c r="BJ39" i="234" s="1"/>
  <c r="BQ38" i="234" s="1"/>
  <c r="BX37" i="234" s="1"/>
  <c r="CE36" i="234" s="1"/>
  <c r="CL35" i="234" s="1"/>
  <c r="CS42" i="234" s="1"/>
  <c r="BK41" i="234"/>
  <c r="BR40" i="234" s="1"/>
  <c r="BY39" i="234" s="1"/>
  <c r="CF38" i="234" s="1"/>
  <c r="CM37" i="234" s="1"/>
  <c r="CT36" i="234" s="1"/>
  <c r="DA35" i="234" s="1"/>
  <c r="DH42" i="234" s="1"/>
  <c r="AX41" i="234"/>
  <c r="BE40" i="234" s="1"/>
  <c r="BL39" i="234" s="1"/>
  <c r="BS38" i="234" s="1"/>
  <c r="CC49" i="234"/>
  <c r="CJ48" i="234" s="1"/>
  <c r="CQ47" i="234" s="1"/>
  <c r="CX46" i="234" s="1"/>
  <c r="DE45" i="234" s="1"/>
  <c r="DL44" i="234" s="1"/>
  <c r="BL49" i="234"/>
  <c r="BS48" i="234" s="1"/>
  <c r="BZ47" i="234" s="1"/>
  <c r="CG46" i="234" s="1"/>
  <c r="CN45" i="234" s="1"/>
  <c r="CU44" i="234" s="1"/>
  <c r="DB43" i="234" s="1"/>
  <c r="CE41" i="234"/>
  <c r="CL40" i="234" s="1"/>
  <c r="CS39" i="234" s="1"/>
  <c r="CZ38" i="234" s="1"/>
  <c r="BX41" i="234"/>
  <c r="CE40" i="234" s="1"/>
  <c r="CL39" i="234" s="1"/>
  <c r="CS38" i="234" s="1"/>
  <c r="BC41" i="234"/>
  <c r="BJ40" i="234" s="1"/>
  <c r="BQ39" i="234" s="1"/>
  <c r="BX38" i="234" s="1"/>
  <c r="CE37" i="234" s="1"/>
  <c r="CL36" i="234" s="1"/>
  <c r="CS35" i="234" s="1"/>
  <c r="BN41" i="234"/>
  <c r="BU40" i="234" s="1"/>
  <c r="CB39" i="234" s="1"/>
  <c r="CI38" i="234" s="1"/>
  <c r="CP37" i="234" s="1"/>
  <c r="CW36" i="234" s="1"/>
  <c r="DD35" i="234" s="1"/>
  <c r="DK42" i="234" s="1"/>
  <c r="AX37" i="234"/>
  <c r="BE36" i="234" s="1"/>
  <c r="BL35" i="234" s="1"/>
  <c r="BS42" i="234" s="1"/>
  <c r="BE37" i="234"/>
  <c r="BL36" i="234" s="1"/>
  <c r="BS35" i="234" s="1"/>
  <c r="CF37" i="234"/>
  <c r="CM36" i="234" s="1"/>
  <c r="CT35" i="234" s="1"/>
  <c r="BM37" i="234"/>
  <c r="BT36" i="234" s="1"/>
  <c r="CA35" i="234" s="1"/>
  <c r="CH42" i="234" s="1"/>
  <c r="BA37" i="234"/>
  <c r="BH36" i="234" s="1"/>
  <c r="BO35" i="234" s="1"/>
  <c r="BV42" i="234" s="1"/>
  <c r="CC41" i="234" s="1"/>
  <c r="CJ40" i="234" s="1"/>
  <c r="CQ39" i="234" s="1"/>
  <c r="CX38" i="234" s="1"/>
  <c r="AQ146" i="234"/>
  <c r="AQ103" i="234"/>
  <c r="AS146" i="234"/>
  <c r="AS103" i="234"/>
  <c r="O146" i="234"/>
  <c r="I146" i="234" s="1"/>
  <c r="P104" i="234"/>
  <c r="O103" i="234"/>
  <c r="I281" i="234" l="1"/>
  <c r="H146" i="234"/>
  <c r="I189" i="234"/>
  <c r="H102" i="234"/>
  <c r="H104" i="234"/>
  <c r="H105" i="234" s="1"/>
  <c r="I103" i="234"/>
  <c r="DE103" i="226"/>
  <c r="P298" i="234"/>
  <c r="Q298" i="234" s="1"/>
  <c r="R298" i="234" s="1"/>
  <c r="S298" i="234" s="1"/>
  <c r="T298" i="234" s="1"/>
  <c r="U298" i="234" s="1"/>
  <c r="V298" i="234" s="1"/>
  <c r="W298" i="234" s="1"/>
  <c r="X298" i="234" s="1"/>
  <c r="Y298" i="234" s="1"/>
  <c r="Z298" i="234" s="1"/>
  <c r="AA298" i="234" s="1"/>
  <c r="AB298" i="234" s="1"/>
  <c r="AC298" i="234" s="1"/>
  <c r="AD298" i="234" s="1"/>
  <c r="AE298" i="234" s="1"/>
  <c r="AF298" i="234" s="1"/>
  <c r="AG298" i="234" s="1"/>
  <c r="AH298" i="234" s="1"/>
  <c r="AI298" i="234" s="1"/>
  <c r="AJ298" i="234" s="1"/>
  <c r="AK298" i="234" s="1"/>
  <c r="AL298" i="234" s="1"/>
  <c r="AM298" i="234" s="1"/>
  <c r="AN298" i="234" s="1"/>
  <c r="AO298" i="234" s="1"/>
  <c r="AP298" i="234" s="1"/>
  <c r="AQ298" i="234" s="1"/>
  <c r="AR298" i="234" s="1"/>
  <c r="AS298" i="234" s="1"/>
  <c r="I298" i="234"/>
  <c r="H298" i="234" s="1"/>
  <c r="G298" i="234" s="1"/>
  <c r="F298" i="234" s="1"/>
  <c r="E298" i="234" s="1"/>
  <c r="D298" i="234" s="1"/>
  <c r="R185" i="234"/>
  <c r="S185" i="234" s="1"/>
  <c r="U185" i="234" s="1"/>
  <c r="CT41" i="234"/>
  <c r="DA40" i="234" s="1"/>
  <c r="DH39" i="234" s="1"/>
  <c r="DO38" i="234" s="1"/>
  <c r="CZ41" i="234"/>
  <c r="DG40" i="234" s="1"/>
  <c r="DN39" i="234" s="1"/>
  <c r="CP49" i="234"/>
  <c r="CW48" i="234" s="1"/>
  <c r="DD47" i="234" s="1"/>
  <c r="DK46" i="234" s="1"/>
  <c r="CP42" i="234"/>
  <c r="CA49" i="234"/>
  <c r="CH48" i="234" s="1"/>
  <c r="CO47" i="234" s="1"/>
  <c r="CV46" i="234" s="1"/>
  <c r="DC45" i="234" s="1"/>
  <c r="DJ44" i="234" s="1"/>
  <c r="CA42" i="234"/>
  <c r="CH41" i="234" s="1"/>
  <c r="CO40" i="234" s="1"/>
  <c r="CV39" i="234" s="1"/>
  <c r="DC38" i="234" s="1"/>
  <c r="DJ37" i="234" s="1"/>
  <c r="CD49" i="234"/>
  <c r="CK48" i="234" s="1"/>
  <c r="CR47" i="234" s="1"/>
  <c r="CY46" i="234" s="1"/>
  <c r="DF45" i="234" s="1"/>
  <c r="DM44" i="234" s="1"/>
  <c r="CD42" i="234"/>
  <c r="CK41" i="234" s="1"/>
  <c r="CR40" i="234" s="1"/>
  <c r="CY39" i="234" s="1"/>
  <c r="DF38" i="234" s="1"/>
  <c r="DM37" i="234" s="1"/>
  <c r="DO42" i="234"/>
  <c r="CT49" i="234"/>
  <c r="DA48" i="234" s="1"/>
  <c r="DH47" i="234" s="1"/>
  <c r="DO46" i="234" s="1"/>
  <c r="CT42" i="234"/>
  <c r="DA41" i="234" s="1"/>
  <c r="DH40" i="234" s="1"/>
  <c r="DO39" i="234" s="1"/>
  <c r="BU49" i="234"/>
  <c r="CB48" i="234" s="1"/>
  <c r="CI47" i="234" s="1"/>
  <c r="CP46" i="234" s="1"/>
  <c r="CW45" i="234" s="1"/>
  <c r="DD44" i="234" s="1"/>
  <c r="DK43" i="234" s="1"/>
  <c r="BU42" i="234"/>
  <c r="CB41" i="234" s="1"/>
  <c r="CI40" i="234" s="1"/>
  <c r="CP39" i="234" s="1"/>
  <c r="CW38" i="234" s="1"/>
  <c r="DE49" i="234"/>
  <c r="DL48" i="234" s="1"/>
  <c r="DE42" i="234"/>
  <c r="CZ42" i="234"/>
  <c r="DG41" i="234" s="1"/>
  <c r="DN40" i="234" s="1"/>
  <c r="DA49" i="234"/>
  <c r="DH48" i="234" s="1"/>
  <c r="DO47" i="234" s="1"/>
  <c r="DA42" i="234"/>
  <c r="DH41" i="234" s="1"/>
  <c r="DO40" i="234" s="1"/>
  <c r="BZ49" i="234"/>
  <c r="CG48" i="234" s="1"/>
  <c r="CN47" i="234" s="1"/>
  <c r="CU46" i="234" s="1"/>
  <c r="DB45" i="234" s="1"/>
  <c r="DI44" i="234" s="1"/>
  <c r="BZ42" i="234"/>
  <c r="CG41" i="234" s="1"/>
  <c r="CR49" i="234"/>
  <c r="CY48" i="234" s="1"/>
  <c r="DF47" i="234" s="1"/>
  <c r="DM46" i="234" s="1"/>
  <c r="CR42" i="234"/>
  <c r="CX42" i="234"/>
  <c r="DE41" i="234" s="1"/>
  <c r="DB42" i="234"/>
  <c r="CK49" i="234"/>
  <c r="CR48" i="234" s="1"/>
  <c r="CY47" i="234" s="1"/>
  <c r="DF46" i="234" s="1"/>
  <c r="DM45" i="234" s="1"/>
  <c r="CK42" i="234"/>
  <c r="CR41" i="234" s="1"/>
  <c r="CO49" i="234"/>
  <c r="CV48" i="234" s="1"/>
  <c r="DC47" i="234" s="1"/>
  <c r="DJ46" i="234" s="1"/>
  <c r="CO42" i="234"/>
  <c r="CJ49" i="234"/>
  <c r="CQ48" i="234" s="1"/>
  <c r="CX47" i="234" s="1"/>
  <c r="DE46" i="234" s="1"/>
  <c r="DL45" i="234" s="1"/>
  <c r="CJ42" i="234"/>
  <c r="CI49" i="234"/>
  <c r="CP48" i="234" s="1"/>
  <c r="CW47" i="234" s="1"/>
  <c r="DD46" i="234" s="1"/>
  <c r="DK45" i="234" s="1"/>
  <c r="CI42" i="234"/>
  <c r="CP41" i="234" s="1"/>
  <c r="CW40" i="234" s="1"/>
  <c r="DD39" i="234" s="1"/>
  <c r="DK38" i="234" s="1"/>
  <c r="CB49" i="234"/>
  <c r="CI48" i="234" s="1"/>
  <c r="CP47" i="234" s="1"/>
  <c r="CW46" i="234" s="1"/>
  <c r="DD45" i="234" s="1"/>
  <c r="DK44" i="234" s="1"/>
  <c r="CB42" i="234"/>
  <c r="CI41" i="234" s="1"/>
  <c r="CP40" i="234" s="1"/>
  <c r="CW39" i="234" s="1"/>
  <c r="DD38" i="234" s="1"/>
  <c r="DK37" i="234" s="1"/>
  <c r="BV40" i="234"/>
  <c r="CC39" i="234" s="1"/>
  <c r="CJ38" i="234" s="1"/>
  <c r="BP103" i="234"/>
  <c r="BQ104" i="234"/>
  <c r="BP146" i="234"/>
  <c r="BU41" i="234"/>
  <c r="CB40" i="234" s="1"/>
  <c r="CI39" i="234" s="1"/>
  <c r="CP38" i="234" s="1"/>
  <c r="CW37" i="234" s="1"/>
  <c r="DD36" i="234" s="1"/>
  <c r="DK35" i="234" s="1"/>
  <c r="Q32" i="234"/>
  <c r="R33" i="234"/>
  <c r="R34" i="234" s="1"/>
  <c r="CD41" i="234"/>
  <c r="CK40" i="234" s="1"/>
  <c r="CR39" i="234" s="1"/>
  <c r="CY38" i="234" s="1"/>
  <c r="DF37" i="234" s="1"/>
  <c r="DM36" i="234" s="1"/>
  <c r="CA41" i="234"/>
  <c r="CH40" i="234" s="1"/>
  <c r="CO39" i="234" s="1"/>
  <c r="CV38" i="234" s="1"/>
  <c r="DC37" i="234" s="1"/>
  <c r="DJ36" i="234" s="1"/>
  <c r="CB37" i="234"/>
  <c r="CI36" i="234" s="1"/>
  <c r="CP35" i="234" s="1"/>
  <c r="CD37" i="234"/>
  <c r="CK36" i="234" s="1"/>
  <c r="CR35" i="234" s="1"/>
  <c r="DE37" i="234"/>
  <c r="DL36" i="234" s="1"/>
  <c r="CS37" i="234"/>
  <c r="CZ36" i="234" s="1"/>
  <c r="DG35" i="234" s="1"/>
  <c r="BS37" i="234"/>
  <c r="BZ36" i="234" s="1"/>
  <c r="CG35" i="234" s="1"/>
  <c r="CN49" i="234" s="1"/>
  <c r="CU48" i="234" s="1"/>
  <c r="DB47" i="234" s="1"/>
  <c r="DI46" i="234" s="1"/>
  <c r="CI37" i="234"/>
  <c r="CP36" i="234" s="1"/>
  <c r="CW35" i="234" s="1"/>
  <c r="DO37" i="234"/>
  <c r="CA37" i="234"/>
  <c r="CH36" i="234" s="1"/>
  <c r="CO35" i="234" s="1"/>
  <c r="AR189" i="234"/>
  <c r="AR210" i="234" s="1"/>
  <c r="AR281" i="234"/>
  <c r="AR253" i="234" s="1"/>
  <c r="O189" i="234"/>
  <c r="O210" i="234" s="1"/>
  <c r="O281" i="234"/>
  <c r="O253" i="234" s="1"/>
  <c r="AQ189" i="234"/>
  <c r="AQ210" i="234" s="1"/>
  <c r="AQ281" i="234"/>
  <c r="AQ253" i="234" s="1"/>
  <c r="AS189" i="234"/>
  <c r="AS210" i="234" s="1"/>
  <c r="AS281" i="234"/>
  <c r="AS253" i="234" s="1"/>
  <c r="DJ41" i="234"/>
  <c r="CO41" i="234"/>
  <c r="CV40" i="234" s="1"/>
  <c r="DC39" i="234" s="1"/>
  <c r="DJ38" i="234" s="1"/>
  <c r="DF49" i="234"/>
  <c r="DM48" i="234" s="1"/>
  <c r="CS40" i="234"/>
  <c r="CZ39" i="234" s="1"/>
  <c r="DG38" i="234" s="1"/>
  <c r="DN37" i="234" s="1"/>
  <c r="CN40" i="234"/>
  <c r="CU39" i="234" s="1"/>
  <c r="DB38" i="234" s="1"/>
  <c r="BS40" i="234"/>
  <c r="BZ39" i="234" s="1"/>
  <c r="CG38" i="234" s="1"/>
  <c r="DO41" i="234"/>
  <c r="DM41" i="234"/>
  <c r="BZ41" i="234"/>
  <c r="CG40" i="234" s="1"/>
  <c r="CN39" i="234" s="1"/>
  <c r="CU38" i="234" s="1"/>
  <c r="DB37" i="234" s="1"/>
  <c r="DI36" i="234" s="1"/>
  <c r="DK49" i="234"/>
  <c r="CS49" i="234"/>
  <c r="CZ48" i="234" s="1"/>
  <c r="DG47" i="234" s="1"/>
  <c r="DN46" i="234" s="1"/>
  <c r="CS41" i="234"/>
  <c r="CZ40" i="234" s="1"/>
  <c r="DG39" i="234" s="1"/>
  <c r="DN38" i="234" s="1"/>
  <c r="BV49" i="234"/>
  <c r="CC48" i="234" s="1"/>
  <c r="CJ47" i="234" s="1"/>
  <c r="CQ46" i="234" s="1"/>
  <c r="CX45" i="234" s="1"/>
  <c r="DE44" i="234" s="1"/>
  <c r="DL43" i="234" s="1"/>
  <c r="BV41" i="234"/>
  <c r="CC40" i="234" s="1"/>
  <c r="CJ39" i="234" s="1"/>
  <c r="CQ38" i="234" s="1"/>
  <c r="CX37" i="234" s="1"/>
  <c r="DE36" i="234" s="1"/>
  <c r="DL35" i="234" s="1"/>
  <c r="CH49" i="234"/>
  <c r="CO48" i="234" s="1"/>
  <c r="CV47" i="234" s="1"/>
  <c r="DC46" i="234" s="1"/>
  <c r="DJ45" i="234" s="1"/>
  <c r="DC49" i="234"/>
  <c r="DJ48" i="234" s="1"/>
  <c r="BS49" i="234"/>
  <c r="BZ48" i="234" s="1"/>
  <c r="CG47" i="234" s="1"/>
  <c r="CN46" i="234" s="1"/>
  <c r="CU45" i="234" s="1"/>
  <c r="DB44" i="234" s="1"/>
  <c r="DI43" i="234" s="1"/>
  <c r="BS41" i="234"/>
  <c r="BZ40" i="234" s="1"/>
  <c r="CG39" i="234" s="1"/>
  <c r="CN38" i="234" s="1"/>
  <c r="DH49" i="234"/>
  <c r="DO48" i="234" s="1"/>
  <c r="CZ49" i="234"/>
  <c r="DG48" i="234" s="1"/>
  <c r="DN47" i="234" s="1"/>
  <c r="CZ37" i="234"/>
  <c r="DG36" i="234" s="1"/>
  <c r="DN35" i="234" s="1"/>
  <c r="DA37" i="234"/>
  <c r="DH36" i="234" s="1"/>
  <c r="DO35" i="234" s="1"/>
  <c r="BV37" i="234"/>
  <c r="CC36" i="234" s="1"/>
  <c r="CJ35" i="234" s="1"/>
  <c r="CQ42" i="234" s="1"/>
  <c r="CX41" i="234" s="1"/>
  <c r="DE40" i="234" s="1"/>
  <c r="DL39" i="234" s="1"/>
  <c r="DG49" i="234"/>
  <c r="DN48" i="234" s="1"/>
  <c r="DG37" i="234"/>
  <c r="DN36" i="234" s="1"/>
  <c r="CY37" i="234"/>
  <c r="DF36" i="234" s="1"/>
  <c r="DM35" i="234" s="1"/>
  <c r="BZ37" i="234"/>
  <c r="CG36" i="234" s="1"/>
  <c r="CN35" i="234" s="1"/>
  <c r="P146" i="234"/>
  <c r="Q104" i="234"/>
  <c r="P103" i="234"/>
  <c r="AM100" i="226"/>
  <c r="AL100" i="226"/>
  <c r="AK100" i="226"/>
  <c r="AJ100" i="226"/>
  <c r="AI100" i="226"/>
  <c r="AH100" i="226"/>
  <c r="AG100" i="226"/>
  <c r="AF100" i="226"/>
  <c r="AE100" i="226"/>
  <c r="AD100" i="226"/>
  <c r="AC100" i="226"/>
  <c r="AB100" i="226"/>
  <c r="AA100" i="226"/>
  <c r="Z100" i="226"/>
  <c r="Y100" i="226"/>
  <c r="X100" i="226"/>
  <c r="W100" i="226"/>
  <c r="V100" i="226"/>
  <c r="U100" i="226"/>
  <c r="T100" i="226"/>
  <c r="S100" i="226"/>
  <c r="R100" i="226"/>
  <c r="Q100" i="226"/>
  <c r="P100" i="226"/>
  <c r="O100" i="226"/>
  <c r="N100" i="226"/>
  <c r="AB98" i="226"/>
  <c r="AL98" i="226"/>
  <c r="AI98" i="226"/>
  <c r="V98" i="226"/>
  <c r="AK98" i="226"/>
  <c r="AE98" i="226"/>
  <c r="W98" i="226"/>
  <c r="O98" i="226"/>
  <c r="AM98" i="226"/>
  <c r="S98" i="226"/>
  <c r="T98" i="226"/>
  <c r="Y98" i="226"/>
  <c r="AG98" i="226"/>
  <c r="R98" i="226"/>
  <c r="U98" i="226"/>
  <c r="Q98" i="226"/>
  <c r="X98" i="226"/>
  <c r="AA98" i="226"/>
  <c r="AD98" i="226"/>
  <c r="AJ98" i="226"/>
  <c r="N98" i="226"/>
  <c r="Z98" i="226"/>
  <c r="P98" i="226"/>
  <c r="AC98" i="226"/>
  <c r="AF98" i="226"/>
  <c r="AH98" i="226"/>
  <c r="H103" i="234" l="1"/>
  <c r="G104" i="234"/>
  <c r="G105" i="234" s="1"/>
  <c r="H281" i="234"/>
  <c r="H189" i="234"/>
  <c r="G146" i="234"/>
  <c r="G102" i="234"/>
  <c r="DF103" i="226"/>
  <c r="AS105" i="245"/>
  <c r="AR105" i="245"/>
  <c r="O105" i="245"/>
  <c r="AQ105" i="245"/>
  <c r="S33" i="234"/>
  <c r="T33" i="234" s="1"/>
  <c r="CN41" i="234"/>
  <c r="CN42" i="234"/>
  <c r="CU41" i="234" s="1"/>
  <c r="DB40" i="234" s="1"/>
  <c r="DI39" i="234" s="1"/>
  <c r="DD49" i="234"/>
  <c r="DK48" i="234" s="1"/>
  <c r="DD42" i="234"/>
  <c r="DK41" i="234" s="1"/>
  <c r="CY40" i="234"/>
  <c r="DF39" i="234" s="1"/>
  <c r="DM38" i="234" s="1"/>
  <c r="CY42" i="234"/>
  <c r="DF41" i="234" s="1"/>
  <c r="DM40" i="234" s="1"/>
  <c r="CU42" i="234"/>
  <c r="DB41" i="234" s="1"/>
  <c r="DI40" i="234" s="1"/>
  <c r="CW41" i="234"/>
  <c r="DD40" i="234" s="1"/>
  <c r="DK39" i="234" s="1"/>
  <c r="CW42" i="234"/>
  <c r="DD41" i="234" s="1"/>
  <c r="DK40" i="234" s="1"/>
  <c r="DN41" i="234"/>
  <c r="DN42" i="234"/>
  <c r="CV49" i="234"/>
  <c r="DC48" i="234" s="1"/>
  <c r="DJ47" i="234" s="1"/>
  <c r="CV42" i="234"/>
  <c r="DC41" i="234" s="1"/>
  <c r="DJ40" i="234" s="1"/>
  <c r="V185" i="234"/>
  <c r="DN49" i="234"/>
  <c r="CW49" i="234"/>
  <c r="DD48" i="234" s="1"/>
  <c r="DK47" i="234" s="1"/>
  <c r="BQ146" i="234"/>
  <c r="BR104" i="234"/>
  <c r="BQ103" i="234"/>
  <c r="CY49" i="234"/>
  <c r="DF48" i="234" s="1"/>
  <c r="DM47" i="234" s="1"/>
  <c r="R32" i="234"/>
  <c r="CY41" i="234"/>
  <c r="DF40" i="234" s="1"/>
  <c r="DM39" i="234" s="1"/>
  <c r="CV41" i="234"/>
  <c r="DC40" i="234" s="1"/>
  <c r="DJ39" i="234" s="1"/>
  <c r="DD37" i="234"/>
  <c r="DK36" i="234" s="1"/>
  <c r="CV37" i="234"/>
  <c r="DC36" i="234" s="1"/>
  <c r="DJ35" i="234" s="1"/>
  <c r="CN37" i="234"/>
  <c r="CU36" i="234" s="1"/>
  <c r="DB35" i="234" s="1"/>
  <c r="P189" i="234"/>
  <c r="P210" i="234" s="1"/>
  <c r="P281" i="234"/>
  <c r="P253" i="234" s="1"/>
  <c r="O105" i="234"/>
  <c r="CU40" i="234"/>
  <c r="DB39" i="234" s="1"/>
  <c r="DI38" i="234" s="1"/>
  <c r="CQ41" i="234"/>
  <c r="CX40" i="234" s="1"/>
  <c r="DE39" i="234" s="1"/>
  <c r="DL38" i="234" s="1"/>
  <c r="CQ40" i="234"/>
  <c r="CX39" i="234" s="1"/>
  <c r="DE38" i="234" s="1"/>
  <c r="CU49" i="234"/>
  <c r="DB48" i="234" s="1"/>
  <c r="DI47" i="234" s="1"/>
  <c r="CU37" i="234"/>
  <c r="DB36" i="234" s="1"/>
  <c r="DI35" i="234" s="1"/>
  <c r="CQ49" i="234"/>
  <c r="CX48" i="234" s="1"/>
  <c r="DE47" i="234" s="1"/>
  <c r="DL46" i="234" s="1"/>
  <c r="CQ37" i="234"/>
  <c r="CX36" i="234" s="1"/>
  <c r="DE35" i="234" s="1"/>
  <c r="DL42" i="234" s="1"/>
  <c r="Q146" i="234"/>
  <c r="R104" i="234"/>
  <c r="Q103" i="234"/>
  <c r="N99" i="226"/>
  <c r="M107" i="226"/>
  <c r="BH104" i="226"/>
  <c r="AU107" i="226" l="1"/>
  <c r="F102" i="234"/>
  <c r="G147" i="234"/>
  <c r="F104" i="234"/>
  <c r="F105" i="234" s="1"/>
  <c r="G103" i="234"/>
  <c r="G281" i="234"/>
  <c r="G189" i="234"/>
  <c r="F146" i="234"/>
  <c r="S34" i="234"/>
  <c r="DG103" i="226"/>
  <c r="S32" i="234"/>
  <c r="O147" i="245"/>
  <c r="BO105" i="245"/>
  <c r="BO147" i="245" s="1"/>
  <c r="AR147" i="245"/>
  <c r="CR105" i="245"/>
  <c r="CR147" i="245" s="1"/>
  <c r="AQ147" i="245"/>
  <c r="CQ105" i="245"/>
  <c r="CQ147" i="245" s="1"/>
  <c r="AS147" i="245"/>
  <c r="CS105" i="245"/>
  <c r="CS147" i="245" s="1"/>
  <c r="DI41" i="234"/>
  <c r="DI42" i="234"/>
  <c r="X185" i="234"/>
  <c r="DI49" i="234"/>
  <c r="BR103" i="234"/>
  <c r="BS104" i="234"/>
  <c r="BR146" i="234"/>
  <c r="O147" i="234"/>
  <c r="O190" i="234" s="1"/>
  <c r="BO105" i="234"/>
  <c r="BO147" i="234" s="1"/>
  <c r="DI37" i="234"/>
  <c r="Q189" i="234"/>
  <c r="Q210" i="234" s="1"/>
  <c r="Q281" i="234"/>
  <c r="Q253" i="234" s="1"/>
  <c r="DL41" i="234"/>
  <c r="DL40" i="234"/>
  <c r="DL49" i="234"/>
  <c r="DL37" i="234"/>
  <c r="T32" i="234"/>
  <c r="T34" i="234"/>
  <c r="U33" i="234"/>
  <c r="S104" i="234"/>
  <c r="H147" i="234" s="1"/>
  <c r="H282" i="234" s="1"/>
  <c r="R103" i="234"/>
  <c r="R146" i="234"/>
  <c r="O99" i="226"/>
  <c r="M108" i="226"/>
  <c r="N107" i="226"/>
  <c r="BI104" i="226"/>
  <c r="H190" i="234" l="1"/>
  <c r="H196" i="234"/>
  <c r="H193" i="234"/>
  <c r="H205" i="234"/>
  <c r="H202" i="234"/>
  <c r="H194" i="234"/>
  <c r="H192" i="234"/>
  <c r="H198" i="234"/>
  <c r="H197" i="234"/>
  <c r="H203" i="234"/>
  <c r="H195" i="234"/>
  <c r="H191" i="234"/>
  <c r="H199" i="234"/>
  <c r="H204" i="234"/>
  <c r="H200" i="234"/>
  <c r="H201" i="234"/>
  <c r="AV107" i="226"/>
  <c r="AU108" i="226"/>
  <c r="E102" i="234"/>
  <c r="F147" i="234"/>
  <c r="F103" i="234"/>
  <c r="E104" i="234"/>
  <c r="E105" i="234" s="1"/>
  <c r="G282" i="234"/>
  <c r="G190" i="234"/>
  <c r="F281" i="234"/>
  <c r="F189" i="234"/>
  <c r="E146" i="234"/>
  <c r="DH103" i="226"/>
  <c r="O211" i="234"/>
  <c r="P105" i="245"/>
  <c r="AS282" i="245"/>
  <c r="AS254" i="245" s="1"/>
  <c r="AS190" i="245"/>
  <c r="AR190" i="245"/>
  <c r="AR282" i="245"/>
  <c r="AR254" i="245" s="1"/>
  <c r="AQ282" i="245"/>
  <c r="AQ254" i="245" s="1"/>
  <c r="AQ190" i="245"/>
  <c r="O282" i="245"/>
  <c r="O254" i="245" s="1"/>
  <c r="O190" i="245"/>
  <c r="Y185" i="234"/>
  <c r="O282" i="234"/>
  <c r="O254" i="234" s="1"/>
  <c r="BT104" i="234"/>
  <c r="BS146" i="234"/>
  <c r="BS103" i="234"/>
  <c r="R189" i="234"/>
  <c r="R210" i="234" s="1"/>
  <c r="R281" i="234"/>
  <c r="R253" i="234" s="1"/>
  <c r="P105" i="234"/>
  <c r="V33" i="234"/>
  <c r="U34" i="234"/>
  <c r="U32" i="234"/>
  <c r="S146" i="234"/>
  <c r="S103" i="234"/>
  <c r="T104" i="234"/>
  <c r="I147" i="234" s="1"/>
  <c r="P99" i="226"/>
  <c r="Q99" i="226" s="1"/>
  <c r="M109" i="226"/>
  <c r="N108" i="226"/>
  <c r="BH105" i="226"/>
  <c r="BJ104" i="226"/>
  <c r="BI105" i="226"/>
  <c r="I282" i="234" l="1"/>
  <c r="I190" i="234"/>
  <c r="AR205" i="245"/>
  <c r="AR204" i="245"/>
  <c r="AR203" i="245"/>
  <c r="AR202" i="245"/>
  <c r="AR201" i="245"/>
  <c r="AR200" i="245"/>
  <c r="AR199" i="245"/>
  <c r="AR198" i="245"/>
  <c r="AR197" i="245"/>
  <c r="AR196" i="245"/>
  <c r="AR195" i="245"/>
  <c r="AR193" i="245"/>
  <c r="AR192" i="245"/>
  <c r="AR194" i="245"/>
  <c r="AR191" i="245"/>
  <c r="O194" i="245"/>
  <c r="O286" i="245" s="1"/>
  <c r="O200" i="245"/>
  <c r="O292" i="245" s="1"/>
  <c r="O205" i="245"/>
  <c r="O297" i="245" s="1"/>
  <c r="O201" i="245"/>
  <c r="O293" i="245" s="1"/>
  <c r="O203" i="245"/>
  <c r="O295" i="245" s="1"/>
  <c r="O199" i="245"/>
  <c r="O291" i="245" s="1"/>
  <c r="O204" i="245"/>
  <c r="O296" i="245" s="1"/>
  <c r="O198" i="245"/>
  <c r="O290" i="245" s="1"/>
  <c r="O202" i="245"/>
  <c r="O294" i="245" s="1"/>
  <c r="O197" i="245"/>
  <c r="O289" i="245" s="1"/>
  <c r="O196" i="245"/>
  <c r="O288" i="245" s="1"/>
  <c r="O193" i="245"/>
  <c r="O285" i="245" s="1"/>
  <c r="O195" i="245"/>
  <c r="O287" i="245" s="1"/>
  <c r="O191" i="245"/>
  <c r="O283" i="245" s="1"/>
  <c r="O192" i="245"/>
  <c r="O284" i="245" s="1"/>
  <c r="AS205" i="245"/>
  <c r="AS198" i="245"/>
  <c r="AS204" i="245"/>
  <c r="AS203" i="245"/>
  <c r="AS197" i="245"/>
  <c r="AS193" i="245"/>
  <c r="AS201" i="245"/>
  <c r="AS202" i="245"/>
  <c r="AS192" i="245"/>
  <c r="AS194" i="245"/>
  <c r="AS191" i="245"/>
  <c r="AS199" i="245"/>
  <c r="AS195" i="245"/>
  <c r="AS200" i="245"/>
  <c r="AS196" i="245"/>
  <c r="AQ205" i="245"/>
  <c r="AQ199" i="245"/>
  <c r="AQ194" i="245"/>
  <c r="AQ193" i="245"/>
  <c r="AQ192" i="245"/>
  <c r="AQ191" i="245"/>
  <c r="AQ198" i="245"/>
  <c r="AQ200" i="245"/>
  <c r="AQ196" i="245"/>
  <c r="AQ202" i="245"/>
  <c r="AQ204" i="245"/>
  <c r="AQ203" i="245"/>
  <c r="AQ195" i="245"/>
  <c r="AQ201" i="245"/>
  <c r="AQ197" i="245"/>
  <c r="G195" i="234"/>
  <c r="G197" i="234"/>
  <c r="G192" i="234"/>
  <c r="G194" i="234"/>
  <c r="G204" i="234"/>
  <c r="G191" i="234"/>
  <c r="G201" i="234"/>
  <c r="G202" i="234"/>
  <c r="G205" i="234"/>
  <c r="G198" i="234"/>
  <c r="G203" i="234"/>
  <c r="G199" i="234"/>
  <c r="G196" i="234"/>
  <c r="G200" i="234"/>
  <c r="G193" i="234"/>
  <c r="AV108" i="226"/>
  <c r="AU109" i="226"/>
  <c r="F282" i="234"/>
  <c r="F190" i="234"/>
  <c r="E103" i="234"/>
  <c r="D104" i="234"/>
  <c r="D105" i="234" s="1"/>
  <c r="E147" i="234"/>
  <c r="E281" i="234"/>
  <c r="E189" i="234"/>
  <c r="D146" i="234"/>
  <c r="D102" i="234"/>
  <c r="DI103" i="226"/>
  <c r="O211" i="245"/>
  <c r="AQ211" i="245"/>
  <c r="AR211" i="245"/>
  <c r="Q105" i="245"/>
  <c r="AS211" i="245"/>
  <c r="P147" i="245"/>
  <c r="BP105" i="245"/>
  <c r="BP147" i="245" s="1"/>
  <c r="R105" i="245"/>
  <c r="AA185" i="234"/>
  <c r="BU104" i="234"/>
  <c r="BT103" i="234"/>
  <c r="BT146" i="234"/>
  <c r="P147" i="234"/>
  <c r="P190" i="234" s="1"/>
  <c r="BP105" i="234"/>
  <c r="BP147" i="234" s="1"/>
  <c r="S189" i="234"/>
  <c r="S210" i="234" s="1"/>
  <c r="S281" i="234"/>
  <c r="S253" i="234" s="1"/>
  <c r="Q105" i="234"/>
  <c r="W33" i="234"/>
  <c r="V32" i="234"/>
  <c r="V34" i="234"/>
  <c r="T146" i="234"/>
  <c r="T103" i="234"/>
  <c r="U104" i="234"/>
  <c r="R99" i="226"/>
  <c r="S99" i="226" s="1"/>
  <c r="T99" i="226" s="1"/>
  <c r="U99" i="226" s="1"/>
  <c r="V99" i="226" s="1"/>
  <c r="W99" i="226" s="1"/>
  <c r="X99" i="226" s="1"/>
  <c r="Y99" i="226" s="1"/>
  <c r="Z99" i="226" s="1"/>
  <c r="AA99" i="226" s="1"/>
  <c r="AB99" i="226" s="1"/>
  <c r="AC99" i="226" s="1"/>
  <c r="AD99" i="226" s="1"/>
  <c r="AE99" i="226" s="1"/>
  <c r="AF99" i="226" s="1"/>
  <c r="AG99" i="226" s="1"/>
  <c r="AH99" i="226" s="1"/>
  <c r="AI99" i="226" s="1"/>
  <c r="AJ99" i="226" s="1"/>
  <c r="AK99" i="226" s="1"/>
  <c r="AL99" i="226" s="1"/>
  <c r="AM99" i="226" s="1"/>
  <c r="AO99" i="226" s="1"/>
  <c r="M110" i="226"/>
  <c r="N109" i="226"/>
  <c r="BK104" i="226"/>
  <c r="F201" i="234" l="1"/>
  <c r="F193" i="234"/>
  <c r="F204" i="234"/>
  <c r="F195" i="234"/>
  <c r="F203" i="234"/>
  <c r="F194" i="234"/>
  <c r="F205" i="234"/>
  <c r="F200" i="234"/>
  <c r="F191" i="234"/>
  <c r="F202" i="234"/>
  <c r="F197" i="234"/>
  <c r="F199" i="234"/>
  <c r="F198" i="234"/>
  <c r="F196" i="234"/>
  <c r="F192" i="234"/>
  <c r="AR226" i="245"/>
  <c r="AR225" i="245"/>
  <c r="AR224" i="245"/>
  <c r="AR223" i="245"/>
  <c r="AR222" i="245"/>
  <c r="AR221" i="245"/>
  <c r="AR220" i="245"/>
  <c r="AR219" i="245"/>
  <c r="AR218" i="245"/>
  <c r="AR217" i="245"/>
  <c r="AR216" i="245"/>
  <c r="AR215" i="245"/>
  <c r="AR214" i="245"/>
  <c r="AR213" i="245"/>
  <c r="AR212" i="245"/>
  <c r="AQ226" i="245"/>
  <c r="AQ225" i="245"/>
  <c r="AQ224" i="245"/>
  <c r="AQ223" i="245"/>
  <c r="AQ222" i="245"/>
  <c r="AQ221" i="245"/>
  <c r="AQ220" i="245"/>
  <c r="AQ213" i="245"/>
  <c r="AQ215" i="245"/>
  <c r="AQ217" i="245"/>
  <c r="AQ212" i="245"/>
  <c r="AQ219" i="245"/>
  <c r="AQ214" i="245"/>
  <c r="AQ216" i="245"/>
  <c r="AQ218" i="245"/>
  <c r="O226" i="245"/>
  <c r="O222" i="245"/>
  <c r="O224" i="245"/>
  <c r="O215" i="245"/>
  <c r="O221" i="245"/>
  <c r="O223" i="245"/>
  <c r="O218" i="245"/>
  <c r="O225" i="245"/>
  <c r="O216" i="245"/>
  <c r="O220" i="245"/>
  <c r="O219" i="245"/>
  <c r="O217" i="245"/>
  <c r="O214" i="245"/>
  <c r="O212" i="245"/>
  <c r="O213" i="245"/>
  <c r="AS226" i="245"/>
  <c r="AS225" i="245"/>
  <c r="AS224" i="245"/>
  <c r="AS223" i="245"/>
  <c r="AS222" i="245"/>
  <c r="AS221" i="245"/>
  <c r="AS220" i="245"/>
  <c r="AS219" i="245"/>
  <c r="AS218" i="245"/>
  <c r="AS217" i="245"/>
  <c r="AS216" i="245"/>
  <c r="AS215" i="245"/>
  <c r="AS214" i="245"/>
  <c r="AS213" i="245"/>
  <c r="AS212" i="245"/>
  <c r="AV109" i="226"/>
  <c r="M111" i="226"/>
  <c r="AU110" i="226"/>
  <c r="D189" i="234"/>
  <c r="D281" i="234"/>
  <c r="E282" i="234"/>
  <c r="E190" i="234"/>
  <c r="D147" i="234"/>
  <c r="D103" i="234"/>
  <c r="DJ103" i="226"/>
  <c r="P211" i="234"/>
  <c r="AS255" i="245"/>
  <c r="AS283" i="245"/>
  <c r="AS293" i="245"/>
  <c r="AS265" i="245"/>
  <c r="AS290" i="245"/>
  <c r="AS262" i="245"/>
  <c r="AR265" i="245"/>
  <c r="AR293" i="245"/>
  <c r="AR296" i="245"/>
  <c r="AR268" i="245"/>
  <c r="AQ257" i="245"/>
  <c r="AQ285" i="245"/>
  <c r="AQ260" i="245"/>
  <c r="AQ288" i="245"/>
  <c r="AQ286" i="245"/>
  <c r="AQ258" i="245"/>
  <c r="O256" i="245"/>
  <c r="O260" i="245"/>
  <c r="AS257" i="245"/>
  <c r="AS285" i="245"/>
  <c r="AS288" i="245"/>
  <c r="AS260" i="245"/>
  <c r="AS268" i="245"/>
  <c r="AS296" i="245"/>
  <c r="AR283" i="245"/>
  <c r="AR255" i="245"/>
  <c r="AR259" i="245"/>
  <c r="AR287" i="245"/>
  <c r="AR285" i="245"/>
  <c r="AR257" i="245"/>
  <c r="AQ265" i="245"/>
  <c r="AQ293" i="245"/>
  <c r="AQ267" i="245"/>
  <c r="AQ295" i="245"/>
  <c r="AQ292" i="245"/>
  <c r="AQ264" i="245"/>
  <c r="O269" i="245"/>
  <c r="O264" i="245"/>
  <c r="R147" i="245"/>
  <c r="BR105" i="245"/>
  <c r="BR147" i="245" s="1"/>
  <c r="AS292" i="245"/>
  <c r="AS264" i="245"/>
  <c r="AS294" i="245"/>
  <c r="AS266" i="245"/>
  <c r="AR284" i="245"/>
  <c r="AR256" i="245"/>
  <c r="AR294" i="245"/>
  <c r="AR266" i="245"/>
  <c r="AR263" i="245"/>
  <c r="AR291" i="245"/>
  <c r="AQ289" i="245"/>
  <c r="AQ261" i="245"/>
  <c r="AQ262" i="245"/>
  <c r="AQ290" i="245"/>
  <c r="O255" i="245"/>
  <c r="O261" i="245"/>
  <c r="O258" i="245"/>
  <c r="AS286" i="245"/>
  <c r="AS258" i="245"/>
  <c r="AS289" i="245"/>
  <c r="AS261" i="245"/>
  <c r="AR260" i="245"/>
  <c r="AR288" i="245"/>
  <c r="AR289" i="245"/>
  <c r="AR261" i="245"/>
  <c r="AR269" i="245"/>
  <c r="AR297" i="245"/>
  <c r="AQ287" i="245"/>
  <c r="AQ259" i="245"/>
  <c r="AQ296" i="245"/>
  <c r="AQ268" i="245"/>
  <c r="O266" i="245"/>
  <c r="O263" i="245"/>
  <c r="O257" i="245"/>
  <c r="AS291" i="245"/>
  <c r="AS263" i="245"/>
  <c r="AS295" i="245"/>
  <c r="AS267" i="245"/>
  <c r="Q147" i="245"/>
  <c r="BQ105" i="245"/>
  <c r="BQ147" i="245" s="1"/>
  <c r="AR292" i="245"/>
  <c r="AR264" i="245"/>
  <c r="AR267" i="245"/>
  <c r="AR295" i="245"/>
  <c r="AQ283" i="245"/>
  <c r="AQ255" i="245"/>
  <c r="AQ263" i="245"/>
  <c r="AQ291" i="245"/>
  <c r="O268" i="245"/>
  <c r="O267" i="245"/>
  <c r="O262" i="245"/>
  <c r="P282" i="245"/>
  <c r="P254" i="245" s="1"/>
  <c r="P190" i="245"/>
  <c r="AS287" i="245"/>
  <c r="AS259" i="245"/>
  <c r="AS297" i="245"/>
  <c r="AS269" i="245"/>
  <c r="AS284" i="245"/>
  <c r="AS256" i="245"/>
  <c r="AR286" i="245"/>
  <c r="AR258" i="245"/>
  <c r="AR290" i="245"/>
  <c r="AR262" i="245"/>
  <c r="AQ294" i="245"/>
  <c r="AQ266" i="245"/>
  <c r="AQ284" i="245"/>
  <c r="AQ256" i="245"/>
  <c r="AQ269" i="245"/>
  <c r="AQ297" i="245"/>
  <c r="O259" i="245"/>
  <c r="O265" i="245"/>
  <c r="AB185" i="234"/>
  <c r="P282" i="234"/>
  <c r="P254" i="234" s="1"/>
  <c r="Q147" i="234"/>
  <c r="Q190" i="234" s="1"/>
  <c r="BQ105" i="234"/>
  <c r="BQ147" i="234" s="1"/>
  <c r="BU146" i="234"/>
  <c r="BV104" i="234"/>
  <c r="BU103" i="234"/>
  <c r="T189" i="234"/>
  <c r="T210" i="234" s="1"/>
  <c r="T281" i="234"/>
  <c r="T253" i="234" s="1"/>
  <c r="R105" i="234"/>
  <c r="U146" i="234"/>
  <c r="U103" i="234"/>
  <c r="V104" i="234"/>
  <c r="X33" i="234"/>
  <c r="W34" i="234"/>
  <c r="W32" i="234"/>
  <c r="N110" i="226"/>
  <c r="AD175" i="245"/>
  <c r="AD172" i="245"/>
  <c r="AE172" i="245"/>
  <c r="AE180" i="245"/>
  <c r="AE184" i="245"/>
  <c r="AE176" i="245"/>
  <c r="AE182" i="245"/>
  <c r="AE179" i="245"/>
  <c r="AE171" i="245"/>
  <c r="AD170" i="245"/>
  <c r="AE177" i="245"/>
  <c r="AE175" i="245"/>
  <c r="AD183" i="245"/>
  <c r="AE170" i="245"/>
  <c r="AD181" i="245"/>
  <c r="AD173" i="245"/>
  <c r="AD178" i="245"/>
  <c r="AD182" i="245"/>
  <c r="AD174" i="245"/>
  <c r="AD184" i="245"/>
  <c r="AE178" i="245"/>
  <c r="AE174" i="245"/>
  <c r="AD177" i="245"/>
  <c r="AD171" i="245"/>
  <c r="AD179" i="245"/>
  <c r="AE183" i="245"/>
  <c r="AD176" i="245"/>
  <c r="AE173" i="245"/>
  <c r="AD180" i="245"/>
  <c r="AE181" i="245"/>
  <c r="Q319" i="242"/>
  <c r="T316" i="244"/>
  <c r="T323" i="244"/>
  <c r="Q311" i="242"/>
  <c r="T325" i="244"/>
  <c r="Q316" i="242"/>
  <c r="T327" i="244"/>
  <c r="BL104" i="226"/>
  <c r="Q317" i="244"/>
  <c r="Q329" i="244"/>
  <c r="T328" i="244"/>
  <c r="Q313" i="242"/>
  <c r="Q327" i="244"/>
  <c r="Q309" i="244"/>
  <c r="T315" i="244"/>
  <c r="Q322" i="244"/>
  <c r="Q329" i="242"/>
  <c r="Q323" i="242"/>
  <c r="Q316" i="244"/>
  <c r="Q315" i="242"/>
  <c r="T321" i="244"/>
  <c r="Q324" i="244"/>
  <c r="Q320" i="244"/>
  <c r="T309" i="244"/>
  <c r="Q324" i="242"/>
  <c r="T317" i="244"/>
  <c r="Q310" i="242"/>
  <c r="Q312" i="242"/>
  <c r="BJ105" i="226"/>
  <c r="T324" i="244"/>
  <c r="T310" i="244"/>
  <c r="T318" i="244"/>
  <c r="T319" i="244"/>
  <c r="Q311" i="244"/>
  <c r="T311" i="244"/>
  <c r="BK105" i="226"/>
  <c r="Q326" i="244"/>
  <c r="Q313" i="244"/>
  <c r="Q312" i="244"/>
  <c r="Q325" i="242"/>
  <c r="Q309" i="242"/>
  <c r="Q327" i="242"/>
  <c r="Q317" i="242"/>
  <c r="T313" i="244"/>
  <c r="Q328" i="242"/>
  <c r="Q330" i="244"/>
  <c r="T329" i="244"/>
  <c r="Q314" i="244"/>
  <c r="Q321" i="244"/>
  <c r="T330" i="244"/>
  <c r="Q321" i="242"/>
  <c r="Q328" i="244"/>
  <c r="T312" i="244"/>
  <c r="T322" i="244"/>
  <c r="Q325" i="244"/>
  <c r="Q318" i="242"/>
  <c r="Q326" i="242"/>
  <c r="Q320" i="242"/>
  <c r="T326" i="244"/>
  <c r="Q314" i="242"/>
  <c r="Q318" i="244"/>
  <c r="T320" i="244"/>
  <c r="Q315" i="244"/>
  <c r="T314" i="244"/>
  <c r="Q323" i="244"/>
  <c r="Q319" i="244"/>
  <c r="Q330" i="242"/>
  <c r="Q310" i="244"/>
  <c r="Q322" i="242"/>
  <c r="E204" i="234" l="1"/>
  <c r="E199" i="234"/>
  <c r="E205" i="234"/>
  <c r="E198" i="234"/>
  <c r="E196" i="234"/>
  <c r="E201" i="234"/>
  <c r="E197" i="234"/>
  <c r="E192" i="234"/>
  <c r="E193" i="234"/>
  <c r="E194" i="234"/>
  <c r="E195" i="234"/>
  <c r="E203" i="234"/>
  <c r="E200" i="234"/>
  <c r="E202" i="234"/>
  <c r="E191" i="234"/>
  <c r="P205" i="245"/>
  <c r="P297" i="245" s="1"/>
  <c r="P204" i="245"/>
  <c r="P296" i="245" s="1"/>
  <c r="P198" i="245"/>
  <c r="P290" i="245" s="1"/>
  <c r="P203" i="245"/>
  <c r="P295" i="245" s="1"/>
  <c r="P197" i="245"/>
  <c r="P289" i="245" s="1"/>
  <c r="P202" i="245"/>
  <c r="P294" i="245" s="1"/>
  <c r="P193" i="245"/>
  <c r="P285" i="245" s="1"/>
  <c r="P199" i="245"/>
  <c r="P291" i="245" s="1"/>
  <c r="P192" i="245"/>
  <c r="P284" i="245" s="1"/>
  <c r="P200" i="245"/>
  <c r="P292" i="245" s="1"/>
  <c r="P196" i="245"/>
  <c r="P288" i="245" s="1"/>
  <c r="P191" i="245"/>
  <c r="P283" i="245" s="1"/>
  <c r="P201" i="245"/>
  <c r="P293" i="245" s="1"/>
  <c r="P194" i="245"/>
  <c r="P286" i="245" s="1"/>
  <c r="P195" i="245"/>
  <c r="P287" i="245" s="1"/>
  <c r="AV110" i="226"/>
  <c r="AU111" i="226"/>
  <c r="D282" i="234"/>
  <c r="D190" i="234"/>
  <c r="DK103" i="226"/>
  <c r="AF174" i="245"/>
  <c r="AF177" i="245"/>
  <c r="AF179" i="245"/>
  <c r="AF176" i="245"/>
  <c r="AF183" i="245"/>
  <c r="AF180" i="245"/>
  <c r="AF172" i="245"/>
  <c r="AF181" i="245"/>
  <c r="AF178" i="245"/>
  <c r="AF170" i="245"/>
  <c r="AF182" i="245"/>
  <c r="AF184" i="245"/>
  <c r="AF175" i="245"/>
  <c r="AF171" i="245"/>
  <c r="AF173" i="245"/>
  <c r="S105" i="245"/>
  <c r="Q282" i="245"/>
  <c r="Q254" i="245" s="1"/>
  <c r="Q190" i="245"/>
  <c r="P211" i="245"/>
  <c r="R282" i="245"/>
  <c r="R254" i="245" s="1"/>
  <c r="R190" i="245"/>
  <c r="AD185" i="234"/>
  <c r="AE185" i="234" s="1"/>
  <c r="Q282" i="234"/>
  <c r="Q254" i="234" s="1"/>
  <c r="BW104" i="234"/>
  <c r="BV146" i="234"/>
  <c r="BV103" i="234"/>
  <c r="R147" i="234"/>
  <c r="R190" i="234" s="1"/>
  <c r="BR105" i="234"/>
  <c r="BR147" i="234" s="1"/>
  <c r="U189" i="234"/>
  <c r="U210" i="234" s="1"/>
  <c r="U281" i="234"/>
  <c r="U253" i="234" s="1"/>
  <c r="Q211" i="234"/>
  <c r="S105" i="234"/>
  <c r="X34" i="234"/>
  <c r="Y33" i="234"/>
  <c r="X32" i="234"/>
  <c r="W104" i="234"/>
  <c r="V103" i="234"/>
  <c r="V146" i="234"/>
  <c r="M112" i="226"/>
  <c r="N111" i="226"/>
  <c r="P317" i="242"/>
  <c r="P328" i="244"/>
  <c r="P310" i="242"/>
  <c r="P325" i="244"/>
  <c r="P321" i="242"/>
  <c r="R320" i="244"/>
  <c r="S316" i="244"/>
  <c r="P314" i="242"/>
  <c r="S325" i="244"/>
  <c r="S313" i="244"/>
  <c r="R328" i="244"/>
  <c r="BM104" i="226"/>
  <c r="P323" i="244"/>
  <c r="S311" i="244"/>
  <c r="P313" i="242"/>
  <c r="P314" i="244"/>
  <c r="P323" i="242"/>
  <c r="R311" i="244"/>
  <c r="P326" i="242"/>
  <c r="P324" i="244"/>
  <c r="P316" i="242"/>
  <c r="S329" i="244"/>
  <c r="S315" i="244"/>
  <c r="P324" i="242"/>
  <c r="P325" i="242"/>
  <c r="P313" i="244"/>
  <c r="S310" i="244"/>
  <c r="P320" i="242"/>
  <c r="P312" i="244"/>
  <c r="P318" i="244"/>
  <c r="S309" i="244"/>
  <c r="S321" i="244"/>
  <c r="P322" i="244"/>
  <c r="R322" i="244"/>
  <c r="R326" i="244"/>
  <c r="S322" i="244"/>
  <c r="R321" i="244"/>
  <c r="R315" i="244"/>
  <c r="P319" i="244"/>
  <c r="R319" i="244"/>
  <c r="P329" i="244"/>
  <c r="S312" i="244"/>
  <c r="S323" i="244"/>
  <c r="P318" i="242"/>
  <c r="R318" i="244"/>
  <c r="R323" i="244"/>
  <c r="R325" i="244"/>
  <c r="R309" i="244"/>
  <c r="P321" i="244"/>
  <c r="P330" i="244"/>
  <c r="S317" i="244"/>
  <c r="BL105" i="226"/>
  <c r="R316" i="244"/>
  <c r="S328" i="244"/>
  <c r="P312" i="242"/>
  <c r="R317" i="244"/>
  <c r="S326" i="244"/>
  <c r="S327" i="244"/>
  <c r="R324" i="244"/>
  <c r="R330" i="244"/>
  <c r="P309" i="242"/>
  <c r="P319" i="242"/>
  <c r="S319" i="244"/>
  <c r="R312" i="244"/>
  <c r="R313" i="244"/>
  <c r="P329" i="242"/>
  <c r="P315" i="242"/>
  <c r="R327" i="244"/>
  <c r="S320" i="244"/>
  <c r="P327" i="242"/>
  <c r="S318" i="244"/>
  <c r="P327" i="244"/>
  <c r="R314" i="244"/>
  <c r="R329" i="244"/>
  <c r="S330" i="244"/>
  <c r="P311" i="244"/>
  <c r="P315" i="244"/>
  <c r="R310" i="244"/>
  <c r="P328" i="242"/>
  <c r="P317" i="244"/>
  <c r="S324" i="244"/>
  <c r="P326" i="244"/>
  <c r="S314" i="244"/>
  <c r="P320" i="244"/>
  <c r="P310" i="244"/>
  <c r="P309" i="244"/>
  <c r="P322" i="242"/>
  <c r="P330" i="242"/>
  <c r="P311" i="242"/>
  <c r="P316" i="244"/>
  <c r="D199" i="234" l="1"/>
  <c r="D198" i="234"/>
  <c r="D193" i="234"/>
  <c r="D204" i="234"/>
  <c r="D200" i="234"/>
  <c r="D195" i="234"/>
  <c r="D203" i="234"/>
  <c r="D202" i="234"/>
  <c r="D191" i="234"/>
  <c r="D192" i="234"/>
  <c r="D197" i="234"/>
  <c r="D194" i="234"/>
  <c r="D205" i="234"/>
  <c r="D201" i="234"/>
  <c r="D196" i="234"/>
  <c r="P226" i="245"/>
  <c r="P225" i="245"/>
  <c r="P224" i="245"/>
  <c r="P223" i="245"/>
  <c r="P222" i="245"/>
  <c r="P221" i="245"/>
  <c r="P220" i="245"/>
  <c r="P219" i="245"/>
  <c r="P218" i="245"/>
  <c r="P217" i="245"/>
  <c r="P216" i="245"/>
  <c r="P215" i="245"/>
  <c r="P214" i="245"/>
  <c r="P213" i="245"/>
  <c r="P212" i="245"/>
  <c r="R197" i="234"/>
  <c r="R200" i="234"/>
  <c r="R205" i="234"/>
  <c r="R198" i="234"/>
  <c r="R192" i="234"/>
  <c r="R194" i="234"/>
  <c r="R191" i="234"/>
  <c r="R201" i="234"/>
  <c r="R193" i="234"/>
  <c r="R202" i="234"/>
  <c r="R195" i="234"/>
  <c r="R204" i="234"/>
  <c r="R203" i="234"/>
  <c r="R199" i="234"/>
  <c r="R196" i="234"/>
  <c r="R205" i="245"/>
  <c r="R297" i="245" s="1"/>
  <c r="R202" i="245"/>
  <c r="R294" i="245" s="1"/>
  <c r="R196" i="245"/>
  <c r="R288" i="245" s="1"/>
  <c r="R201" i="245"/>
  <c r="R293" i="245" s="1"/>
  <c r="R195" i="245"/>
  <c r="R287" i="245" s="1"/>
  <c r="R194" i="245"/>
  <c r="R286" i="245" s="1"/>
  <c r="R193" i="245"/>
  <c r="R285" i="245" s="1"/>
  <c r="R203" i="245"/>
  <c r="R295" i="245" s="1"/>
  <c r="R200" i="245"/>
  <c r="R292" i="245" s="1"/>
  <c r="R197" i="245"/>
  <c r="R289" i="245" s="1"/>
  <c r="R198" i="245"/>
  <c r="R290" i="245" s="1"/>
  <c r="R199" i="245"/>
  <c r="R291" i="245" s="1"/>
  <c r="R192" i="245"/>
  <c r="R284" i="245" s="1"/>
  <c r="R191" i="245"/>
  <c r="R283" i="245" s="1"/>
  <c r="R204" i="245"/>
  <c r="R296" i="245" s="1"/>
  <c r="Q205" i="245"/>
  <c r="Q297" i="245" s="1"/>
  <c r="Q204" i="245"/>
  <c r="Q203" i="245"/>
  <c r="Q295" i="245" s="1"/>
  <c r="Q197" i="245"/>
  <c r="Q289" i="245" s="1"/>
  <c r="Q202" i="245"/>
  <c r="Q294" i="245" s="1"/>
  <c r="Q196" i="245"/>
  <c r="Q288" i="245" s="1"/>
  <c r="Q195" i="245"/>
  <c r="Q287" i="245" s="1"/>
  <c r="Q191" i="245"/>
  <c r="Q283" i="245" s="1"/>
  <c r="Q200" i="245"/>
  <c r="Q292" i="245" s="1"/>
  <c r="Q201" i="245"/>
  <c r="Q293" i="245" s="1"/>
  <c r="Q194" i="245"/>
  <c r="Q286" i="245" s="1"/>
  <c r="Q198" i="245"/>
  <c r="Q290" i="245" s="1"/>
  <c r="Q193" i="245"/>
  <c r="Q285" i="245" s="1"/>
  <c r="Q199" i="245"/>
  <c r="Q291" i="245" s="1"/>
  <c r="Q192" i="245"/>
  <c r="Q284" i="245" s="1"/>
  <c r="AU112" i="226"/>
  <c r="M113" i="226"/>
  <c r="AV111" i="226"/>
  <c r="DL103" i="226"/>
  <c r="Q296" i="245"/>
  <c r="O321" i="244"/>
  <c r="O317" i="244"/>
  <c r="O316" i="244"/>
  <c r="O312" i="244"/>
  <c r="O309" i="244"/>
  <c r="O314" i="244"/>
  <c r="O320" i="244"/>
  <c r="O325" i="244"/>
  <c r="O327" i="244"/>
  <c r="O319" i="244"/>
  <c r="O311" i="244"/>
  <c r="O310" i="244"/>
  <c r="O324" i="244"/>
  <c r="O326" i="244"/>
  <c r="O323" i="244"/>
  <c r="O315" i="244"/>
  <c r="O329" i="244"/>
  <c r="O330" i="244"/>
  <c r="O318" i="244"/>
  <c r="O328" i="244"/>
  <c r="O322" i="244"/>
  <c r="O313" i="244"/>
  <c r="O330" i="242"/>
  <c r="O314" i="242"/>
  <c r="O310" i="242"/>
  <c r="O321" i="242"/>
  <c r="O327" i="242"/>
  <c r="O313" i="242"/>
  <c r="O317" i="242"/>
  <c r="O312" i="242"/>
  <c r="O323" i="242"/>
  <c r="O318" i="242"/>
  <c r="O316" i="242"/>
  <c r="O309" i="242"/>
  <c r="O325" i="242"/>
  <c r="O319" i="242"/>
  <c r="O322" i="242"/>
  <c r="O324" i="242"/>
  <c r="O315" i="242"/>
  <c r="O326" i="242"/>
  <c r="O329" i="242"/>
  <c r="O328" i="242"/>
  <c r="O311" i="242"/>
  <c r="O320" i="242"/>
  <c r="S147" i="245"/>
  <c r="BS105" i="245"/>
  <c r="BS147" i="245" s="1"/>
  <c r="P263" i="245"/>
  <c r="P256" i="245"/>
  <c r="Q211" i="245"/>
  <c r="R211" i="245"/>
  <c r="P260" i="245"/>
  <c r="P255" i="245"/>
  <c r="P262" i="245"/>
  <c r="P261" i="245"/>
  <c r="P259" i="245"/>
  <c r="P267" i="245"/>
  <c r="P265" i="245"/>
  <c r="P257" i="245"/>
  <c r="P269" i="245"/>
  <c r="P268" i="245"/>
  <c r="T105" i="245"/>
  <c r="P264" i="245"/>
  <c r="P258" i="245"/>
  <c r="P266" i="245"/>
  <c r="R282" i="234"/>
  <c r="R254" i="234" s="1"/>
  <c r="R211" i="234"/>
  <c r="S147" i="234"/>
  <c r="S282" i="234" s="1"/>
  <c r="S254" i="234" s="1"/>
  <c r="BS105" i="234"/>
  <c r="BS147" i="234" s="1"/>
  <c r="BW103" i="234"/>
  <c r="BX104" i="234"/>
  <c r="BW146" i="234"/>
  <c r="V189" i="234"/>
  <c r="V210" i="234" s="1"/>
  <c r="V281" i="234"/>
  <c r="V253" i="234" s="1"/>
  <c r="T105" i="234"/>
  <c r="W146" i="234"/>
  <c r="X104" i="234"/>
  <c r="W103" i="234"/>
  <c r="Y34" i="234"/>
  <c r="Z33" i="234"/>
  <c r="Y32" i="234"/>
  <c r="N112" i="226"/>
  <c r="BN104" i="226"/>
  <c r="R223" i="245" l="1"/>
  <c r="R221" i="245"/>
  <c r="R220" i="245"/>
  <c r="R219" i="245"/>
  <c r="R218" i="245"/>
  <c r="R214" i="245"/>
  <c r="R216" i="245"/>
  <c r="R213" i="245"/>
  <c r="R215" i="245"/>
  <c r="R225" i="245"/>
  <c r="R224" i="245"/>
  <c r="R217" i="245"/>
  <c r="R212" i="245"/>
  <c r="R226" i="245"/>
  <c r="R222" i="245"/>
  <c r="Q225" i="245"/>
  <c r="Q221" i="245"/>
  <c r="Q219" i="245"/>
  <c r="Q217" i="245"/>
  <c r="Q215" i="245"/>
  <c r="Q213" i="245"/>
  <c r="Q226" i="245"/>
  <c r="Q222" i="245"/>
  <c r="Q223" i="245"/>
  <c r="Q220" i="245"/>
  <c r="Q214" i="245"/>
  <c r="Q216" i="245"/>
  <c r="Q218" i="245"/>
  <c r="Q224" i="245"/>
  <c r="Q212" i="245"/>
  <c r="R225" i="234"/>
  <c r="R219" i="234"/>
  <c r="R213" i="234"/>
  <c r="R224" i="234"/>
  <c r="R218" i="234"/>
  <c r="R212" i="234"/>
  <c r="R222" i="234"/>
  <c r="R216" i="234"/>
  <c r="R223" i="234"/>
  <c r="R217" i="234"/>
  <c r="R221" i="234"/>
  <c r="R220" i="234"/>
  <c r="R215" i="234"/>
  <c r="R226" i="234"/>
  <c r="R214" i="234"/>
  <c r="AV112" i="226"/>
  <c r="AU113" i="226"/>
  <c r="M114" i="226"/>
  <c r="DM103" i="226"/>
  <c r="Q269" i="245"/>
  <c r="R267" i="245"/>
  <c r="R263" i="245"/>
  <c r="Q256" i="245"/>
  <c r="Q259" i="245"/>
  <c r="R266" i="245"/>
  <c r="R269" i="245"/>
  <c r="Q261" i="245"/>
  <c r="Q258" i="245"/>
  <c r="Q265" i="245"/>
  <c r="R258" i="245"/>
  <c r="R255" i="245"/>
  <c r="R264" i="245"/>
  <c r="Q267" i="245"/>
  <c r="Q262" i="245"/>
  <c r="Q260" i="245"/>
  <c r="R262" i="245"/>
  <c r="R257" i="245"/>
  <c r="R259" i="245"/>
  <c r="Q255" i="245"/>
  <c r="Q268" i="245"/>
  <c r="Q266" i="245"/>
  <c r="S190" i="245"/>
  <c r="S282" i="245"/>
  <c r="S254" i="245" s="1"/>
  <c r="U105" i="245"/>
  <c r="R260" i="245"/>
  <c r="R256" i="245"/>
  <c r="Q257" i="245"/>
  <c r="R265" i="245"/>
  <c r="R261" i="245"/>
  <c r="R268" i="245"/>
  <c r="Q263" i="245"/>
  <c r="Q264" i="245"/>
  <c r="BT105" i="245"/>
  <c r="BT147" i="245" s="1"/>
  <c r="T147" i="245"/>
  <c r="S190" i="234"/>
  <c r="T147" i="234"/>
  <c r="T282" i="234" s="1"/>
  <c r="T254" i="234" s="1"/>
  <c r="BT105" i="234"/>
  <c r="BT147" i="234" s="1"/>
  <c r="BX103" i="234"/>
  <c r="BX146" i="234"/>
  <c r="BY104" i="234"/>
  <c r="W189" i="234"/>
  <c r="W210" i="234" s="1"/>
  <c r="W281" i="234"/>
  <c r="W253" i="234" s="1"/>
  <c r="U105" i="234"/>
  <c r="X146" i="234"/>
  <c r="Y104" i="234"/>
  <c r="X103" i="234"/>
  <c r="AA33" i="234"/>
  <c r="Z34" i="234"/>
  <c r="Z32" i="234"/>
  <c r="N113" i="226"/>
  <c r="BM105" i="226"/>
  <c r="BN105" i="226"/>
  <c r="BO104" i="226"/>
  <c r="S201" i="245" l="1"/>
  <c r="S293" i="245" s="1"/>
  <c r="S195" i="245"/>
  <c r="S287" i="245" s="1"/>
  <c r="S194" i="245"/>
  <c r="S286" i="245" s="1"/>
  <c r="S193" i="245"/>
  <c r="S285" i="245" s="1"/>
  <c r="S192" i="245"/>
  <c r="S284" i="245" s="1"/>
  <c r="S191" i="245"/>
  <c r="S283" i="245" s="1"/>
  <c r="S200" i="245"/>
  <c r="S292" i="245" s="1"/>
  <c r="S205" i="245"/>
  <c r="S297" i="245" s="1"/>
  <c r="S196" i="245"/>
  <c r="S288" i="245" s="1"/>
  <c r="S197" i="245"/>
  <c r="S289" i="245" s="1"/>
  <c r="S202" i="245"/>
  <c r="S294" i="245" s="1"/>
  <c r="S198" i="245"/>
  <c r="S290" i="245" s="1"/>
  <c r="S203" i="245"/>
  <c r="S295" i="245" s="1"/>
  <c r="S199" i="245"/>
  <c r="S291" i="245" s="1"/>
  <c r="S204" i="245"/>
  <c r="S296" i="245" s="1"/>
  <c r="AV113" i="226"/>
  <c r="AU114" i="226"/>
  <c r="M115" i="226"/>
  <c r="DN103" i="226"/>
  <c r="S211" i="234"/>
  <c r="S211" i="245"/>
  <c r="V105" i="245"/>
  <c r="U147" i="245"/>
  <c r="BU105" i="245"/>
  <c r="BU147" i="245" s="1"/>
  <c r="T282" i="245"/>
  <c r="T254" i="245" s="1"/>
  <c r="T190" i="245"/>
  <c r="T190" i="234"/>
  <c r="U147" i="234"/>
  <c r="U190" i="234" s="1"/>
  <c r="BU105" i="234"/>
  <c r="BU147" i="234" s="1"/>
  <c r="BY146" i="234"/>
  <c r="BY103" i="234"/>
  <c r="BZ104" i="234"/>
  <c r="X189" i="234"/>
  <c r="X210" i="234" s="1"/>
  <c r="X281" i="234"/>
  <c r="X253" i="234" s="1"/>
  <c r="V105" i="234"/>
  <c r="AA34" i="234"/>
  <c r="AA32" i="234"/>
  <c r="AB33" i="234"/>
  <c r="Y146" i="234"/>
  <c r="Z104" i="234"/>
  <c r="Y103" i="234"/>
  <c r="N114" i="226"/>
  <c r="BP104" i="226"/>
  <c r="BO105" i="226"/>
  <c r="U191" i="234" l="1"/>
  <c r="U201" i="234"/>
  <c r="U204" i="234"/>
  <c r="U198" i="234"/>
  <c r="U192" i="234"/>
  <c r="U205" i="234"/>
  <c r="U200" i="234"/>
  <c r="U202" i="234"/>
  <c r="U195" i="234"/>
  <c r="U194" i="234"/>
  <c r="U196" i="234"/>
  <c r="U199" i="234"/>
  <c r="U197" i="234"/>
  <c r="U203" i="234"/>
  <c r="U193" i="234"/>
  <c r="S226" i="245"/>
  <c r="S225" i="245"/>
  <c r="S224" i="245"/>
  <c r="S223" i="245"/>
  <c r="S219" i="245"/>
  <c r="S218" i="245"/>
  <c r="S217" i="245"/>
  <c r="S216" i="245"/>
  <c r="S213" i="245"/>
  <c r="S221" i="245"/>
  <c r="S215" i="245"/>
  <c r="S220" i="245"/>
  <c r="S212" i="245"/>
  <c r="S222" i="245"/>
  <c r="S214" i="245"/>
  <c r="T205" i="245"/>
  <c r="T297" i="245" s="1"/>
  <c r="T203" i="245"/>
  <c r="T295" i="245" s="1"/>
  <c r="T202" i="245"/>
  <c r="T294" i="245" s="1"/>
  <c r="T201" i="245"/>
  <c r="T293" i="245" s="1"/>
  <c r="T200" i="245"/>
  <c r="T292" i="245" s="1"/>
  <c r="T199" i="245"/>
  <c r="T291" i="245" s="1"/>
  <c r="T198" i="245"/>
  <c r="T290" i="245" s="1"/>
  <c r="T197" i="245"/>
  <c r="T289" i="245" s="1"/>
  <c r="T196" i="245"/>
  <c r="T288" i="245" s="1"/>
  <c r="T195" i="245"/>
  <c r="T287" i="245" s="1"/>
  <c r="T191" i="245"/>
  <c r="T283" i="245" s="1"/>
  <c r="T194" i="245"/>
  <c r="T286" i="245" s="1"/>
  <c r="T193" i="245"/>
  <c r="T285" i="245" s="1"/>
  <c r="T192" i="245"/>
  <c r="T284" i="245" s="1"/>
  <c r="T204" i="245"/>
  <c r="T296" i="245" s="1"/>
  <c r="AU115" i="226"/>
  <c r="M116" i="226"/>
  <c r="AV114" i="226"/>
  <c r="DO103" i="226"/>
  <c r="T211" i="234"/>
  <c r="S263" i="245"/>
  <c r="U282" i="245"/>
  <c r="U254" i="245" s="1"/>
  <c r="U190" i="245"/>
  <c r="S256" i="245"/>
  <c r="S269" i="245"/>
  <c r="S259" i="245"/>
  <c r="S257" i="245"/>
  <c r="S258" i="245"/>
  <c r="S260" i="245"/>
  <c r="S267" i="245"/>
  <c r="S264" i="245"/>
  <c r="V147" i="245"/>
  <c r="BV105" i="245"/>
  <c r="BV147" i="245" s="1"/>
  <c r="S261" i="245"/>
  <c r="S262" i="245"/>
  <c r="W105" i="245"/>
  <c r="S265" i="245"/>
  <c r="S268" i="245"/>
  <c r="S266" i="245"/>
  <c r="S255" i="245"/>
  <c r="T211" i="245"/>
  <c r="U282" i="234"/>
  <c r="U254" i="234" s="1"/>
  <c r="BZ103" i="234"/>
  <c r="BZ146" i="234"/>
  <c r="CA104" i="234"/>
  <c r="V147" i="234"/>
  <c r="V190" i="234" s="1"/>
  <c r="BV105" i="234"/>
  <c r="BV147" i="234" s="1"/>
  <c r="U211" i="234"/>
  <c r="Y189" i="234"/>
  <c r="Y210" i="234" s="1"/>
  <c r="Y281" i="234"/>
  <c r="Y253" i="234" s="1"/>
  <c r="W105" i="234"/>
  <c r="AB34" i="234"/>
  <c r="AB32" i="234"/>
  <c r="AC33" i="234"/>
  <c r="Z146" i="234"/>
  <c r="AA104" i="234"/>
  <c r="Z103" i="234"/>
  <c r="N115" i="226"/>
  <c r="BP105" i="226"/>
  <c r="BQ104" i="226"/>
  <c r="U223" i="234" l="1"/>
  <c r="U217" i="234"/>
  <c r="U226" i="234"/>
  <c r="U220" i="234"/>
  <c r="U214" i="234"/>
  <c r="U218" i="234"/>
  <c r="U215" i="234"/>
  <c r="U216" i="234"/>
  <c r="U213" i="234"/>
  <c r="U224" i="234"/>
  <c r="U222" i="234"/>
  <c r="U221" i="234"/>
  <c r="U219" i="234"/>
  <c r="U225" i="234"/>
  <c r="U212" i="234"/>
  <c r="T226" i="245"/>
  <c r="T225" i="245"/>
  <c r="T224" i="245"/>
  <c r="T223" i="245"/>
  <c r="T222" i="245"/>
  <c r="T221" i="245"/>
  <c r="T220" i="245"/>
  <c r="T219" i="245"/>
  <c r="T218" i="245"/>
  <c r="T217" i="245"/>
  <c r="T216" i="245"/>
  <c r="T215" i="245"/>
  <c r="T214" i="245"/>
  <c r="T213" i="245"/>
  <c r="T212" i="245"/>
  <c r="U204" i="245"/>
  <c r="U200" i="245"/>
  <c r="U199" i="245"/>
  <c r="U194" i="245"/>
  <c r="U201" i="245"/>
  <c r="U197" i="245"/>
  <c r="U202" i="245"/>
  <c r="U198" i="245"/>
  <c r="U203" i="245"/>
  <c r="U193" i="245"/>
  <c r="U192" i="245"/>
  <c r="U191" i="245"/>
  <c r="U195" i="245"/>
  <c r="U205" i="245"/>
  <c r="U196" i="245"/>
  <c r="AV115" i="226"/>
  <c r="M117" i="226"/>
  <c r="AU116" i="226"/>
  <c r="DP103" i="226"/>
  <c r="X105" i="245"/>
  <c r="T264" i="245"/>
  <c r="Y105" i="245"/>
  <c r="W147" i="245"/>
  <c r="BW105" i="245"/>
  <c r="BW147" i="245" s="1"/>
  <c r="T265" i="245"/>
  <c r="T256" i="245"/>
  <c r="T266" i="245"/>
  <c r="T263" i="245"/>
  <c r="T258" i="245"/>
  <c r="T261" i="245"/>
  <c r="T269" i="245"/>
  <c r="T259" i="245"/>
  <c r="T262" i="245"/>
  <c r="V282" i="245"/>
  <c r="V254" i="245" s="1"/>
  <c r="V190" i="245"/>
  <c r="T260" i="245"/>
  <c r="T255" i="245"/>
  <c r="U211" i="245"/>
  <c r="T267" i="245"/>
  <c r="T268" i="245"/>
  <c r="T257" i="245"/>
  <c r="V282" i="234"/>
  <c r="V254" i="234" s="1"/>
  <c r="CA103" i="234"/>
  <c r="CB104" i="234"/>
  <c r="CA146" i="234"/>
  <c r="W147" i="234"/>
  <c r="W282" i="234" s="1"/>
  <c r="W254" i="234" s="1"/>
  <c r="BW105" i="234"/>
  <c r="BW147" i="234" s="1"/>
  <c r="V211" i="234"/>
  <c r="Z189" i="234"/>
  <c r="Z210" i="234" s="1"/>
  <c r="Z281" i="234"/>
  <c r="Z253" i="234" s="1"/>
  <c r="X105" i="234"/>
  <c r="AB104" i="234"/>
  <c r="AA103" i="234"/>
  <c r="AA146" i="234"/>
  <c r="AC34" i="234"/>
  <c r="AC32" i="234"/>
  <c r="AD33" i="234"/>
  <c r="N116" i="226"/>
  <c r="BR104" i="226"/>
  <c r="BQ105" i="226"/>
  <c r="V205" i="245" l="1"/>
  <c r="V204" i="245"/>
  <c r="V199" i="245"/>
  <c r="V198" i="245"/>
  <c r="V202" i="245"/>
  <c r="V203" i="245"/>
  <c r="V193" i="245"/>
  <c r="V192" i="245"/>
  <c r="V191" i="245"/>
  <c r="V195" i="245"/>
  <c r="V200" i="245"/>
  <c r="V196" i="245"/>
  <c r="V194" i="245"/>
  <c r="V201" i="245"/>
  <c r="V197" i="245"/>
  <c r="U226" i="245"/>
  <c r="U225" i="245"/>
  <c r="U224" i="245"/>
  <c r="U223" i="245"/>
  <c r="U222" i="245"/>
  <c r="U221" i="245"/>
  <c r="U220" i="245"/>
  <c r="U219" i="245"/>
  <c r="U218" i="245"/>
  <c r="U217" i="245"/>
  <c r="U216" i="245"/>
  <c r="U215" i="245"/>
  <c r="U214" i="245"/>
  <c r="U213" i="245"/>
  <c r="U212" i="245"/>
  <c r="AU117" i="226"/>
  <c r="M118" i="226"/>
  <c r="AV116" i="226"/>
  <c r="DQ103" i="226"/>
  <c r="U260" i="245"/>
  <c r="U288" i="245"/>
  <c r="U269" i="245"/>
  <c r="U297" i="245"/>
  <c r="U266" i="245"/>
  <c r="U294" i="245"/>
  <c r="V211" i="245"/>
  <c r="U259" i="245"/>
  <c r="U287" i="245"/>
  <c r="U257" i="245"/>
  <c r="U285" i="245"/>
  <c r="U292" i="245"/>
  <c r="U264" i="245"/>
  <c r="U295" i="245"/>
  <c r="U267" i="245"/>
  <c r="U265" i="245"/>
  <c r="U293" i="245"/>
  <c r="U291" i="245"/>
  <c r="U263" i="245"/>
  <c r="U290" i="245"/>
  <c r="U262" i="245"/>
  <c r="Y147" i="245"/>
  <c r="BY105" i="245"/>
  <c r="BY147" i="245" s="1"/>
  <c r="U296" i="245"/>
  <c r="U268" i="245"/>
  <c r="W282" i="245"/>
  <c r="W254" i="245" s="1"/>
  <c r="W190" i="245"/>
  <c r="X147" i="245"/>
  <c r="BX105" i="245"/>
  <c r="BX147" i="245" s="1"/>
  <c r="U255" i="245"/>
  <c r="U283" i="245"/>
  <c r="U284" i="245"/>
  <c r="U256" i="245"/>
  <c r="U258" i="245"/>
  <c r="U286" i="245"/>
  <c r="U289" i="245"/>
  <c r="U261" i="245"/>
  <c r="W190" i="234"/>
  <c r="X147" i="234"/>
  <c r="X190" i="234" s="1"/>
  <c r="BX105" i="234"/>
  <c r="BX147" i="234" s="1"/>
  <c r="CC104" i="234"/>
  <c r="CB146" i="234"/>
  <c r="CB103" i="234"/>
  <c r="AA189" i="234"/>
  <c r="AA210" i="234" s="1"/>
  <c r="AA281" i="234"/>
  <c r="AA253" i="234" s="1"/>
  <c r="Y105" i="234"/>
  <c r="AC104" i="234"/>
  <c r="AB103" i="234"/>
  <c r="AB146" i="234"/>
  <c r="AE33" i="234"/>
  <c r="AD32" i="234"/>
  <c r="AD34" i="234"/>
  <c r="N117" i="226"/>
  <c r="P175" i="245"/>
  <c r="P177" i="245"/>
  <c r="P183" i="245"/>
  <c r="O183" i="245"/>
  <c r="T308" i="244"/>
  <c r="O173" i="245"/>
  <c r="O170" i="245"/>
  <c r="BR105" i="226"/>
  <c r="O182" i="245"/>
  <c r="P174" i="245"/>
  <c r="O171" i="245"/>
  <c r="O177" i="245"/>
  <c r="P172" i="245"/>
  <c r="O179" i="245"/>
  <c r="O181" i="245"/>
  <c r="P170" i="245"/>
  <c r="P184" i="245"/>
  <c r="O176" i="245"/>
  <c r="Q308" i="242"/>
  <c r="O184" i="245"/>
  <c r="P178" i="245"/>
  <c r="O175" i="245"/>
  <c r="O174" i="245"/>
  <c r="P173" i="245"/>
  <c r="P181" i="245"/>
  <c r="Q308" i="244"/>
  <c r="O178" i="245"/>
  <c r="P182" i="245"/>
  <c r="BS104" i="226"/>
  <c r="P180" i="245"/>
  <c r="P176" i="245"/>
  <c r="P171" i="245"/>
  <c r="O180" i="245"/>
  <c r="O172" i="245"/>
  <c r="P179" i="245"/>
  <c r="W198" i="245" l="1"/>
  <c r="W203" i="245"/>
  <c r="W197" i="245"/>
  <c r="W202" i="245"/>
  <c r="W192" i="245"/>
  <c r="W193" i="245"/>
  <c r="W191" i="245"/>
  <c r="W199" i="245"/>
  <c r="W195" i="245"/>
  <c r="W204" i="245"/>
  <c r="W200" i="245"/>
  <c r="W196" i="245"/>
  <c r="W194" i="245"/>
  <c r="W205" i="245"/>
  <c r="W201" i="245"/>
  <c r="V226" i="245"/>
  <c r="V225" i="245"/>
  <c r="V224" i="245"/>
  <c r="V223" i="245"/>
  <c r="V222" i="245"/>
  <c r="V221" i="245"/>
  <c r="V220" i="245"/>
  <c r="V219" i="245"/>
  <c r="V218" i="245"/>
  <c r="V217" i="245"/>
  <c r="V216" i="245"/>
  <c r="V215" i="245"/>
  <c r="V214" i="245"/>
  <c r="V213" i="245"/>
  <c r="V212" i="245"/>
  <c r="AV117" i="226"/>
  <c r="AU118" i="226"/>
  <c r="DR103" i="226"/>
  <c r="X211" i="234"/>
  <c r="W211" i="234"/>
  <c r="Q180" i="245"/>
  <c r="Q173" i="245"/>
  <c r="Q177" i="245"/>
  <c r="Q179" i="245"/>
  <c r="Q174" i="245"/>
  <c r="Q183" i="245"/>
  <c r="Q176" i="245"/>
  <c r="Q172" i="245"/>
  <c r="Q181" i="245"/>
  <c r="Q178" i="245"/>
  <c r="Q182" i="245"/>
  <c r="Q184" i="245"/>
  <c r="Q175" i="245"/>
  <c r="Q171" i="245"/>
  <c r="Q170" i="245"/>
  <c r="V293" i="245"/>
  <c r="V265" i="245"/>
  <c r="W211" i="245"/>
  <c r="V288" i="245"/>
  <c r="V260" i="245"/>
  <c r="Y282" i="245"/>
  <c r="Y254" i="245" s="1"/>
  <c r="Y190" i="245"/>
  <c r="V285" i="245"/>
  <c r="V257" i="245"/>
  <c r="V264" i="245"/>
  <c r="V292" i="245"/>
  <c r="V294" i="245"/>
  <c r="V266" i="245"/>
  <c r="V262" i="245"/>
  <c r="V290" i="245"/>
  <c r="V263" i="245"/>
  <c r="V291" i="245"/>
  <c r="V261" i="245"/>
  <c r="V289" i="245"/>
  <c r="X190" i="245"/>
  <c r="X282" i="245"/>
  <c r="X254" i="245" s="1"/>
  <c r="V283" i="245"/>
  <c r="V255" i="245"/>
  <c r="V268" i="245"/>
  <c r="V296" i="245"/>
  <c r="V295" i="245"/>
  <c r="V267" i="245"/>
  <c r="V256" i="245"/>
  <c r="V284" i="245"/>
  <c r="V297" i="245"/>
  <c r="V269" i="245"/>
  <c r="Z105" i="245"/>
  <c r="V286" i="245"/>
  <c r="V258" i="245"/>
  <c r="V259" i="245"/>
  <c r="V287" i="245"/>
  <c r="X282" i="234"/>
  <c r="X254" i="234" s="1"/>
  <c r="Y147" i="234"/>
  <c r="Y190" i="234" s="1"/>
  <c r="BY105" i="234"/>
  <c r="BY147" i="234" s="1"/>
  <c r="CC146" i="234"/>
  <c r="CC103" i="234"/>
  <c r="CD104" i="234"/>
  <c r="AB189" i="234"/>
  <c r="AB210" i="234" s="1"/>
  <c r="AB281" i="234"/>
  <c r="AB253" i="234" s="1"/>
  <c r="Z105" i="234"/>
  <c r="AC146" i="234"/>
  <c r="AD104" i="234"/>
  <c r="AC103" i="234"/>
  <c r="AF33" i="234"/>
  <c r="AE34" i="234"/>
  <c r="AE32" i="234"/>
  <c r="M119" i="226"/>
  <c r="N118" i="226"/>
  <c r="P308" i="242"/>
  <c r="S308" i="244"/>
  <c r="R308" i="244"/>
  <c r="BS105" i="226"/>
  <c r="P308" i="244"/>
  <c r="X203" i="245" l="1"/>
  <c r="X197" i="245"/>
  <c r="X204" i="245"/>
  <c r="X202" i="245"/>
  <c r="X196" i="245"/>
  <c r="X194" i="245"/>
  <c r="X193" i="245"/>
  <c r="X192" i="245"/>
  <c r="X191" i="245"/>
  <c r="X199" i="245"/>
  <c r="X195" i="245"/>
  <c r="X200" i="245"/>
  <c r="X205" i="245"/>
  <c r="X201" i="245"/>
  <c r="X198" i="245"/>
  <c r="Y204" i="245"/>
  <c r="Y202" i="245"/>
  <c r="Y196" i="245"/>
  <c r="Y194" i="245"/>
  <c r="Y193" i="245"/>
  <c r="Y192" i="245"/>
  <c r="Y191" i="245"/>
  <c r="Y205" i="245"/>
  <c r="Y201" i="245"/>
  <c r="Y195" i="245"/>
  <c r="Y198" i="245"/>
  <c r="Y203" i="245"/>
  <c r="Y200" i="245"/>
  <c r="Y197" i="245"/>
  <c r="Y199" i="245"/>
  <c r="W226" i="245"/>
  <c r="W223" i="245"/>
  <c r="W222" i="245"/>
  <c r="W220" i="245"/>
  <c r="W218" i="245"/>
  <c r="W216" i="245"/>
  <c r="W214" i="245"/>
  <c r="W212" i="245"/>
  <c r="W217" i="245"/>
  <c r="W225" i="245"/>
  <c r="W215" i="245"/>
  <c r="W221" i="245"/>
  <c r="W224" i="245"/>
  <c r="W219" i="245"/>
  <c r="W213" i="245"/>
  <c r="AV118" i="226"/>
  <c r="M120" i="226"/>
  <c r="AU119" i="226"/>
  <c r="DS103" i="226"/>
  <c r="O308" i="242"/>
  <c r="O308" i="244"/>
  <c r="Z147" i="245"/>
  <c r="BZ105" i="245"/>
  <c r="BZ147" i="245" s="1"/>
  <c r="W286" i="245"/>
  <c r="W258" i="245"/>
  <c r="W289" i="245"/>
  <c r="W261" i="245"/>
  <c r="W260" i="245"/>
  <c r="W288" i="245"/>
  <c r="W296" i="245"/>
  <c r="W268" i="245"/>
  <c r="W283" i="245"/>
  <c r="W255" i="245"/>
  <c r="W269" i="245"/>
  <c r="W297" i="245"/>
  <c r="Y211" i="245"/>
  <c r="W295" i="245"/>
  <c r="W267" i="245"/>
  <c r="W292" i="245"/>
  <c r="W264" i="245"/>
  <c r="W284" i="245"/>
  <c r="W256" i="245"/>
  <c r="W287" i="245"/>
  <c r="W259" i="245"/>
  <c r="W293" i="245"/>
  <c r="W265" i="245"/>
  <c r="X211" i="245"/>
  <c r="AA105" i="245"/>
  <c r="W290" i="245"/>
  <c r="W262" i="245"/>
  <c r="W294" i="245"/>
  <c r="W266" i="245"/>
  <c r="W291" i="245"/>
  <c r="W263" i="245"/>
  <c r="W285" i="245"/>
  <c r="W257" i="245"/>
  <c r="Y282" i="234"/>
  <c r="Y254" i="234" s="1"/>
  <c r="CD103" i="234"/>
  <c r="CE104" i="234"/>
  <c r="CD146" i="234"/>
  <c r="Z147" i="234"/>
  <c r="Z190" i="234" s="1"/>
  <c r="BZ105" i="234"/>
  <c r="BZ147" i="234" s="1"/>
  <c r="Y211" i="234"/>
  <c r="AC189" i="234"/>
  <c r="AC210" i="234" s="1"/>
  <c r="AC281" i="234"/>
  <c r="AC253" i="234" s="1"/>
  <c r="AA105" i="234"/>
  <c r="AE104" i="234"/>
  <c r="AD103" i="234"/>
  <c r="AD146" i="234"/>
  <c r="AG33" i="234"/>
  <c r="AF34" i="234"/>
  <c r="AF32" i="234"/>
  <c r="N119" i="226"/>
  <c r="BT104" i="226"/>
  <c r="BU104" i="226"/>
  <c r="BT105" i="226"/>
  <c r="Z198" i="234" l="1"/>
  <c r="Z192" i="234"/>
  <c r="Z202" i="234"/>
  <c r="Z199" i="234"/>
  <c r="Z193" i="234"/>
  <c r="Z196" i="234"/>
  <c r="Z195" i="234"/>
  <c r="Z197" i="234"/>
  <c r="Z204" i="234"/>
  <c r="Z194" i="234"/>
  <c r="Z191" i="234"/>
  <c r="Z203" i="234"/>
  <c r="Z205" i="234"/>
  <c r="Z200" i="234"/>
  <c r="Z201" i="234"/>
  <c r="Y226" i="245"/>
  <c r="Y225" i="245"/>
  <c r="Y224" i="245"/>
  <c r="Y223" i="245"/>
  <c r="Y214" i="245"/>
  <c r="Y213" i="245"/>
  <c r="Y212" i="245"/>
  <c r="Y218" i="245"/>
  <c r="Y220" i="245"/>
  <c r="Y222" i="245"/>
  <c r="Y217" i="245"/>
  <c r="Y219" i="245"/>
  <c r="Y221" i="245"/>
  <c r="Y216" i="245"/>
  <c r="Y215" i="245"/>
  <c r="X225" i="245"/>
  <c r="X216" i="245"/>
  <c r="X215" i="245"/>
  <c r="X214" i="245"/>
  <c r="X213" i="245"/>
  <c r="X218" i="245"/>
  <c r="X224" i="245"/>
  <c r="X220" i="245"/>
  <c r="X212" i="245"/>
  <c r="X223" i="245"/>
  <c r="X222" i="245"/>
  <c r="X217" i="245"/>
  <c r="X226" i="245"/>
  <c r="X219" i="245"/>
  <c r="X221" i="245"/>
  <c r="AV119" i="226"/>
  <c r="AU120" i="226"/>
  <c r="DT103" i="226"/>
  <c r="X296" i="245"/>
  <c r="X268" i="245"/>
  <c r="X295" i="245"/>
  <c r="X267" i="245"/>
  <c r="Y293" i="245"/>
  <c r="Y265" i="245"/>
  <c r="X256" i="245"/>
  <c r="X284" i="245"/>
  <c r="Y285" i="245"/>
  <c r="Y257" i="245"/>
  <c r="X288" i="245"/>
  <c r="X260" i="245"/>
  <c r="X258" i="245"/>
  <c r="X286" i="245"/>
  <c r="X264" i="245"/>
  <c r="X292" i="245"/>
  <c r="Y256" i="245"/>
  <c r="Y284" i="245"/>
  <c r="Y259" i="245"/>
  <c r="Y287" i="245"/>
  <c r="Y297" i="245"/>
  <c r="Y269" i="245"/>
  <c r="AA147" i="245"/>
  <c r="CA105" i="245"/>
  <c r="CA147" i="245" s="1"/>
  <c r="X285" i="245"/>
  <c r="X257" i="245"/>
  <c r="X289" i="245"/>
  <c r="X261" i="245"/>
  <c r="X259" i="245"/>
  <c r="X287" i="245"/>
  <c r="Y289" i="245"/>
  <c r="Y261" i="245"/>
  <c r="Y283" i="245"/>
  <c r="Y255" i="245"/>
  <c r="Y258" i="245"/>
  <c r="Y286" i="245"/>
  <c r="X262" i="245"/>
  <c r="X290" i="245"/>
  <c r="X294" i="245"/>
  <c r="X266" i="245"/>
  <c r="X293" i="245"/>
  <c r="X265" i="245"/>
  <c r="Y266" i="245"/>
  <c r="Y294" i="245"/>
  <c r="Y295" i="245"/>
  <c r="Y267" i="245"/>
  <c r="Y292" i="245"/>
  <c r="Y264" i="245"/>
  <c r="Y288" i="245"/>
  <c r="Y260" i="245"/>
  <c r="Z282" i="245"/>
  <c r="Z254" i="245" s="1"/>
  <c r="Z190" i="245"/>
  <c r="X291" i="245"/>
  <c r="X263" i="245"/>
  <c r="AB105" i="245"/>
  <c r="X255" i="245"/>
  <c r="X283" i="245"/>
  <c r="Y262" i="245"/>
  <c r="Y290" i="245"/>
  <c r="Y268" i="245"/>
  <c r="Y296" i="245"/>
  <c r="X269" i="245"/>
  <c r="X297" i="245"/>
  <c r="Y263" i="245"/>
  <c r="Y291" i="245"/>
  <c r="Z282" i="234"/>
  <c r="Z254" i="234" s="1"/>
  <c r="AA147" i="234"/>
  <c r="AA190" i="234" s="1"/>
  <c r="CA105" i="234"/>
  <c r="CA147" i="234" s="1"/>
  <c r="CF104" i="234"/>
  <c r="CE103" i="234"/>
  <c r="CE146" i="234"/>
  <c r="Z211" i="234"/>
  <c r="AD189" i="234"/>
  <c r="AD210" i="234" s="1"/>
  <c r="AD281" i="234"/>
  <c r="AD253" i="234" s="1"/>
  <c r="AB105" i="234"/>
  <c r="AE146" i="234"/>
  <c r="AF104" i="234"/>
  <c r="AE103" i="234"/>
  <c r="AG34" i="234"/>
  <c r="AH33" i="234"/>
  <c r="AG32" i="234"/>
  <c r="M121" i="226"/>
  <c r="N120" i="226"/>
  <c r="BU105" i="226"/>
  <c r="BV104" i="226"/>
  <c r="Z218" i="234" l="1"/>
  <c r="Z212" i="234"/>
  <c r="Z221" i="234"/>
  <c r="Z215" i="234"/>
  <c r="Z219" i="234"/>
  <c r="Z224" i="234"/>
  <c r="Z225" i="234"/>
  <c r="Z222" i="234"/>
  <c r="Z223" i="234"/>
  <c r="Z216" i="234"/>
  <c r="Z217" i="234"/>
  <c r="Z214" i="234"/>
  <c r="Z226" i="234"/>
  <c r="Z220" i="234"/>
  <c r="Z213" i="234"/>
  <c r="AA197" i="234"/>
  <c r="AA205" i="234"/>
  <c r="AA193" i="234"/>
  <c r="AA203" i="234"/>
  <c r="AA202" i="234"/>
  <c r="AA192" i="234"/>
  <c r="AA200" i="234"/>
  <c r="AA195" i="234"/>
  <c r="AA204" i="234"/>
  <c r="AA199" i="234"/>
  <c r="AA201" i="234"/>
  <c r="AA198" i="234"/>
  <c r="AA191" i="234"/>
  <c r="AA196" i="234"/>
  <c r="AA194" i="234"/>
  <c r="Z205" i="245"/>
  <c r="Z204" i="245"/>
  <c r="Z203" i="245"/>
  <c r="Z202" i="245"/>
  <c r="Z201" i="245"/>
  <c r="Z200" i="245"/>
  <c r="Z199" i="245"/>
  <c r="Z198" i="245"/>
  <c r="Z197" i="245"/>
  <c r="Z196" i="245"/>
  <c r="Z195" i="245"/>
  <c r="Z193" i="245"/>
  <c r="Z192" i="245"/>
  <c r="Z191" i="245"/>
  <c r="Z194" i="245"/>
  <c r="AV120" i="226"/>
  <c r="M122" i="226"/>
  <c r="AU121" i="226"/>
  <c r="DU103" i="226"/>
  <c r="AC105" i="245"/>
  <c r="AA282" i="245"/>
  <c r="AA254" i="245" s="1"/>
  <c r="AA190" i="245"/>
  <c r="AB147" i="245"/>
  <c r="CB105" i="245"/>
  <c r="CB147" i="245" s="1"/>
  <c r="Z211" i="245"/>
  <c r="AB147" i="234"/>
  <c r="AB190" i="234" s="1"/>
  <c r="CB105" i="234"/>
  <c r="CB147" i="234" s="1"/>
  <c r="CF146" i="234"/>
  <c r="CG104" i="234"/>
  <c r="CF103" i="234"/>
  <c r="AA282" i="234"/>
  <c r="AA254" i="234" s="1"/>
  <c r="AA211" i="234"/>
  <c r="AE189" i="234"/>
  <c r="AE210" i="234" s="1"/>
  <c r="AE281" i="234"/>
  <c r="AE253" i="234" s="1"/>
  <c r="AC105" i="234"/>
  <c r="AI33" i="234"/>
  <c r="AH32" i="234"/>
  <c r="AH34" i="234"/>
  <c r="AF146" i="234"/>
  <c r="AF103" i="234"/>
  <c r="AG104" i="234"/>
  <c r="S121" i="226"/>
  <c r="AB121" i="226"/>
  <c r="AJ121" i="226"/>
  <c r="AI121" i="226"/>
  <c r="AW121" i="226"/>
  <c r="AZ121" i="226"/>
  <c r="AQ121" i="226"/>
  <c r="Y121" i="226"/>
  <c r="AR121" i="226"/>
  <c r="AP121" i="226"/>
  <c r="AF121" i="226"/>
  <c r="AG121" i="226"/>
  <c r="AK121" i="226"/>
  <c r="AA121" i="226"/>
  <c r="O121" i="226"/>
  <c r="R121" i="226"/>
  <c r="Q121" i="226"/>
  <c r="V121" i="226"/>
  <c r="AY121" i="226"/>
  <c r="N121" i="226"/>
  <c r="BA121" i="226"/>
  <c r="AS121" i="226"/>
  <c r="U121" i="226"/>
  <c r="AM121" i="226"/>
  <c r="T121" i="226"/>
  <c r="AN121" i="226"/>
  <c r="AH121" i="226"/>
  <c r="X121" i="226"/>
  <c r="AL121" i="226"/>
  <c r="AC121" i="226"/>
  <c r="AE121" i="226"/>
  <c r="Z121" i="226"/>
  <c r="P121" i="226"/>
  <c r="W121" i="226"/>
  <c r="AO121" i="226"/>
  <c r="AD121" i="226"/>
  <c r="AX121" i="226"/>
  <c r="BV108" i="226"/>
  <c r="BV125" i="226"/>
  <c r="BV136" i="226"/>
  <c r="BV118" i="226"/>
  <c r="BV122" i="226"/>
  <c r="BV106" i="226"/>
  <c r="BV110" i="226"/>
  <c r="BV134" i="226"/>
  <c r="BV112" i="226"/>
  <c r="BV109" i="226"/>
  <c r="BV119" i="226"/>
  <c r="BV120" i="226"/>
  <c r="BV115" i="226"/>
  <c r="BV114" i="226"/>
  <c r="BW104" i="226"/>
  <c r="BV121" i="226"/>
  <c r="BV117" i="226"/>
  <c r="AA205" i="245" l="1"/>
  <c r="AA201" i="245"/>
  <c r="AA195" i="245"/>
  <c r="AA200" i="245"/>
  <c r="AA193" i="245"/>
  <c r="AA192" i="245"/>
  <c r="AA198" i="245"/>
  <c r="AA199" i="245"/>
  <c r="AA194" i="245"/>
  <c r="AA204" i="245"/>
  <c r="AA196" i="245"/>
  <c r="AA197" i="245"/>
  <c r="AA202" i="245"/>
  <c r="AA191" i="245"/>
  <c r="AA203" i="245"/>
  <c r="AA218" i="234"/>
  <c r="AA226" i="234"/>
  <c r="AA220" i="234"/>
  <c r="AA214" i="234"/>
  <c r="AA223" i="234"/>
  <c r="AA217" i="234"/>
  <c r="AA224" i="234"/>
  <c r="AA222" i="234"/>
  <c r="AA215" i="234"/>
  <c r="AA221" i="234"/>
  <c r="AA219" i="234"/>
  <c r="AA216" i="234"/>
  <c r="AA212" i="234"/>
  <c r="AA225" i="234"/>
  <c r="AA213" i="234"/>
  <c r="AB191" i="234"/>
  <c r="AB202" i="234"/>
  <c r="AB193" i="234"/>
  <c r="AB195" i="234"/>
  <c r="AB198" i="234"/>
  <c r="AB199" i="234"/>
  <c r="AB201" i="234"/>
  <c r="AB204" i="234"/>
  <c r="AB194" i="234"/>
  <c r="AB203" i="234"/>
  <c r="AB205" i="234"/>
  <c r="AB197" i="234"/>
  <c r="AB200" i="234"/>
  <c r="AB196" i="234"/>
  <c r="AB192" i="234"/>
  <c r="Z226" i="245"/>
  <c r="Z225" i="245"/>
  <c r="Z224" i="245"/>
  <c r="Z223" i="245"/>
  <c r="Z222" i="245"/>
  <c r="Z221" i="245"/>
  <c r="Z220" i="245"/>
  <c r="Z219" i="245"/>
  <c r="Z218" i="245"/>
  <c r="Z217" i="245"/>
  <c r="Z216" i="245"/>
  <c r="Z215" i="245"/>
  <c r="Z214" i="245"/>
  <c r="Z213" i="245"/>
  <c r="Z212" i="245"/>
  <c r="AV121" i="226"/>
  <c r="AU122" i="226"/>
  <c r="M123" i="226"/>
  <c r="DV103" i="226"/>
  <c r="Z290" i="245"/>
  <c r="Z262" i="245"/>
  <c r="Z292" i="245"/>
  <c r="Z264" i="245"/>
  <c r="Z296" i="245"/>
  <c r="Z268" i="245"/>
  <c r="Z283" i="245"/>
  <c r="Z255" i="245"/>
  <c r="Z259" i="245"/>
  <c r="Z287" i="245"/>
  <c r="Z285" i="245"/>
  <c r="Z257" i="245"/>
  <c r="AB282" i="245"/>
  <c r="AB254" i="245" s="1"/>
  <c r="AB190" i="245"/>
  <c r="Z258" i="245"/>
  <c r="Z286" i="245"/>
  <c r="Z266" i="245"/>
  <c r="Z294" i="245"/>
  <c r="Z263" i="245"/>
  <c r="Z291" i="245"/>
  <c r="AA211" i="245"/>
  <c r="Z284" i="245"/>
  <c r="Z256" i="245"/>
  <c r="Z289" i="245"/>
  <c r="Z261" i="245"/>
  <c r="Z269" i="245"/>
  <c r="Z297" i="245"/>
  <c r="AD105" i="245"/>
  <c r="Z260" i="245"/>
  <c r="Z288" i="245"/>
  <c r="Z295" i="245"/>
  <c r="Z267" i="245"/>
  <c r="AC147" i="245"/>
  <c r="CC105" i="245"/>
  <c r="CC147" i="245" s="1"/>
  <c r="Z293" i="245"/>
  <c r="Z265" i="245"/>
  <c r="AC147" i="234"/>
  <c r="AC282" i="234" s="1"/>
  <c r="AC254" i="234" s="1"/>
  <c r="CC105" i="234"/>
  <c r="CC147" i="234" s="1"/>
  <c r="CH104" i="234"/>
  <c r="CG146" i="234"/>
  <c r="CG103" i="234"/>
  <c r="AB282" i="234"/>
  <c r="AB254" i="234" s="1"/>
  <c r="AB211" i="234"/>
  <c r="AF189" i="234"/>
  <c r="AF210" i="234" s="1"/>
  <c r="AF281" i="234"/>
  <c r="AF253" i="234" s="1"/>
  <c r="AD105" i="234"/>
  <c r="AI32" i="234"/>
  <c r="AI34" i="234"/>
  <c r="AJ33" i="234"/>
  <c r="AG146" i="234"/>
  <c r="AH104" i="234"/>
  <c r="AG103" i="234"/>
  <c r="Q122" i="226"/>
  <c r="AN122" i="226"/>
  <c r="BA122" i="226"/>
  <c r="AD122" i="226"/>
  <c r="W122" i="226"/>
  <c r="AF122" i="226"/>
  <c r="AE122" i="226"/>
  <c r="Y122" i="226"/>
  <c r="R122" i="226"/>
  <c r="T122" i="226"/>
  <c r="O122" i="226"/>
  <c r="AX122" i="226"/>
  <c r="Z122" i="226"/>
  <c r="U122" i="226"/>
  <c r="AJ122" i="226"/>
  <c r="AY122" i="226"/>
  <c r="AB122" i="226"/>
  <c r="AI122" i="226"/>
  <c r="AP122" i="226"/>
  <c r="AM122" i="226"/>
  <c r="AZ122" i="226"/>
  <c r="AH122" i="226"/>
  <c r="AA122" i="226"/>
  <c r="AC122" i="226"/>
  <c r="AO122" i="226"/>
  <c r="AL122" i="226"/>
  <c r="V122" i="226"/>
  <c r="X122" i="226"/>
  <c r="N122" i="226"/>
  <c r="AQ122" i="226"/>
  <c r="S122" i="226"/>
  <c r="AK122" i="226"/>
  <c r="P122" i="226"/>
  <c r="AW122" i="226"/>
  <c r="AR122" i="226"/>
  <c r="AS122" i="226"/>
  <c r="AG122" i="226"/>
  <c r="BV107" i="226"/>
  <c r="BW127" i="226"/>
  <c r="BV132" i="226"/>
  <c r="BW136" i="226"/>
  <c r="BW119" i="226"/>
  <c r="BW109" i="226"/>
  <c r="BW125" i="226"/>
  <c r="BW115" i="226"/>
  <c r="BV124" i="226"/>
  <c r="BV128" i="226"/>
  <c r="BW123" i="226"/>
  <c r="BV123" i="226"/>
  <c r="BV116" i="226"/>
  <c r="BV127" i="226"/>
  <c r="BV130" i="226"/>
  <c r="BV133" i="226"/>
  <c r="BV126" i="226"/>
  <c r="BV131" i="226"/>
  <c r="BW121" i="226"/>
  <c r="BW107" i="226"/>
  <c r="BW122" i="226"/>
  <c r="BX104" i="226"/>
  <c r="BV113" i="226"/>
  <c r="BW129" i="226"/>
  <c r="BW112" i="226"/>
  <c r="BW118" i="226"/>
  <c r="BV129" i="226"/>
  <c r="BW116" i="226"/>
  <c r="BV135" i="226"/>
  <c r="BW132" i="226"/>
  <c r="BV111" i="226"/>
  <c r="BV105" i="226"/>
  <c r="BW110" i="226"/>
  <c r="BW113" i="226"/>
  <c r="BW108" i="226"/>
  <c r="AB205" i="245" l="1"/>
  <c r="AB204" i="245"/>
  <c r="AB200" i="245"/>
  <c r="AB199" i="245"/>
  <c r="AB191" i="245"/>
  <c r="AB195" i="245"/>
  <c r="AB194" i="245"/>
  <c r="AB196" i="245"/>
  <c r="AB201" i="245"/>
  <c r="AB197" i="245"/>
  <c r="AB193" i="245"/>
  <c r="AB192" i="245"/>
  <c r="AB202" i="245"/>
  <c r="AB198" i="245"/>
  <c r="AB203" i="245"/>
  <c r="AA226" i="245"/>
  <c r="AA225" i="245"/>
  <c r="AA224" i="245"/>
  <c r="AA223" i="245"/>
  <c r="AA222" i="245"/>
  <c r="AA221" i="245"/>
  <c r="AA220" i="245"/>
  <c r="AA219" i="245"/>
  <c r="AA218" i="245"/>
  <c r="AA217" i="245"/>
  <c r="AA216" i="245"/>
  <c r="AA215" i="245"/>
  <c r="AA214" i="245"/>
  <c r="AA213" i="245"/>
  <c r="AA212" i="245"/>
  <c r="AB217" i="234"/>
  <c r="AB212" i="234"/>
  <c r="AB221" i="234"/>
  <c r="AB215" i="234"/>
  <c r="AB226" i="234"/>
  <c r="AB220" i="234"/>
  <c r="AB214" i="234"/>
  <c r="AB224" i="234"/>
  <c r="AB218" i="234"/>
  <c r="AB225" i="234"/>
  <c r="AB219" i="234"/>
  <c r="AB213" i="234"/>
  <c r="AB222" i="234"/>
  <c r="AB216" i="234"/>
  <c r="AB223" i="234"/>
  <c r="AV122" i="226"/>
  <c r="M124" i="226"/>
  <c r="AU123" i="226"/>
  <c r="DW103" i="226"/>
  <c r="AC190" i="245"/>
  <c r="AC282" i="245"/>
  <c r="AC254" i="245" s="1"/>
  <c r="AA289" i="245"/>
  <c r="AA261" i="245"/>
  <c r="AA287" i="245"/>
  <c r="AA259" i="245"/>
  <c r="AA285" i="245"/>
  <c r="AA257" i="245"/>
  <c r="AA267" i="245"/>
  <c r="AA295" i="245"/>
  <c r="AA264" i="245"/>
  <c r="AA292" i="245"/>
  <c r="AB211" i="245"/>
  <c r="AE105" i="245"/>
  <c r="AD147" i="245"/>
  <c r="CD105" i="245"/>
  <c r="CD147" i="245" s="1"/>
  <c r="AA258" i="245"/>
  <c r="AA286" i="245"/>
  <c r="AA269" i="245"/>
  <c r="AA297" i="245"/>
  <c r="AA268" i="245"/>
  <c r="AA296" i="245"/>
  <c r="AA263" i="245"/>
  <c r="AA291" i="245"/>
  <c r="AA265" i="245"/>
  <c r="AA293" i="245"/>
  <c r="AA284" i="245"/>
  <c r="AA256" i="245"/>
  <c r="AA294" i="245"/>
  <c r="AA266" i="245"/>
  <c r="AA288" i="245"/>
  <c r="AA260" i="245"/>
  <c r="AA283" i="245"/>
  <c r="AA255" i="245"/>
  <c r="AA262" i="245"/>
  <c r="AA290" i="245"/>
  <c r="AC190" i="234"/>
  <c r="AD147" i="234"/>
  <c r="AD282" i="234" s="1"/>
  <c r="AD254" i="234" s="1"/>
  <c r="CD105" i="234"/>
  <c r="CD147" i="234" s="1"/>
  <c r="CH103" i="234"/>
  <c r="CI104" i="234"/>
  <c r="CH146" i="234"/>
  <c r="AG189" i="234"/>
  <c r="AG210" i="234" s="1"/>
  <c r="AG281" i="234"/>
  <c r="AG253" i="234" s="1"/>
  <c r="AE105" i="234"/>
  <c r="AJ32" i="234"/>
  <c r="AJ34" i="234"/>
  <c r="AK33" i="234"/>
  <c r="AI104" i="234"/>
  <c r="AH103" i="234"/>
  <c r="AH146" i="234"/>
  <c r="AW123" i="226"/>
  <c r="T123" i="226"/>
  <c r="X123" i="226"/>
  <c r="AJ123" i="226"/>
  <c r="AB123" i="226"/>
  <c r="AC123" i="226"/>
  <c r="Q123" i="226"/>
  <c r="AI123" i="226"/>
  <c r="AP123" i="226"/>
  <c r="AX123" i="226"/>
  <c r="Y123" i="226"/>
  <c r="AZ123" i="226"/>
  <c r="AH123" i="226"/>
  <c r="O123" i="226"/>
  <c r="AK123" i="226"/>
  <c r="AY123" i="226"/>
  <c r="V123" i="226"/>
  <c r="BA123" i="226"/>
  <c r="N123" i="226"/>
  <c r="AO123" i="226"/>
  <c r="P123" i="226"/>
  <c r="AR123" i="226"/>
  <c r="U123" i="226"/>
  <c r="Z123" i="226"/>
  <c r="W123" i="226"/>
  <c r="AD123" i="226"/>
  <c r="AN123" i="226"/>
  <c r="AF123" i="226"/>
  <c r="AL123" i="226"/>
  <c r="AE123" i="226"/>
  <c r="AQ123" i="226"/>
  <c r="AS123" i="226"/>
  <c r="R123" i="226"/>
  <c r="AA123" i="226"/>
  <c r="AM123" i="226"/>
  <c r="S123" i="226"/>
  <c r="AG123" i="226"/>
  <c r="BW134" i="226"/>
  <c r="BX108" i="226"/>
  <c r="BW130" i="226"/>
  <c r="BX110" i="226"/>
  <c r="BX123" i="226"/>
  <c r="BX118" i="226"/>
  <c r="BX106" i="226"/>
  <c r="BW111" i="226"/>
  <c r="BW135" i="226"/>
  <c r="BX121" i="226"/>
  <c r="BW117" i="226"/>
  <c r="BY104" i="226"/>
  <c r="BW131" i="226"/>
  <c r="BX128" i="226"/>
  <c r="BX113" i="226"/>
  <c r="BW128" i="226"/>
  <c r="BW105" i="226"/>
  <c r="BX122" i="226"/>
  <c r="BW124" i="226"/>
  <c r="BX111" i="226"/>
  <c r="BX132" i="226"/>
  <c r="BX129" i="226"/>
  <c r="BW120" i="226"/>
  <c r="BX117" i="226"/>
  <c r="BX119" i="226"/>
  <c r="BX115" i="226"/>
  <c r="BW106" i="226"/>
  <c r="BW133" i="226"/>
  <c r="BW114" i="226"/>
  <c r="BW126" i="226"/>
  <c r="BX107" i="226"/>
  <c r="BX116" i="226"/>
  <c r="BX127" i="226"/>
  <c r="BX112" i="226"/>
  <c r="BX109" i="226"/>
  <c r="AB226" i="245" l="1"/>
  <c r="AB225" i="245"/>
  <c r="AB224" i="245"/>
  <c r="AB223" i="245"/>
  <c r="AB222" i="245"/>
  <c r="AB221" i="245"/>
  <c r="AB220" i="245"/>
  <c r="AB219" i="245"/>
  <c r="AB218" i="245"/>
  <c r="AB217" i="245"/>
  <c r="AB216" i="245"/>
  <c r="AB215" i="245"/>
  <c r="AB214" i="245"/>
  <c r="AB213" i="245"/>
  <c r="AB212" i="245"/>
  <c r="AC205" i="245"/>
  <c r="AC199" i="245"/>
  <c r="AC198" i="245"/>
  <c r="AC196" i="245"/>
  <c r="AC204" i="245"/>
  <c r="AC201" i="245"/>
  <c r="AC197" i="245"/>
  <c r="AC193" i="245"/>
  <c r="AC192" i="245"/>
  <c r="AC202" i="245"/>
  <c r="AC191" i="245"/>
  <c r="AC203" i="245"/>
  <c r="AC195" i="245"/>
  <c r="AC194" i="245"/>
  <c r="AC200" i="245"/>
  <c r="AV123" i="226"/>
  <c r="M125" i="226"/>
  <c r="AU124" i="226"/>
  <c r="DX103" i="226"/>
  <c r="AB266" i="245"/>
  <c r="AB294" i="245"/>
  <c r="AB264" i="245"/>
  <c r="AB292" i="245"/>
  <c r="AB289" i="245"/>
  <c r="AB261" i="245"/>
  <c r="AB259" i="245"/>
  <c r="AB287" i="245"/>
  <c r="AB296" i="245"/>
  <c r="AB268" i="245"/>
  <c r="AB267" i="245"/>
  <c r="AB295" i="245"/>
  <c r="AC211" i="245"/>
  <c r="AD282" i="245"/>
  <c r="AD254" i="245" s="1"/>
  <c r="AD190" i="245"/>
  <c r="AE147" i="245"/>
  <c r="CE105" i="245"/>
  <c r="CE147" i="245" s="1"/>
  <c r="AB283" i="245"/>
  <c r="AB255" i="245"/>
  <c r="AB297" i="245"/>
  <c r="AB269" i="245"/>
  <c r="AB286" i="245"/>
  <c r="AB258" i="245"/>
  <c r="AB265" i="245"/>
  <c r="AB293" i="245"/>
  <c r="AF105" i="245"/>
  <c r="AB291" i="245"/>
  <c r="AB263" i="245"/>
  <c r="AB288" i="245"/>
  <c r="AB260" i="245"/>
  <c r="AB285" i="245"/>
  <c r="AB257" i="245"/>
  <c r="AB284" i="245"/>
  <c r="AB256" i="245"/>
  <c r="AB290" i="245"/>
  <c r="AB262" i="245"/>
  <c r="AC211" i="234"/>
  <c r="AD190" i="234"/>
  <c r="AE147" i="234"/>
  <c r="AE190" i="234" s="1"/>
  <c r="CE105" i="234"/>
  <c r="CE147" i="234" s="1"/>
  <c r="CJ104" i="234"/>
  <c r="CI103" i="234"/>
  <c r="CI146" i="234"/>
  <c r="AH189" i="234"/>
  <c r="AH210" i="234" s="1"/>
  <c r="AH281" i="234"/>
  <c r="AH253" i="234" s="1"/>
  <c r="AF105" i="234"/>
  <c r="AI146" i="234"/>
  <c r="AI103" i="234"/>
  <c r="AJ104" i="234"/>
  <c r="AK34" i="234"/>
  <c r="AL33" i="234"/>
  <c r="AK32" i="234"/>
  <c r="AQ124" i="226"/>
  <c r="Q124" i="226"/>
  <c r="AH124" i="226"/>
  <c r="N124" i="226"/>
  <c r="AM124" i="226"/>
  <c r="Z124" i="226"/>
  <c r="AX124" i="226"/>
  <c r="AA124" i="226"/>
  <c r="AN124" i="226"/>
  <c r="AD124" i="226"/>
  <c r="AY124" i="226"/>
  <c r="W124" i="226"/>
  <c r="AL124" i="226"/>
  <c r="AO124" i="226"/>
  <c r="O124" i="226"/>
  <c r="P124" i="226"/>
  <c r="AE124" i="226"/>
  <c r="AI124" i="226"/>
  <c r="AR124" i="226"/>
  <c r="AK124" i="226"/>
  <c r="BA124" i="226"/>
  <c r="V124" i="226"/>
  <c r="T124" i="226"/>
  <c r="AS124" i="226"/>
  <c r="Y124" i="226"/>
  <c r="AG124" i="226"/>
  <c r="AF124" i="226"/>
  <c r="AZ124" i="226"/>
  <c r="X124" i="226"/>
  <c r="R124" i="226"/>
  <c r="S124" i="226"/>
  <c r="AJ124" i="226"/>
  <c r="AP124" i="226"/>
  <c r="AB124" i="226"/>
  <c r="AC124" i="226"/>
  <c r="AW124" i="226"/>
  <c r="U124" i="226"/>
  <c r="BY110" i="226"/>
  <c r="S173" i="245"/>
  <c r="BY115" i="226"/>
  <c r="BY121" i="226"/>
  <c r="S183" i="245"/>
  <c r="S177" i="245"/>
  <c r="BY106" i="226"/>
  <c r="S178" i="245"/>
  <c r="BY133" i="226"/>
  <c r="R184" i="245"/>
  <c r="BY125" i="226"/>
  <c r="S181" i="245"/>
  <c r="S172" i="245"/>
  <c r="BX131" i="226"/>
  <c r="BY107" i="226"/>
  <c r="S174" i="245"/>
  <c r="BX130" i="226"/>
  <c r="BX136" i="226"/>
  <c r="R176" i="245"/>
  <c r="BX105" i="226"/>
  <c r="R183" i="245"/>
  <c r="BX124" i="226"/>
  <c r="BY108" i="226"/>
  <c r="BY122" i="226"/>
  <c r="BY136" i="226"/>
  <c r="BZ104" i="226"/>
  <c r="R180" i="245"/>
  <c r="R172" i="245"/>
  <c r="BX125" i="226"/>
  <c r="R175" i="245"/>
  <c r="BX120" i="226"/>
  <c r="S184" i="245"/>
  <c r="R179" i="245"/>
  <c r="S170" i="245"/>
  <c r="S175" i="245"/>
  <c r="S176" i="245"/>
  <c r="BX126" i="226"/>
  <c r="BY135" i="226"/>
  <c r="BY111" i="226"/>
  <c r="BY124" i="226"/>
  <c r="BY126" i="226"/>
  <c r="BX135" i="226"/>
  <c r="R170" i="245"/>
  <c r="R173" i="245"/>
  <c r="BX114" i="226"/>
  <c r="R171" i="245"/>
  <c r="R177" i="245"/>
  <c r="BY109" i="226"/>
  <c r="R181" i="245"/>
  <c r="S180" i="245"/>
  <c r="BX133" i="226"/>
  <c r="S179" i="245"/>
  <c r="S171" i="245"/>
  <c r="R174" i="245"/>
  <c r="R178" i="245"/>
  <c r="S182" i="245"/>
  <c r="R182" i="245"/>
  <c r="BX134" i="226"/>
  <c r="AE191" i="234" l="1"/>
  <c r="AE202" i="234"/>
  <c r="AE200" i="234"/>
  <c r="AE194" i="234"/>
  <c r="AE198" i="234"/>
  <c r="AE203" i="234"/>
  <c r="AE199" i="234"/>
  <c r="AE204" i="234"/>
  <c r="AE201" i="234"/>
  <c r="AE193" i="234"/>
  <c r="AE195" i="234"/>
  <c r="AE192" i="234"/>
  <c r="AE196" i="234"/>
  <c r="AE197" i="234"/>
  <c r="AE205" i="234"/>
  <c r="AC224" i="245"/>
  <c r="AC221" i="245"/>
  <c r="AC219" i="245"/>
  <c r="AC217" i="245"/>
  <c r="AC215" i="245"/>
  <c r="AC213" i="245"/>
  <c r="AC212" i="245"/>
  <c r="AC222" i="245"/>
  <c r="AC220" i="245"/>
  <c r="AC223" i="245"/>
  <c r="AC226" i="245"/>
  <c r="AC225" i="245"/>
  <c r="AC214" i="245"/>
  <c r="AC216" i="245"/>
  <c r="AC218" i="245"/>
  <c r="AD204" i="245"/>
  <c r="AD205" i="245"/>
  <c r="AD198" i="245"/>
  <c r="AD203" i="245"/>
  <c r="AD197" i="245"/>
  <c r="AD194" i="245"/>
  <c r="AD193" i="245"/>
  <c r="AD196" i="245"/>
  <c r="AD192" i="245"/>
  <c r="AD202" i="245"/>
  <c r="AD191" i="245"/>
  <c r="AD199" i="245"/>
  <c r="AD195" i="245"/>
  <c r="AD200" i="245"/>
  <c r="AD201" i="245"/>
  <c r="AD192" i="234"/>
  <c r="AD201" i="234"/>
  <c r="AD204" i="234"/>
  <c r="AD199" i="234"/>
  <c r="AD193" i="234"/>
  <c r="AD194" i="234"/>
  <c r="AD202" i="234"/>
  <c r="AD196" i="234"/>
  <c r="AD197" i="234"/>
  <c r="AD205" i="234"/>
  <c r="AD195" i="234"/>
  <c r="AD191" i="234"/>
  <c r="AD200" i="234"/>
  <c r="AD203" i="234"/>
  <c r="AD198" i="234"/>
  <c r="AV124" i="226"/>
  <c r="AU125" i="226"/>
  <c r="DY103" i="226"/>
  <c r="AE211" i="234"/>
  <c r="AD211" i="234"/>
  <c r="T173" i="245"/>
  <c r="T184" i="245"/>
  <c r="T182" i="245"/>
  <c r="T177" i="245"/>
  <c r="T175" i="245"/>
  <c r="T183" i="245"/>
  <c r="T174" i="245"/>
  <c r="T180" i="245"/>
  <c r="T172" i="245"/>
  <c r="T181" i="245"/>
  <c r="T178" i="245"/>
  <c r="T170" i="245"/>
  <c r="T176" i="245"/>
  <c r="T179" i="245"/>
  <c r="T171" i="245"/>
  <c r="AC293" i="245"/>
  <c r="AC265" i="245"/>
  <c r="AG105" i="245"/>
  <c r="AC295" i="245"/>
  <c r="AC267" i="245"/>
  <c r="AC255" i="245"/>
  <c r="AC283" i="245"/>
  <c r="AC294" i="245"/>
  <c r="AC266" i="245"/>
  <c r="CF105" i="245"/>
  <c r="CF147" i="245" s="1"/>
  <c r="AF147" i="245"/>
  <c r="AC297" i="245"/>
  <c r="AC269" i="245"/>
  <c r="AE282" i="245"/>
  <c r="AE254" i="245" s="1"/>
  <c r="AE190" i="245"/>
  <c r="AC263" i="245"/>
  <c r="AC291" i="245"/>
  <c r="AC292" i="245"/>
  <c r="AC264" i="245"/>
  <c r="AD211" i="245"/>
  <c r="AC284" i="245"/>
  <c r="AC256" i="245"/>
  <c r="AC287" i="245"/>
  <c r="AC259" i="245"/>
  <c r="AC257" i="245"/>
  <c r="AC285" i="245"/>
  <c r="AC262" i="245"/>
  <c r="AC290" i="245"/>
  <c r="AC261" i="245"/>
  <c r="AC289" i="245"/>
  <c r="AC288" i="245"/>
  <c r="AC260" i="245"/>
  <c r="AC296" i="245"/>
  <c r="AC268" i="245"/>
  <c r="AC258" i="245"/>
  <c r="AC286" i="245"/>
  <c r="AE282" i="234"/>
  <c r="AE254" i="234" s="1"/>
  <c r="AF147" i="234"/>
  <c r="AF190" i="234" s="1"/>
  <c r="CF105" i="234"/>
  <c r="CF147" i="234" s="1"/>
  <c r="CJ103" i="234"/>
  <c r="CJ146" i="234"/>
  <c r="CK104" i="234"/>
  <c r="AI189" i="234"/>
  <c r="AI210" i="234" s="1"/>
  <c r="AI281" i="234"/>
  <c r="AI253" i="234" s="1"/>
  <c r="AG105" i="234"/>
  <c r="AJ146" i="234"/>
  <c r="AK104" i="234"/>
  <c r="AJ103" i="234"/>
  <c r="AM33" i="234"/>
  <c r="AL34" i="234"/>
  <c r="AL32" i="234"/>
  <c r="AJ125" i="226"/>
  <c r="Q125" i="226"/>
  <c r="P125" i="226"/>
  <c r="AO125" i="226"/>
  <c r="AE125" i="226"/>
  <c r="AR125" i="226"/>
  <c r="AM125" i="226"/>
  <c r="AQ125" i="226"/>
  <c r="AS125" i="226"/>
  <c r="S125" i="226"/>
  <c r="AC125" i="226"/>
  <c r="AG125" i="226"/>
  <c r="O125" i="226"/>
  <c r="AZ125" i="226"/>
  <c r="Z125" i="226"/>
  <c r="U125" i="226"/>
  <c r="AN125" i="226"/>
  <c r="R125" i="226"/>
  <c r="Y125" i="226"/>
  <c r="V125" i="226"/>
  <c r="AW125" i="226"/>
  <c r="AP125" i="226"/>
  <c r="AA125" i="226"/>
  <c r="W125" i="226"/>
  <c r="T125" i="226"/>
  <c r="AL125" i="226"/>
  <c r="M126" i="226"/>
  <c r="AB125" i="226"/>
  <c r="N125" i="226"/>
  <c r="AF125" i="226"/>
  <c r="AX125" i="226"/>
  <c r="AH125" i="226"/>
  <c r="AI125" i="226"/>
  <c r="AK125" i="226"/>
  <c r="AD125" i="226"/>
  <c r="BA125" i="226"/>
  <c r="X125" i="226"/>
  <c r="AY125" i="226"/>
  <c r="BZ133" i="226"/>
  <c r="BZ134" i="226"/>
  <c r="BY129" i="226"/>
  <c r="BZ127" i="226"/>
  <c r="BZ115" i="226"/>
  <c r="BZ117" i="226"/>
  <c r="BZ105" i="226"/>
  <c r="BY113" i="226"/>
  <c r="BZ122" i="226"/>
  <c r="BY130" i="226"/>
  <c r="BY114" i="226"/>
  <c r="BZ107" i="226"/>
  <c r="BY119" i="226"/>
  <c r="BZ109" i="226"/>
  <c r="BY127" i="226"/>
  <c r="BZ129" i="226"/>
  <c r="BY112" i="226"/>
  <c r="BZ123" i="226"/>
  <c r="BZ119" i="226"/>
  <c r="BZ110" i="226"/>
  <c r="BY131" i="226"/>
  <c r="BZ131" i="226"/>
  <c r="BZ121" i="226"/>
  <c r="BZ126" i="226"/>
  <c r="BZ120" i="226"/>
  <c r="BZ118" i="226"/>
  <c r="BY118" i="226"/>
  <c r="BY134" i="226"/>
  <c r="BZ114" i="226"/>
  <c r="BY128" i="226"/>
  <c r="BY105" i="226"/>
  <c r="BY132" i="226"/>
  <c r="BZ132" i="226"/>
  <c r="BY117" i="226"/>
  <c r="BY116" i="226"/>
  <c r="BY123" i="226"/>
  <c r="BZ136" i="226"/>
  <c r="BY120" i="226"/>
  <c r="BZ111" i="226"/>
  <c r="BZ116" i="226"/>
  <c r="AD222" i="245" l="1"/>
  <c r="AD224" i="245"/>
  <c r="AD221" i="245"/>
  <c r="AD220" i="245"/>
  <c r="AD217" i="245"/>
  <c r="AD226" i="245"/>
  <c r="AD225" i="245"/>
  <c r="AD219" i="245"/>
  <c r="AD214" i="245"/>
  <c r="AD216" i="245"/>
  <c r="AD218" i="245"/>
  <c r="AD213" i="245"/>
  <c r="AD215" i="245"/>
  <c r="AD223" i="245"/>
  <c r="AD212" i="245"/>
  <c r="AE203" i="245"/>
  <c r="AE197" i="245"/>
  <c r="AE194" i="245"/>
  <c r="AE193" i="245"/>
  <c r="AE192" i="245"/>
  <c r="AE191" i="245"/>
  <c r="AE202" i="245"/>
  <c r="AE196" i="245"/>
  <c r="AE201" i="245"/>
  <c r="AE204" i="245"/>
  <c r="AE205" i="245"/>
  <c r="AE198" i="245"/>
  <c r="AE199" i="245"/>
  <c r="AE195" i="245"/>
  <c r="AE200" i="245"/>
  <c r="AD226" i="234"/>
  <c r="AD225" i="234"/>
  <c r="AD219" i="234"/>
  <c r="AD213" i="234"/>
  <c r="AD224" i="234"/>
  <c r="AD218" i="234"/>
  <c r="AD212" i="234"/>
  <c r="AD222" i="234"/>
  <c r="AD216" i="234"/>
  <c r="AD223" i="234"/>
  <c r="AD220" i="234"/>
  <c r="AD221" i="234"/>
  <c r="AD214" i="234"/>
  <c r="AD217" i="234"/>
  <c r="AD215" i="234"/>
  <c r="AF203" i="234"/>
  <c r="AF196" i="234"/>
  <c r="AF191" i="234"/>
  <c r="AF199" i="234"/>
  <c r="AF192" i="234"/>
  <c r="AF202" i="234"/>
  <c r="AF193" i="234"/>
  <c r="AF197" i="234"/>
  <c r="AF195" i="234"/>
  <c r="AF198" i="234"/>
  <c r="AF200" i="234"/>
  <c r="AF204" i="234"/>
  <c r="AF201" i="234"/>
  <c r="AF205" i="234"/>
  <c r="AF194" i="234"/>
  <c r="AE225" i="234"/>
  <c r="AE222" i="234"/>
  <c r="AE216" i="234"/>
  <c r="AE226" i="234"/>
  <c r="AE219" i="234"/>
  <c r="AE213" i="234"/>
  <c r="AE214" i="234"/>
  <c r="AE218" i="234"/>
  <c r="AE223" i="234"/>
  <c r="AE221" i="234"/>
  <c r="AE224" i="234"/>
  <c r="AE217" i="234"/>
  <c r="AE212" i="234"/>
  <c r="AE215" i="234"/>
  <c r="AE220" i="234"/>
  <c r="AV125" i="226"/>
  <c r="AU126" i="226"/>
  <c r="M127" i="226"/>
  <c r="DZ103" i="226"/>
  <c r="AD290" i="245"/>
  <c r="AD262" i="245"/>
  <c r="AD264" i="245"/>
  <c r="AD292" i="245"/>
  <c r="AD260" i="245"/>
  <c r="AD288" i="245"/>
  <c r="AG147" i="245"/>
  <c r="CG105" i="245"/>
  <c r="CG147" i="245" s="1"/>
  <c r="AH105" i="245"/>
  <c r="AD257" i="245"/>
  <c r="AD285" i="245"/>
  <c r="AD296" i="245"/>
  <c r="AD268" i="245"/>
  <c r="AD289" i="245"/>
  <c r="AD261" i="245"/>
  <c r="AD263" i="245"/>
  <c r="AD291" i="245"/>
  <c r="AD255" i="245"/>
  <c r="AD283" i="245"/>
  <c r="AD297" i="245"/>
  <c r="AD269" i="245"/>
  <c r="AE211" i="245"/>
  <c r="AF282" i="245"/>
  <c r="AF254" i="245" s="1"/>
  <c r="AF190" i="245"/>
  <c r="AD258" i="245"/>
  <c r="AD286" i="245"/>
  <c r="AD267" i="245"/>
  <c r="AD295" i="245"/>
  <c r="AD259" i="245"/>
  <c r="AD287" i="245"/>
  <c r="AD294" i="245"/>
  <c r="AD266" i="245"/>
  <c r="AD284" i="245"/>
  <c r="AD256" i="245"/>
  <c r="AD265" i="245"/>
  <c r="AD293" i="245"/>
  <c r="AF282" i="234"/>
  <c r="AF254" i="234" s="1"/>
  <c r="AF211" i="234"/>
  <c r="CK103" i="234"/>
  <c r="CK146" i="234"/>
  <c r="CL104" i="234"/>
  <c r="AG147" i="234"/>
  <c r="AG190" i="234" s="1"/>
  <c r="CG105" i="234"/>
  <c r="CG147" i="234" s="1"/>
  <c r="AJ189" i="234"/>
  <c r="AJ210" i="234" s="1"/>
  <c r="AJ281" i="234"/>
  <c r="AJ253" i="234" s="1"/>
  <c r="AH105" i="234"/>
  <c r="AN33" i="234"/>
  <c r="AM34" i="234"/>
  <c r="AM32" i="234"/>
  <c r="AK146" i="234"/>
  <c r="AL104" i="234"/>
  <c r="AK103" i="234"/>
  <c r="AK126" i="226"/>
  <c r="W126" i="226"/>
  <c r="AE126" i="226"/>
  <c r="AY126" i="226"/>
  <c r="Q126" i="226"/>
  <c r="BA126" i="226"/>
  <c r="V126" i="226"/>
  <c r="AW126" i="226"/>
  <c r="AI126" i="226"/>
  <c r="AJ126" i="226"/>
  <c r="AL126" i="226"/>
  <c r="AC126" i="226"/>
  <c r="Z126" i="226"/>
  <c r="U126" i="226"/>
  <c r="O126" i="226"/>
  <c r="AA126" i="226"/>
  <c r="AS126" i="226"/>
  <c r="Y126" i="226"/>
  <c r="AZ126" i="226"/>
  <c r="AX126" i="226"/>
  <c r="AD126" i="226"/>
  <c r="S126" i="226"/>
  <c r="N126" i="226"/>
  <c r="AH126" i="226"/>
  <c r="X126" i="226"/>
  <c r="AN126" i="226"/>
  <c r="AM126" i="226"/>
  <c r="AQ126" i="226"/>
  <c r="AO126" i="226"/>
  <c r="R126" i="226"/>
  <c r="AR126" i="226"/>
  <c r="AF126" i="226"/>
  <c r="AG126" i="226"/>
  <c r="T126" i="226"/>
  <c r="P126" i="226"/>
  <c r="AB126" i="226"/>
  <c r="AP126" i="226"/>
  <c r="BZ108" i="226"/>
  <c r="CA128" i="226"/>
  <c r="BZ113" i="226"/>
  <c r="CA105" i="226"/>
  <c r="CA104" i="226"/>
  <c r="BZ125" i="226"/>
  <c r="BZ130" i="226"/>
  <c r="CA133" i="226"/>
  <c r="CA107" i="226"/>
  <c r="BZ112" i="226"/>
  <c r="CA130" i="226"/>
  <c r="BZ135" i="226"/>
  <c r="CA112" i="226"/>
  <c r="CA126" i="226"/>
  <c r="BZ124" i="226"/>
  <c r="CA117" i="226"/>
  <c r="CB104" i="226"/>
  <c r="BZ128" i="226"/>
  <c r="BZ106" i="226"/>
  <c r="CA125" i="226"/>
  <c r="CA111" i="226"/>
  <c r="CA129" i="226"/>
  <c r="CA113" i="226"/>
  <c r="CA121" i="226"/>
  <c r="CA114" i="226"/>
  <c r="CA110" i="226"/>
  <c r="CA119" i="226"/>
  <c r="CA118" i="226"/>
  <c r="CA132" i="226"/>
  <c r="CA127" i="226"/>
  <c r="AF205" i="245" l="1"/>
  <c r="AF204" i="245"/>
  <c r="AF203" i="245"/>
  <c r="AF202" i="245"/>
  <c r="AF201" i="245"/>
  <c r="AF200" i="245"/>
  <c r="AF199" i="245"/>
  <c r="AF198" i="245"/>
  <c r="AF197" i="245"/>
  <c r="AF196" i="245"/>
  <c r="AF195" i="245"/>
  <c r="AF192" i="245"/>
  <c r="AF193" i="245"/>
  <c r="AF191" i="245"/>
  <c r="AF194" i="245"/>
  <c r="AF221" i="234"/>
  <c r="AF215" i="234"/>
  <c r="AF224" i="234"/>
  <c r="AF218" i="234"/>
  <c r="AF212" i="234"/>
  <c r="AF225" i="234"/>
  <c r="AF219" i="234"/>
  <c r="AF222" i="234"/>
  <c r="AF213" i="234"/>
  <c r="AF217" i="234"/>
  <c r="AF226" i="234"/>
  <c r="AF223" i="234"/>
  <c r="AF216" i="234"/>
  <c r="AF220" i="234"/>
  <c r="AF214" i="234"/>
  <c r="AG201" i="234"/>
  <c r="AG203" i="234"/>
  <c r="AG193" i="234"/>
  <c r="AG192" i="234"/>
  <c r="AG200" i="234"/>
  <c r="AG196" i="234"/>
  <c r="AG199" i="234"/>
  <c r="AG194" i="234"/>
  <c r="AG198" i="234"/>
  <c r="AG191" i="234"/>
  <c r="AG205" i="234"/>
  <c r="AG197" i="234"/>
  <c r="AG195" i="234"/>
  <c r="AG204" i="234"/>
  <c r="AG202" i="234"/>
  <c r="AE226" i="245"/>
  <c r="AE225" i="245"/>
  <c r="AE224" i="245"/>
  <c r="AE223" i="245"/>
  <c r="AE221" i="245"/>
  <c r="AE220" i="245"/>
  <c r="AE219" i="245"/>
  <c r="AE218" i="245"/>
  <c r="AE212" i="245"/>
  <c r="AE214" i="245"/>
  <c r="AE222" i="245"/>
  <c r="AE216" i="245"/>
  <c r="AE213" i="245"/>
  <c r="AE215" i="245"/>
  <c r="AE217" i="245"/>
  <c r="AV126" i="226"/>
  <c r="AU127" i="226"/>
  <c r="EA103" i="226"/>
  <c r="AF211" i="245"/>
  <c r="AE285" i="245"/>
  <c r="AE257" i="245"/>
  <c r="AG282" i="245"/>
  <c r="AG254" i="245" s="1"/>
  <c r="AG190" i="245"/>
  <c r="AE289" i="245"/>
  <c r="AE261" i="245"/>
  <c r="AE293" i="245"/>
  <c r="AE265" i="245"/>
  <c r="AE263" i="245"/>
  <c r="AE291" i="245"/>
  <c r="AH147" i="245"/>
  <c r="CH105" i="245"/>
  <c r="CH147" i="245" s="1"/>
  <c r="AI105" i="245"/>
  <c r="AE284" i="245"/>
  <c r="AE256" i="245"/>
  <c r="AE283" i="245"/>
  <c r="AE255" i="245"/>
  <c r="AE297" i="245"/>
  <c r="AE269" i="245"/>
  <c r="AE287" i="245"/>
  <c r="AE259" i="245"/>
  <c r="AE288" i="245"/>
  <c r="AE260" i="245"/>
  <c r="AE286" i="245"/>
  <c r="AE258" i="245"/>
  <c r="AE267" i="245"/>
  <c r="AE295" i="245"/>
  <c r="AE290" i="245"/>
  <c r="AE262" i="245"/>
  <c r="AE292" i="245"/>
  <c r="AE264" i="245"/>
  <c r="AE294" i="245"/>
  <c r="AE266" i="245"/>
  <c r="AE268" i="245"/>
  <c r="AE296" i="245"/>
  <c r="AG282" i="234"/>
  <c r="AG254" i="234" s="1"/>
  <c r="CM104" i="234"/>
  <c r="CL146" i="234"/>
  <c r="CL103" i="234"/>
  <c r="AH147" i="234"/>
  <c r="AH190" i="234" s="1"/>
  <c r="CH105" i="234"/>
  <c r="CH147" i="234" s="1"/>
  <c r="AK189" i="234"/>
  <c r="AK210" i="234" s="1"/>
  <c r="AK281" i="234"/>
  <c r="AK253" i="234" s="1"/>
  <c r="AG211" i="234"/>
  <c r="AI105" i="234"/>
  <c r="AL146" i="234"/>
  <c r="AM104" i="234"/>
  <c r="AL103" i="234"/>
  <c r="AO33" i="234"/>
  <c r="AN32" i="234"/>
  <c r="AN34" i="234"/>
  <c r="AZ127" i="226"/>
  <c r="N127" i="226"/>
  <c r="AO127" i="226"/>
  <c r="AF127" i="226"/>
  <c r="AI127" i="226"/>
  <c r="AY127" i="226"/>
  <c r="V127" i="226"/>
  <c r="Q127" i="226"/>
  <c r="AH127" i="226"/>
  <c r="AQ127" i="226"/>
  <c r="O127" i="226"/>
  <c r="AB127" i="226"/>
  <c r="AW127" i="226"/>
  <c r="R127" i="226"/>
  <c r="AL127" i="226"/>
  <c r="AR127" i="226"/>
  <c r="AJ127" i="226"/>
  <c r="AK127" i="226"/>
  <c r="AE127" i="226"/>
  <c r="AP127" i="226"/>
  <c r="AD127" i="226"/>
  <c r="AS127" i="226"/>
  <c r="AN127" i="226"/>
  <c r="X127" i="226"/>
  <c r="W127" i="226"/>
  <c r="Y127" i="226"/>
  <c r="BA127" i="226"/>
  <c r="M128" i="226"/>
  <c r="Z127" i="226"/>
  <c r="U127" i="226"/>
  <c r="S127" i="226"/>
  <c r="P127" i="226"/>
  <c r="AG127" i="226"/>
  <c r="AM127" i="226"/>
  <c r="AA127" i="226"/>
  <c r="AX127" i="226"/>
  <c r="T127" i="226"/>
  <c r="AC127" i="226"/>
  <c r="CB135" i="226"/>
  <c r="CA135" i="226"/>
  <c r="CA116" i="226"/>
  <c r="CB106" i="226"/>
  <c r="CB127" i="226"/>
  <c r="CB115" i="226"/>
  <c r="CB125" i="226"/>
  <c r="CB123" i="226"/>
  <c r="CA120" i="226"/>
  <c r="CB124" i="226"/>
  <c r="CA106" i="226"/>
  <c r="CB105" i="226"/>
  <c r="CB114" i="226"/>
  <c r="CB122" i="226"/>
  <c r="CB113" i="226"/>
  <c r="CA123" i="226"/>
  <c r="CB117" i="226"/>
  <c r="CB136" i="226"/>
  <c r="CA109" i="226"/>
  <c r="CA124" i="226"/>
  <c r="CB131" i="226"/>
  <c r="CB132" i="226"/>
  <c r="CB118" i="226"/>
  <c r="CA131" i="226"/>
  <c r="CB126" i="226"/>
  <c r="CA108" i="226"/>
  <c r="CB128" i="226"/>
  <c r="CB119" i="226"/>
  <c r="CA136" i="226"/>
  <c r="CA134" i="226"/>
  <c r="CA115" i="226"/>
  <c r="CA122" i="226"/>
  <c r="CB134" i="226"/>
  <c r="CB120" i="226"/>
  <c r="CC104" i="226"/>
  <c r="CB129" i="226"/>
  <c r="AF226" i="245" l="1"/>
  <c r="AF225" i="245"/>
  <c r="AF224" i="245"/>
  <c r="AF223" i="245"/>
  <c r="AF222" i="245"/>
  <c r="AF221" i="245"/>
  <c r="AF220" i="245"/>
  <c r="AF219" i="245"/>
  <c r="AF218" i="245"/>
  <c r="AF217" i="245"/>
  <c r="AF216" i="245"/>
  <c r="AF215" i="245"/>
  <c r="AF214" i="245"/>
  <c r="AF213" i="245"/>
  <c r="AF212" i="245"/>
  <c r="AH192" i="234"/>
  <c r="AH200" i="234"/>
  <c r="AH194" i="234"/>
  <c r="AH191" i="234"/>
  <c r="AH198" i="234"/>
  <c r="AH201" i="234"/>
  <c r="AH196" i="234"/>
  <c r="AH193" i="234"/>
  <c r="AH204" i="234"/>
  <c r="AH197" i="234"/>
  <c r="AH202" i="234"/>
  <c r="AH203" i="234"/>
  <c r="AH205" i="234"/>
  <c r="AH199" i="234"/>
  <c r="AH195" i="234"/>
  <c r="AG205" i="245"/>
  <c r="AG202" i="245"/>
  <c r="AG196" i="245"/>
  <c r="AG201" i="245"/>
  <c r="AG195" i="245"/>
  <c r="AG204" i="245"/>
  <c r="AG191" i="245"/>
  <c r="AG197" i="245"/>
  <c r="AG193" i="245"/>
  <c r="AG198" i="245"/>
  <c r="AG203" i="245"/>
  <c r="AG199" i="245"/>
  <c r="AG200" i="245"/>
  <c r="AG194" i="245"/>
  <c r="AG192" i="245"/>
  <c r="AG214" i="234"/>
  <c r="AG222" i="234"/>
  <c r="AG216" i="234"/>
  <c r="AG221" i="234"/>
  <c r="AG215" i="234"/>
  <c r="AG225" i="234"/>
  <c r="AG219" i="234"/>
  <c r="AG218" i="234"/>
  <c r="AG212" i="234"/>
  <c r="AG226" i="234"/>
  <c r="AG220" i="234"/>
  <c r="AG224" i="234"/>
  <c r="AG223" i="234"/>
  <c r="AG217" i="234"/>
  <c r="AG213" i="234"/>
  <c r="AM128" i="226"/>
  <c r="AY128" i="226"/>
  <c r="N128" i="226"/>
  <c r="R128" i="226"/>
  <c r="Q128" i="226"/>
  <c r="W128" i="226"/>
  <c r="AQ128" i="226"/>
  <c r="AG128" i="226"/>
  <c r="AR128" i="226"/>
  <c r="AW128" i="226"/>
  <c r="AU128" i="226"/>
  <c r="BA128" i="226"/>
  <c r="AE128" i="226"/>
  <c r="S128" i="226"/>
  <c r="AI128" i="226"/>
  <c r="AA128" i="226"/>
  <c r="AL128" i="226"/>
  <c r="AP128" i="226"/>
  <c r="AH128" i="226"/>
  <c r="AN128" i="226"/>
  <c r="Y128" i="226"/>
  <c r="AB128" i="226"/>
  <c r="P128" i="226"/>
  <c r="U128" i="226"/>
  <c r="AF128" i="226"/>
  <c r="AJ128" i="226"/>
  <c r="V128" i="226"/>
  <c r="AZ128" i="226"/>
  <c r="O128" i="226"/>
  <c r="Z128" i="226"/>
  <c r="AD128" i="226"/>
  <c r="AO128" i="226"/>
  <c r="AK128" i="226"/>
  <c r="AS128" i="226"/>
  <c r="M129" i="226"/>
  <c r="T128" i="226"/>
  <c r="X128" i="226"/>
  <c r="AC128" i="226"/>
  <c r="AX128" i="226"/>
  <c r="AV127" i="226"/>
  <c r="EB103" i="226"/>
  <c r="AF293" i="245"/>
  <c r="AF265" i="245"/>
  <c r="AJ105" i="245"/>
  <c r="AI147" i="245"/>
  <c r="CI105" i="245"/>
  <c r="CI147" i="245" s="1"/>
  <c r="AF258" i="245"/>
  <c r="AF286" i="245"/>
  <c r="AG211" i="245"/>
  <c r="AF260" i="245"/>
  <c r="AF288" i="245"/>
  <c r="AF294" i="245"/>
  <c r="AF266" i="245"/>
  <c r="AF291" i="245"/>
  <c r="AF263" i="245"/>
  <c r="AF261" i="245"/>
  <c r="AF289" i="245"/>
  <c r="AF297" i="245"/>
  <c r="AF269" i="245"/>
  <c r="AH282" i="245"/>
  <c r="AH254" i="245" s="1"/>
  <c r="AH190" i="245"/>
  <c r="AF292" i="245"/>
  <c r="AF264" i="245"/>
  <c r="AF295" i="245"/>
  <c r="AF267" i="245"/>
  <c r="AF287" i="245"/>
  <c r="AF259" i="245"/>
  <c r="AF290" i="245"/>
  <c r="AF262" i="245"/>
  <c r="AF296" i="245"/>
  <c r="AF268" i="245"/>
  <c r="AF255" i="245"/>
  <c r="AF283" i="245"/>
  <c r="AF257" i="245"/>
  <c r="AF285" i="245"/>
  <c r="AF256" i="245"/>
  <c r="AF284" i="245"/>
  <c r="AH282" i="234"/>
  <c r="AH254" i="234" s="1"/>
  <c r="CM103" i="234"/>
  <c r="CM146" i="234"/>
  <c r="CN104" i="234"/>
  <c r="AI147" i="234"/>
  <c r="AI282" i="234" s="1"/>
  <c r="AI254" i="234" s="1"/>
  <c r="CI105" i="234"/>
  <c r="CI147" i="234" s="1"/>
  <c r="AL189" i="234"/>
  <c r="AL210" i="234" s="1"/>
  <c r="AL281" i="234"/>
  <c r="AL253" i="234" s="1"/>
  <c r="AH211" i="234"/>
  <c r="AJ105" i="234"/>
  <c r="AN104" i="234"/>
  <c r="AM103" i="234"/>
  <c r="AM146" i="234"/>
  <c r="AO34" i="234"/>
  <c r="AP33" i="234"/>
  <c r="AO32" i="234"/>
  <c r="CC109" i="226"/>
  <c r="CC120" i="226"/>
  <c r="CC122" i="226"/>
  <c r="CC133" i="226"/>
  <c r="CC125" i="226"/>
  <c r="CC117" i="226"/>
  <c r="CB121" i="226"/>
  <c r="CB111" i="226"/>
  <c r="CC119" i="226"/>
  <c r="CC129" i="226"/>
  <c r="CB108" i="226"/>
  <c r="CC105" i="226"/>
  <c r="CB107" i="226"/>
  <c r="CC110" i="226"/>
  <c r="CC107" i="226"/>
  <c r="CC127" i="226"/>
  <c r="CC113" i="226"/>
  <c r="CC124" i="226"/>
  <c r="CC132" i="226"/>
  <c r="CB110" i="226"/>
  <c r="CC115" i="226"/>
  <c r="CC111" i="226"/>
  <c r="CC114" i="226"/>
  <c r="CC116" i="226"/>
  <c r="CC108" i="226"/>
  <c r="CC123" i="226"/>
  <c r="CC135" i="226"/>
  <c r="CB109" i="226"/>
  <c r="CC136" i="226"/>
  <c r="CB133" i="226"/>
  <c r="CB112" i="226"/>
  <c r="CC106" i="226"/>
  <c r="CC121" i="226"/>
  <c r="CC126" i="226"/>
  <c r="CD104" i="226"/>
  <c r="CC130" i="226"/>
  <c r="CC112" i="226"/>
  <c r="CB116" i="226"/>
  <c r="CB130" i="226"/>
  <c r="CC128" i="226"/>
  <c r="CC134" i="226"/>
  <c r="CC118" i="226"/>
  <c r="CC131" i="226"/>
  <c r="AH221" i="234" l="1"/>
  <c r="AH215" i="234"/>
  <c r="AH226" i="234"/>
  <c r="AH220" i="234"/>
  <c r="AH214" i="234"/>
  <c r="AH224" i="234"/>
  <c r="AH218" i="234"/>
  <c r="AH216" i="234"/>
  <c r="AH217" i="234"/>
  <c r="AH223" i="234"/>
  <c r="AH219" i="234"/>
  <c r="AH222" i="234"/>
  <c r="AH225" i="234"/>
  <c r="AH213" i="234"/>
  <c r="AH212" i="234"/>
  <c r="AH205" i="245"/>
  <c r="AH204" i="245"/>
  <c r="AH201" i="245"/>
  <c r="AH195" i="245"/>
  <c r="AH200" i="245"/>
  <c r="AH191" i="245"/>
  <c r="AH197" i="245"/>
  <c r="AH198" i="245"/>
  <c r="AH203" i="245"/>
  <c r="AH199" i="245"/>
  <c r="AH194" i="245"/>
  <c r="AH192" i="245"/>
  <c r="AH196" i="245"/>
  <c r="AH193" i="245"/>
  <c r="AH202" i="245"/>
  <c r="AG226" i="245"/>
  <c r="AG225" i="245"/>
  <c r="AG224" i="245"/>
  <c r="AG223" i="245"/>
  <c r="AG222" i="245"/>
  <c r="AG221" i="245"/>
  <c r="AG220" i="245"/>
  <c r="AG219" i="245"/>
  <c r="AG218" i="245"/>
  <c r="AG217" i="245"/>
  <c r="AG216" i="245"/>
  <c r="AG215" i="245"/>
  <c r="AG214" i="245"/>
  <c r="AG213" i="245"/>
  <c r="AG212" i="245"/>
  <c r="AF129" i="226"/>
  <c r="AK129" i="226"/>
  <c r="AC129" i="226"/>
  <c r="BA129" i="226"/>
  <c r="AA129" i="226"/>
  <c r="AW129" i="226"/>
  <c r="AZ129" i="226"/>
  <c r="Z129" i="226"/>
  <c r="AE129" i="226"/>
  <c r="W129" i="226"/>
  <c r="AN129" i="226"/>
  <c r="O129" i="226"/>
  <c r="AP129" i="226"/>
  <c r="X129" i="226"/>
  <c r="AJ129" i="226"/>
  <c r="M130" i="226"/>
  <c r="T129" i="226"/>
  <c r="Y129" i="226"/>
  <c r="Q129" i="226"/>
  <c r="AB129" i="226"/>
  <c r="AU129" i="226"/>
  <c r="AD129" i="226"/>
  <c r="AY129" i="226"/>
  <c r="N129" i="226"/>
  <c r="S129" i="226"/>
  <c r="AS129" i="226"/>
  <c r="P129" i="226"/>
  <c r="AH129" i="226"/>
  <c r="AR129" i="226"/>
  <c r="AX129" i="226"/>
  <c r="AO129" i="226"/>
  <c r="AG129" i="226"/>
  <c r="V129" i="226"/>
  <c r="AL129" i="226"/>
  <c r="AQ129" i="226"/>
  <c r="AI129" i="226"/>
  <c r="U129" i="226"/>
  <c r="AM129" i="226"/>
  <c r="R129" i="226"/>
  <c r="AV128" i="226"/>
  <c r="EC103" i="226"/>
  <c r="AG296" i="245"/>
  <c r="AG268" i="245"/>
  <c r="AI282" i="245"/>
  <c r="AI254" i="245" s="1"/>
  <c r="AI190" i="245"/>
  <c r="AG258" i="245"/>
  <c r="AG286" i="245"/>
  <c r="AG295" i="245"/>
  <c r="AG267" i="245"/>
  <c r="AH211" i="245"/>
  <c r="AG283" i="245"/>
  <c r="AG255" i="245"/>
  <c r="AG297" i="245"/>
  <c r="AG269" i="245"/>
  <c r="AG262" i="245"/>
  <c r="AG290" i="245"/>
  <c r="AG293" i="245"/>
  <c r="AG265" i="245"/>
  <c r="AG264" i="245"/>
  <c r="AG292" i="245"/>
  <c r="AG260" i="245"/>
  <c r="AG288" i="245"/>
  <c r="AK105" i="245"/>
  <c r="AG294" i="245"/>
  <c r="AG266" i="245"/>
  <c r="AG256" i="245"/>
  <c r="AG284" i="245"/>
  <c r="AG285" i="245"/>
  <c r="AG257" i="245"/>
  <c r="AG259" i="245"/>
  <c r="AG287" i="245"/>
  <c r="AG261" i="245"/>
  <c r="AG289" i="245"/>
  <c r="AJ147" i="245"/>
  <c r="CJ105" i="245"/>
  <c r="CJ147" i="245" s="1"/>
  <c r="AG291" i="245"/>
  <c r="AG263" i="245"/>
  <c r="AI190" i="234"/>
  <c r="AJ147" i="234"/>
  <c r="AJ282" i="234" s="1"/>
  <c r="AJ254" i="234" s="1"/>
  <c r="CJ105" i="234"/>
  <c r="CJ147" i="234" s="1"/>
  <c r="CO104" i="234"/>
  <c r="CN103" i="234"/>
  <c r="CN146" i="234"/>
  <c r="AM189" i="234"/>
  <c r="AM210" i="234" s="1"/>
  <c r="AM281" i="234"/>
  <c r="AM253" i="234" s="1"/>
  <c r="AK105" i="234"/>
  <c r="AQ33" i="234"/>
  <c r="AP32" i="234"/>
  <c r="AP34" i="234"/>
  <c r="AN146" i="234"/>
  <c r="AN103" i="234"/>
  <c r="AO104" i="234"/>
  <c r="CD114" i="226"/>
  <c r="CD122" i="226"/>
  <c r="CD125" i="226"/>
  <c r="CD110" i="226"/>
  <c r="CD126" i="226"/>
  <c r="CD117" i="226"/>
  <c r="CD135" i="226"/>
  <c r="CD115" i="226"/>
  <c r="CD133" i="226"/>
  <c r="CD113" i="226"/>
  <c r="CD124" i="226"/>
  <c r="CD136" i="226"/>
  <c r="CD116" i="226"/>
  <c r="CD123" i="226"/>
  <c r="CD108" i="226"/>
  <c r="CD105" i="226"/>
  <c r="CD119" i="226"/>
  <c r="CD131" i="226"/>
  <c r="CD129" i="226"/>
  <c r="CD127" i="226"/>
  <c r="CD109" i="226"/>
  <c r="CD134" i="226"/>
  <c r="CD132" i="226"/>
  <c r="CD112" i="226"/>
  <c r="CD118" i="226"/>
  <c r="CD121" i="226"/>
  <c r="CD130" i="226"/>
  <c r="CD107" i="226"/>
  <c r="CE104" i="226"/>
  <c r="CD128" i="226"/>
  <c r="CD111" i="226"/>
  <c r="CD106" i="226"/>
  <c r="CD120" i="226"/>
  <c r="AI200" i="245" l="1"/>
  <c r="AI204" i="245"/>
  <c r="AI199" i="245"/>
  <c r="AI196" i="245"/>
  <c r="AI198" i="245"/>
  <c r="AI203" i="245"/>
  <c r="AI205" i="245"/>
  <c r="AI194" i="245"/>
  <c r="AI195" i="245"/>
  <c r="AI192" i="245"/>
  <c r="AI193" i="245"/>
  <c r="AI191" i="245"/>
  <c r="AI201" i="245"/>
  <c r="AI197" i="245"/>
  <c r="AI202" i="245"/>
  <c r="AI195" i="234"/>
  <c r="AI203" i="234"/>
  <c r="AI197" i="234"/>
  <c r="AI191" i="234"/>
  <c r="AI199" i="234"/>
  <c r="AI202" i="234"/>
  <c r="AI196" i="234"/>
  <c r="AI200" i="234"/>
  <c r="AI194" i="234"/>
  <c r="AI192" i="234"/>
  <c r="AI205" i="234"/>
  <c r="AI201" i="234"/>
  <c r="AI198" i="234"/>
  <c r="AI193" i="234"/>
  <c r="AI204" i="234"/>
  <c r="AH226" i="245"/>
  <c r="AH225" i="245"/>
  <c r="AH224" i="245"/>
  <c r="AH223" i="245"/>
  <c r="AH222" i="245"/>
  <c r="AH221" i="245"/>
  <c r="AH220" i="245"/>
  <c r="AH219" i="245"/>
  <c r="AH218" i="245"/>
  <c r="AH217" i="245"/>
  <c r="AH216" i="245"/>
  <c r="AH215" i="245"/>
  <c r="AH214" i="245"/>
  <c r="AH213" i="245"/>
  <c r="AH212" i="245"/>
  <c r="M131" i="226"/>
  <c r="T130" i="226"/>
  <c r="Y130" i="226"/>
  <c r="X130" i="226"/>
  <c r="AB130" i="226"/>
  <c r="U130" i="226"/>
  <c r="AG130" i="226"/>
  <c r="AC130" i="226"/>
  <c r="W130" i="226"/>
  <c r="O130" i="226"/>
  <c r="AY130" i="226"/>
  <c r="N130" i="226"/>
  <c r="S130" i="226"/>
  <c r="R130" i="226"/>
  <c r="V130" i="226"/>
  <c r="AI130" i="226"/>
  <c r="AO130" i="226"/>
  <c r="AR130" i="226"/>
  <c r="AX130" i="226"/>
  <c r="AW130" i="226"/>
  <c r="BA130" i="226"/>
  <c r="P130" i="226"/>
  <c r="Q130" i="226"/>
  <c r="AZ130" i="226"/>
  <c r="AL130" i="226"/>
  <c r="AQ130" i="226"/>
  <c r="AP130" i="226"/>
  <c r="AU130" i="226"/>
  <c r="AS130" i="226"/>
  <c r="AF130" i="226"/>
  <c r="AK130" i="226"/>
  <c r="AJ130" i="226"/>
  <c r="AN130" i="226"/>
  <c r="AA130" i="226"/>
  <c r="Z130" i="226"/>
  <c r="AE130" i="226"/>
  <c r="AD130" i="226"/>
  <c r="AH130" i="226"/>
  <c r="AM130" i="226"/>
  <c r="AV129" i="226"/>
  <c r="ED103" i="226"/>
  <c r="AJ190" i="245"/>
  <c r="AJ282" i="245"/>
  <c r="AJ254" i="245" s="1"/>
  <c r="AH268" i="245"/>
  <c r="AH296" i="245"/>
  <c r="AI211" i="245"/>
  <c r="AL105" i="245"/>
  <c r="AH262" i="245"/>
  <c r="AH290" i="245"/>
  <c r="AH291" i="245"/>
  <c r="AH263" i="245"/>
  <c r="AH289" i="245"/>
  <c r="AH261" i="245"/>
  <c r="AH255" i="245"/>
  <c r="AH283" i="245"/>
  <c r="AH297" i="245"/>
  <c r="AH269" i="245"/>
  <c r="AH295" i="245"/>
  <c r="AH267" i="245"/>
  <c r="AH256" i="245"/>
  <c r="AH284" i="245"/>
  <c r="AH292" i="245"/>
  <c r="AH264" i="245"/>
  <c r="AH293" i="245"/>
  <c r="AH265" i="245"/>
  <c r="AH285" i="245"/>
  <c r="AH257" i="245"/>
  <c r="AH288" i="245"/>
  <c r="AH260" i="245"/>
  <c r="AK147" i="245"/>
  <c r="CK105" i="245"/>
  <c r="CK147" i="245" s="1"/>
  <c r="AH258" i="245"/>
  <c r="AH286" i="245"/>
  <c r="AH259" i="245"/>
  <c r="AH287" i="245"/>
  <c r="AH266" i="245"/>
  <c r="AH294" i="245"/>
  <c r="AJ190" i="234"/>
  <c r="AI211" i="234"/>
  <c r="CO146" i="234"/>
  <c r="CP104" i="234"/>
  <c r="CO103" i="234"/>
  <c r="AK147" i="234"/>
  <c r="AK282" i="234" s="1"/>
  <c r="AK254" i="234" s="1"/>
  <c r="CK105" i="234"/>
  <c r="CK147" i="234" s="1"/>
  <c r="AN189" i="234"/>
  <c r="AN210" i="234" s="1"/>
  <c r="AN281" i="234"/>
  <c r="AN253" i="234" s="1"/>
  <c r="AL105" i="234"/>
  <c r="AO146" i="234"/>
  <c r="AO103" i="234"/>
  <c r="AP104" i="234"/>
  <c r="AQ32" i="234"/>
  <c r="AQ34" i="234"/>
  <c r="AR33" i="234"/>
  <c r="CE132" i="226"/>
  <c r="CE129" i="226"/>
  <c r="CE105" i="226"/>
  <c r="CE108" i="226"/>
  <c r="CE123" i="226"/>
  <c r="CE127" i="226"/>
  <c r="CE112" i="226"/>
  <c r="CE136" i="226"/>
  <c r="CE107" i="226"/>
  <c r="CE113" i="226"/>
  <c r="CE106" i="226"/>
  <c r="CE124" i="226"/>
  <c r="CE134" i="226"/>
  <c r="CE115" i="226"/>
  <c r="CE109" i="226"/>
  <c r="CE121" i="226"/>
  <c r="CE120" i="226"/>
  <c r="CE128" i="226"/>
  <c r="CE126" i="226"/>
  <c r="CF104" i="226"/>
  <c r="CE110" i="226"/>
  <c r="CE133" i="226"/>
  <c r="CE119" i="226"/>
  <c r="CE131" i="226"/>
  <c r="CE130" i="226"/>
  <c r="CE118" i="226"/>
  <c r="CE125" i="226"/>
  <c r="CE122" i="226"/>
  <c r="CE114" i="226"/>
  <c r="CE135" i="226"/>
  <c r="CE111" i="226"/>
  <c r="CE117" i="226"/>
  <c r="CE116" i="226"/>
  <c r="AI222" i="234" l="1"/>
  <c r="AI212" i="234"/>
  <c r="AI221" i="234"/>
  <c r="AI226" i="234"/>
  <c r="AI220" i="234"/>
  <c r="AI214" i="234"/>
  <c r="AI225" i="234"/>
  <c r="AI219" i="234"/>
  <c r="AI213" i="234"/>
  <c r="AI223" i="234"/>
  <c r="AI217" i="234"/>
  <c r="AI218" i="234"/>
  <c r="AI224" i="234"/>
  <c r="AI216" i="234"/>
  <c r="AI215" i="234"/>
  <c r="AJ201" i="234"/>
  <c r="AJ195" i="234"/>
  <c r="AJ203" i="234"/>
  <c r="AJ204" i="234"/>
  <c r="AJ193" i="234"/>
  <c r="AJ194" i="234"/>
  <c r="AJ199" i="234"/>
  <c r="AJ196" i="234"/>
  <c r="AJ197" i="234"/>
  <c r="AJ202" i="234"/>
  <c r="AJ192" i="234"/>
  <c r="AJ200" i="234"/>
  <c r="AJ191" i="234"/>
  <c r="AJ205" i="234"/>
  <c r="AJ198" i="234"/>
  <c r="AJ204" i="245"/>
  <c r="AJ199" i="245"/>
  <c r="AJ198" i="245"/>
  <c r="AJ194" i="245"/>
  <c r="AJ193" i="245"/>
  <c r="AJ203" i="245"/>
  <c r="AJ205" i="245"/>
  <c r="AJ195" i="245"/>
  <c r="AJ192" i="245"/>
  <c r="AJ200" i="245"/>
  <c r="AJ196" i="245"/>
  <c r="AJ191" i="245"/>
  <c r="AJ201" i="245"/>
  <c r="AJ197" i="245"/>
  <c r="AJ202" i="245"/>
  <c r="AI225" i="245"/>
  <c r="AI222" i="245"/>
  <c r="AI220" i="245"/>
  <c r="AI218" i="245"/>
  <c r="AI216" i="245"/>
  <c r="AI214" i="245"/>
  <c r="AI212" i="245"/>
  <c r="AI224" i="245"/>
  <c r="AI219" i="245"/>
  <c r="AI226" i="245"/>
  <c r="AI217" i="245"/>
  <c r="AI221" i="245"/>
  <c r="AI213" i="245"/>
  <c r="AI215" i="245"/>
  <c r="AI223" i="245"/>
  <c r="Y131" i="226"/>
  <c r="X131" i="226"/>
  <c r="Q131" i="226"/>
  <c r="U131" i="226"/>
  <c r="AB131" i="226"/>
  <c r="BA131" i="226"/>
  <c r="AN131" i="226"/>
  <c r="S131" i="226"/>
  <c r="R131" i="226"/>
  <c r="AZ131" i="226"/>
  <c r="O131" i="226"/>
  <c r="M132" i="226"/>
  <c r="AH131" i="226"/>
  <c r="P131" i="226"/>
  <c r="AF131" i="226"/>
  <c r="AX131" i="226"/>
  <c r="AW131" i="226"/>
  <c r="AO131" i="226"/>
  <c r="AS131" i="226"/>
  <c r="AY131" i="226"/>
  <c r="AR131" i="226"/>
  <c r="T131" i="226"/>
  <c r="AL131" i="226"/>
  <c r="AQ131" i="226"/>
  <c r="AP131" i="226"/>
  <c r="AI131" i="226"/>
  <c r="AM131" i="226"/>
  <c r="Z131" i="226"/>
  <c r="AK131" i="226"/>
  <c r="AJ131" i="226"/>
  <c r="AC131" i="226"/>
  <c r="AG131" i="226"/>
  <c r="N131" i="226"/>
  <c r="AE131" i="226"/>
  <c r="AD131" i="226"/>
  <c r="W131" i="226"/>
  <c r="AA131" i="226"/>
  <c r="AU131" i="226"/>
  <c r="V131" i="226"/>
  <c r="AV130" i="226"/>
  <c r="EE103" i="226"/>
  <c r="AJ211" i="234"/>
  <c r="AI295" i="245"/>
  <c r="AI267" i="245"/>
  <c r="AI286" i="245"/>
  <c r="AI258" i="245"/>
  <c r="AI269" i="245"/>
  <c r="AI297" i="245"/>
  <c r="AI290" i="245"/>
  <c r="AI262" i="245"/>
  <c r="AI264" i="245"/>
  <c r="AI292" i="245"/>
  <c r="AJ211" i="245"/>
  <c r="AM105" i="245"/>
  <c r="AI283" i="245"/>
  <c r="AI255" i="245"/>
  <c r="AI287" i="245"/>
  <c r="AI259" i="245"/>
  <c r="AK190" i="245"/>
  <c r="AK282" i="245"/>
  <c r="AK254" i="245" s="1"/>
  <c r="AI257" i="245"/>
  <c r="AI285" i="245"/>
  <c r="AI284" i="245"/>
  <c r="AI256" i="245"/>
  <c r="AI265" i="245"/>
  <c r="AI293" i="245"/>
  <c r="CL105" i="245"/>
  <c r="CL147" i="245" s="1"/>
  <c r="AL147" i="245"/>
  <c r="AI291" i="245"/>
  <c r="AI263" i="245"/>
  <c r="AI289" i="245"/>
  <c r="AI261" i="245"/>
  <c r="AI288" i="245"/>
  <c r="AI260" i="245"/>
  <c r="AI268" i="245"/>
  <c r="AI296" i="245"/>
  <c r="AI294" i="245"/>
  <c r="AI266" i="245"/>
  <c r="AK190" i="234"/>
  <c r="AL147" i="234"/>
  <c r="AL282" i="234" s="1"/>
  <c r="AL254" i="234" s="1"/>
  <c r="CL105" i="234"/>
  <c r="CL147" i="234" s="1"/>
  <c r="CP103" i="234"/>
  <c r="CP146" i="234"/>
  <c r="AO189" i="234"/>
  <c r="AO210" i="234" s="1"/>
  <c r="AO281" i="234"/>
  <c r="AO253" i="234" s="1"/>
  <c r="AM105" i="234"/>
  <c r="AR32" i="234"/>
  <c r="AR34" i="234"/>
  <c r="AS33" i="234"/>
  <c r="AP103" i="234"/>
  <c r="AP146" i="234"/>
  <c r="V174" i="245"/>
  <c r="CF134" i="226"/>
  <c r="CF133" i="226"/>
  <c r="CF132" i="226"/>
  <c r="CF136" i="226"/>
  <c r="V178" i="245"/>
  <c r="U178" i="245"/>
  <c r="U179" i="245"/>
  <c r="U181" i="245"/>
  <c r="U173" i="245"/>
  <c r="V179" i="245"/>
  <c r="CF123" i="226"/>
  <c r="V171" i="245"/>
  <c r="V172" i="245"/>
  <c r="CF131" i="226"/>
  <c r="CF129" i="226"/>
  <c r="CF114" i="226"/>
  <c r="U184" i="245"/>
  <c r="CF105" i="226"/>
  <c r="U171" i="245"/>
  <c r="V183" i="245"/>
  <c r="V176" i="245"/>
  <c r="CF108" i="226"/>
  <c r="CG104" i="226"/>
  <c r="CF121" i="226"/>
  <c r="U177" i="245"/>
  <c r="V181" i="245"/>
  <c r="CF126" i="226"/>
  <c r="CF124" i="226"/>
  <c r="U183" i="245"/>
  <c r="CF111" i="226"/>
  <c r="V182" i="245"/>
  <c r="U170" i="245"/>
  <c r="V180" i="245"/>
  <c r="CF128" i="226"/>
  <c r="V175" i="245"/>
  <c r="U175" i="245"/>
  <c r="CF118" i="226"/>
  <c r="V184" i="245"/>
  <c r="V170" i="245"/>
  <c r="CF117" i="226"/>
  <c r="CF110" i="226"/>
  <c r="V177" i="245"/>
  <c r="U176" i="245"/>
  <c r="CF119" i="226"/>
  <c r="CF125" i="226"/>
  <c r="CF122" i="226"/>
  <c r="CF107" i="226"/>
  <c r="CF115" i="226"/>
  <c r="CF109" i="226"/>
  <c r="CF130" i="226"/>
  <c r="U180" i="245"/>
  <c r="CF113" i="226"/>
  <c r="CF127" i="226"/>
  <c r="CF135" i="226"/>
  <c r="CF112" i="226"/>
  <c r="U182" i="245"/>
  <c r="CF106" i="226"/>
  <c r="U174" i="245"/>
  <c r="V173" i="245"/>
  <c r="CF116" i="226"/>
  <c r="CF120" i="226"/>
  <c r="U172" i="245"/>
  <c r="AK198" i="245" l="1"/>
  <c r="AK194" i="245"/>
  <c r="AK193" i="245"/>
  <c r="AK192" i="245"/>
  <c r="AK191" i="245"/>
  <c r="AK203" i="245"/>
  <c r="AK197" i="245"/>
  <c r="AK204" i="245"/>
  <c r="AK199" i="245"/>
  <c r="AK205" i="245"/>
  <c r="AK195" i="245"/>
  <c r="AK200" i="245"/>
  <c r="AK196" i="245"/>
  <c r="AK201" i="245"/>
  <c r="AK202" i="245"/>
  <c r="AK197" i="234"/>
  <c r="AK204" i="234"/>
  <c r="AK199" i="234"/>
  <c r="AK191" i="234"/>
  <c r="AK196" i="234"/>
  <c r="AK198" i="234"/>
  <c r="AK202" i="234"/>
  <c r="AK205" i="234"/>
  <c r="AK194" i="234"/>
  <c r="AK203" i="234"/>
  <c r="AK200" i="234"/>
  <c r="AK193" i="234"/>
  <c r="AK195" i="234"/>
  <c r="AK201" i="234"/>
  <c r="AK192" i="234"/>
  <c r="AJ220" i="234"/>
  <c r="AJ214" i="234"/>
  <c r="AJ223" i="234"/>
  <c r="AJ217" i="234"/>
  <c r="AJ215" i="234"/>
  <c r="AJ226" i="234"/>
  <c r="AJ225" i="234"/>
  <c r="AJ219" i="234"/>
  <c r="AJ221" i="234"/>
  <c r="AJ218" i="234"/>
  <c r="AJ213" i="234"/>
  <c r="AJ224" i="234"/>
  <c r="AJ216" i="234"/>
  <c r="AJ222" i="234"/>
  <c r="AJ212" i="234"/>
  <c r="AJ226" i="245"/>
  <c r="AJ218" i="245"/>
  <c r="AJ217" i="245"/>
  <c r="AJ223" i="245"/>
  <c r="AJ216" i="245"/>
  <c r="AJ215" i="245"/>
  <c r="AJ214" i="245"/>
  <c r="AJ225" i="245"/>
  <c r="AJ224" i="245"/>
  <c r="AJ219" i="245"/>
  <c r="AJ221" i="245"/>
  <c r="AJ213" i="245"/>
  <c r="AJ220" i="245"/>
  <c r="AJ212" i="245"/>
  <c r="AJ222" i="245"/>
  <c r="AV131" i="226"/>
  <c r="AC132" i="226"/>
  <c r="AH132" i="226"/>
  <c r="AR132" i="226"/>
  <c r="AW132" i="226"/>
  <c r="AQ132" i="226"/>
  <c r="O132" i="226"/>
  <c r="AK132" i="226"/>
  <c r="AX132" i="226"/>
  <c r="AG132" i="226"/>
  <c r="AP132" i="226"/>
  <c r="W132" i="226"/>
  <c r="AB132" i="226"/>
  <c r="AL132" i="226"/>
  <c r="AJ132" i="226"/>
  <c r="AE132" i="226"/>
  <c r="Y132" i="226"/>
  <c r="T132" i="226"/>
  <c r="AD132" i="226"/>
  <c r="Q132" i="226"/>
  <c r="V132" i="226"/>
  <c r="AF132" i="226"/>
  <c r="X132" i="226"/>
  <c r="S132" i="226"/>
  <c r="R132" i="226"/>
  <c r="AA132" i="226"/>
  <c r="BA132" i="226"/>
  <c r="P132" i="226"/>
  <c r="Z132" i="226"/>
  <c r="AS132" i="226"/>
  <c r="AZ132" i="226"/>
  <c r="AO132" i="226"/>
  <c r="AU132" i="226"/>
  <c r="M133" i="226"/>
  <c r="AM132" i="226"/>
  <c r="AI132" i="226"/>
  <c r="AN132" i="226"/>
  <c r="AY132" i="226"/>
  <c r="N132" i="226"/>
  <c r="U132" i="226"/>
  <c r="EF103" i="226"/>
  <c r="AL190" i="234"/>
  <c r="AK211" i="234"/>
  <c r="W173" i="245"/>
  <c r="W172" i="245"/>
  <c r="W175" i="245"/>
  <c r="W184" i="245"/>
  <c r="W182" i="245"/>
  <c r="W179" i="245"/>
  <c r="W180" i="245"/>
  <c r="W183" i="245"/>
  <c r="W174" i="245"/>
  <c r="W171" i="245"/>
  <c r="W177" i="245"/>
  <c r="W170" i="245"/>
  <c r="W181" i="245"/>
  <c r="W178" i="245"/>
  <c r="W176" i="245"/>
  <c r="AJ259" i="245"/>
  <c r="AJ287" i="245"/>
  <c r="AJ258" i="245"/>
  <c r="AJ286" i="245"/>
  <c r="AJ293" i="245"/>
  <c r="AJ265" i="245"/>
  <c r="AJ290" i="245"/>
  <c r="AJ262" i="245"/>
  <c r="AL282" i="245"/>
  <c r="AL254" i="245" s="1"/>
  <c r="AL190" i="245"/>
  <c r="AJ283" i="245"/>
  <c r="AJ255" i="245"/>
  <c r="AJ269" i="245"/>
  <c r="AJ297" i="245"/>
  <c r="AJ292" i="245"/>
  <c r="AJ264" i="245"/>
  <c r="AK211" i="245"/>
  <c r="AJ285" i="245"/>
  <c r="AJ257" i="245"/>
  <c r="AJ288" i="245"/>
  <c r="AJ260" i="245"/>
  <c r="AN105" i="245"/>
  <c r="AJ284" i="245"/>
  <c r="AJ256" i="245"/>
  <c r="AJ261" i="245"/>
  <c r="AJ289" i="245"/>
  <c r="AJ295" i="245"/>
  <c r="AJ267" i="245"/>
  <c r="AM147" i="245"/>
  <c r="CM105" i="245"/>
  <c r="CM147" i="245" s="1"/>
  <c r="AJ268" i="245"/>
  <c r="AJ296" i="245"/>
  <c r="AJ294" i="245"/>
  <c r="AJ266" i="245"/>
  <c r="AJ291" i="245"/>
  <c r="AJ263" i="245"/>
  <c r="AM147" i="234"/>
  <c r="AM190" i="234" s="1"/>
  <c r="CM105" i="234"/>
  <c r="CM147" i="234" s="1"/>
  <c r="AP189" i="234"/>
  <c r="AP210" i="234" s="1"/>
  <c r="AP281" i="234"/>
  <c r="AP253" i="234" s="1"/>
  <c r="AN105" i="234"/>
  <c r="AS34" i="234"/>
  <c r="AT33" i="234"/>
  <c r="AS32" i="234"/>
  <c r="CG110" i="226"/>
  <c r="CG114" i="226"/>
  <c r="CG111" i="226"/>
  <c r="CG134" i="226"/>
  <c r="CG132" i="226"/>
  <c r="CG131" i="226"/>
  <c r="CG106" i="226"/>
  <c r="CG125" i="226"/>
  <c r="CG108" i="226"/>
  <c r="CG127" i="226"/>
  <c r="CG109" i="226"/>
  <c r="CG136" i="226"/>
  <c r="CG129" i="226"/>
  <c r="CG113" i="226"/>
  <c r="CG130" i="226"/>
  <c r="CG128" i="226"/>
  <c r="CG116" i="226"/>
  <c r="CG117" i="226"/>
  <c r="CG135" i="226"/>
  <c r="CG119" i="226"/>
  <c r="CG105" i="226"/>
  <c r="CG121" i="226"/>
  <c r="CG118" i="226"/>
  <c r="CG120" i="226"/>
  <c r="CG115" i="226"/>
  <c r="CG123" i="226"/>
  <c r="CG112" i="226"/>
  <c r="CG133" i="226"/>
  <c r="CH104" i="226"/>
  <c r="CG107" i="226"/>
  <c r="CG122" i="226"/>
  <c r="CG126" i="226"/>
  <c r="CG124" i="226"/>
  <c r="AK226" i="245" l="1"/>
  <c r="AK225" i="245"/>
  <c r="AK224" i="245"/>
  <c r="AK223" i="245"/>
  <c r="AK222" i="245"/>
  <c r="AK216" i="245"/>
  <c r="AK215" i="245"/>
  <c r="AK214" i="245"/>
  <c r="AK213" i="245"/>
  <c r="AK221" i="245"/>
  <c r="AK218" i="245"/>
  <c r="AK220" i="245"/>
  <c r="AK212" i="245"/>
  <c r="AK217" i="245"/>
  <c r="AK219" i="245"/>
  <c r="AL205" i="245"/>
  <c r="AL204" i="245"/>
  <c r="AL203" i="245"/>
  <c r="AL202" i="245"/>
  <c r="AL201" i="245"/>
  <c r="AL200" i="245"/>
  <c r="AL199" i="245"/>
  <c r="AL198" i="245"/>
  <c r="AL197" i="245"/>
  <c r="AL196" i="245"/>
  <c r="AL195" i="245"/>
  <c r="AL194" i="245"/>
  <c r="AL191" i="245"/>
  <c r="AL193" i="245"/>
  <c r="AL192" i="245"/>
  <c r="AK222" i="234"/>
  <c r="AK216" i="234"/>
  <c r="AK225" i="234"/>
  <c r="AK219" i="234"/>
  <c r="AK213" i="234"/>
  <c r="AK218" i="234"/>
  <c r="AK226" i="234"/>
  <c r="AK224" i="234"/>
  <c r="AK221" i="234"/>
  <c r="AK215" i="234"/>
  <c r="AK217" i="234"/>
  <c r="AK220" i="234"/>
  <c r="AK212" i="234"/>
  <c r="AK223" i="234"/>
  <c r="AK214" i="234"/>
  <c r="AL195" i="234"/>
  <c r="AL192" i="234"/>
  <c r="AL204" i="234"/>
  <c r="AL203" i="234"/>
  <c r="AL197" i="234"/>
  <c r="AL205" i="234"/>
  <c r="AL198" i="234"/>
  <c r="AL194" i="234"/>
  <c r="AL201" i="234"/>
  <c r="AL196" i="234"/>
  <c r="AL202" i="234"/>
  <c r="AL191" i="234"/>
  <c r="AL200" i="234"/>
  <c r="AL199" i="234"/>
  <c r="AL193" i="234"/>
  <c r="AH133" i="226"/>
  <c r="AM133" i="226"/>
  <c r="AQ133" i="226"/>
  <c r="W133" i="226"/>
  <c r="R133" i="226"/>
  <c r="AW133" i="226"/>
  <c r="AL133" i="226"/>
  <c r="Q133" i="226"/>
  <c r="AB133" i="226"/>
  <c r="AG133" i="226"/>
  <c r="AK133" i="226"/>
  <c r="AR133" i="226"/>
  <c r="M134" i="226"/>
  <c r="AO133" i="226"/>
  <c r="Y133" i="226"/>
  <c r="X133" i="226"/>
  <c r="V133" i="226"/>
  <c r="AA133" i="226"/>
  <c r="AE133" i="226"/>
  <c r="AF133" i="226"/>
  <c r="AY133" i="226"/>
  <c r="AJ133" i="226"/>
  <c r="BA133" i="226"/>
  <c r="P133" i="226"/>
  <c r="U133" i="226"/>
  <c r="T133" i="226"/>
  <c r="AC133" i="226"/>
  <c r="AU133" i="226"/>
  <c r="AZ133" i="226"/>
  <c r="O133" i="226"/>
  <c r="S133" i="226"/>
  <c r="AP133" i="226"/>
  <c r="Z133" i="226"/>
  <c r="AN133" i="226"/>
  <c r="AS133" i="226"/>
  <c r="AX133" i="226"/>
  <c r="AI133" i="226"/>
  <c r="AD133" i="226"/>
  <c r="N133" i="226"/>
  <c r="AV132" i="226"/>
  <c r="EG103" i="226"/>
  <c r="AL211" i="234"/>
  <c r="AK260" i="245"/>
  <c r="AK288" i="245"/>
  <c r="AL211" i="245"/>
  <c r="AK291" i="245"/>
  <c r="AK263" i="245"/>
  <c r="AO105" i="245"/>
  <c r="AM282" i="245"/>
  <c r="AM254" i="245" s="1"/>
  <c r="AM190" i="245"/>
  <c r="AK284" i="245"/>
  <c r="AK256" i="245"/>
  <c r="AK269" i="245"/>
  <c r="AK297" i="245"/>
  <c r="AK287" i="245"/>
  <c r="AK259" i="245"/>
  <c r="AK293" i="245"/>
  <c r="AK265" i="245"/>
  <c r="AK286" i="245"/>
  <c r="AK258" i="245"/>
  <c r="AK289" i="245"/>
  <c r="AK261" i="245"/>
  <c r="AK295" i="245"/>
  <c r="AK267" i="245"/>
  <c r="AK292" i="245"/>
  <c r="AK264" i="245"/>
  <c r="AK285" i="245"/>
  <c r="AK257" i="245"/>
  <c r="AK290" i="245"/>
  <c r="AK262" i="245"/>
  <c r="AK296" i="245"/>
  <c r="AK268" i="245"/>
  <c r="AN147" i="245"/>
  <c r="CN105" i="245"/>
  <c r="CN147" i="245" s="1"/>
  <c r="AK294" i="245"/>
  <c r="AK266" i="245"/>
  <c r="AK283" i="245"/>
  <c r="AK255" i="245"/>
  <c r="AM282" i="234"/>
  <c r="AM254" i="234" s="1"/>
  <c r="AN147" i="234"/>
  <c r="AN190" i="234" s="1"/>
  <c r="CN105" i="234"/>
  <c r="CN147" i="234" s="1"/>
  <c r="AM211" i="234"/>
  <c r="AO105" i="234"/>
  <c r="AT34" i="234"/>
  <c r="AU33" i="234"/>
  <c r="AT32" i="234"/>
  <c r="CH122" i="226"/>
  <c r="CH116" i="226"/>
  <c r="CI104" i="226"/>
  <c r="CH125" i="226"/>
  <c r="CH115" i="226"/>
  <c r="CH111" i="226"/>
  <c r="CH124" i="226"/>
  <c r="CH108" i="226"/>
  <c r="CH129" i="226"/>
  <c r="CH135" i="226"/>
  <c r="CH136" i="226"/>
  <c r="CH114" i="226"/>
  <c r="CH123" i="226"/>
  <c r="CH133" i="226"/>
  <c r="CH120" i="226"/>
  <c r="CH131" i="226"/>
  <c r="CH113" i="226"/>
  <c r="CH134" i="226"/>
  <c r="CH109" i="226"/>
  <c r="CH106" i="226"/>
  <c r="CH121" i="226"/>
  <c r="CH105" i="226"/>
  <c r="CH118" i="226"/>
  <c r="CH112" i="226"/>
  <c r="CH107" i="226"/>
  <c r="CH127" i="226"/>
  <c r="CH132" i="226"/>
  <c r="CH110" i="226"/>
  <c r="CH128" i="226"/>
  <c r="CH126" i="226"/>
  <c r="CH117" i="226"/>
  <c r="CH130" i="226"/>
  <c r="CH119" i="226"/>
  <c r="AL221" i="234" l="1"/>
  <c r="AL223" i="234"/>
  <c r="AL217" i="234"/>
  <c r="AL222" i="234"/>
  <c r="AL216" i="234"/>
  <c r="AL226" i="234"/>
  <c r="AL220" i="234"/>
  <c r="AL215" i="234"/>
  <c r="AL224" i="234"/>
  <c r="AL225" i="234"/>
  <c r="AL213" i="234"/>
  <c r="AL214" i="234"/>
  <c r="AL218" i="234"/>
  <c r="AL219" i="234"/>
  <c r="AL212" i="234"/>
  <c r="AL226" i="245"/>
  <c r="AL225" i="245"/>
  <c r="AL224" i="245"/>
  <c r="AL223" i="245"/>
  <c r="AL222" i="245"/>
  <c r="AL221" i="245"/>
  <c r="AL220" i="245"/>
  <c r="AL219" i="245"/>
  <c r="AL218" i="245"/>
  <c r="AL217" i="245"/>
  <c r="AL216" i="245"/>
  <c r="AL215" i="245"/>
  <c r="AL214" i="245"/>
  <c r="AL213" i="245"/>
  <c r="AL212" i="245"/>
  <c r="AN203" i="234"/>
  <c r="AN197" i="234"/>
  <c r="AN194" i="234"/>
  <c r="AN205" i="234"/>
  <c r="AN198" i="234"/>
  <c r="AN192" i="234"/>
  <c r="AN201" i="234"/>
  <c r="AN204" i="234"/>
  <c r="AN200" i="234"/>
  <c r="AN196" i="234"/>
  <c r="AN195" i="234"/>
  <c r="AN191" i="234"/>
  <c r="AN193" i="234"/>
  <c r="AN199" i="234"/>
  <c r="AN202" i="234"/>
  <c r="AM205" i="245"/>
  <c r="AM204" i="245"/>
  <c r="AM203" i="245"/>
  <c r="AM197" i="245"/>
  <c r="AM202" i="245"/>
  <c r="AM196" i="245"/>
  <c r="AM195" i="245"/>
  <c r="AM200" i="245"/>
  <c r="AM201" i="245"/>
  <c r="AM193" i="245"/>
  <c r="AM198" i="245"/>
  <c r="AM199" i="245"/>
  <c r="AM194" i="245"/>
  <c r="AM192" i="245"/>
  <c r="AM191" i="245"/>
  <c r="AV133" i="226"/>
  <c r="AM134" i="226"/>
  <c r="AY134" i="226"/>
  <c r="N134" i="226"/>
  <c r="R134" i="226"/>
  <c r="S134" i="226"/>
  <c r="Y134" i="226"/>
  <c r="AN134" i="226"/>
  <c r="AD134" i="226"/>
  <c r="P134" i="226"/>
  <c r="AG134" i="226"/>
  <c r="AR134" i="226"/>
  <c r="AW134" i="226"/>
  <c r="AU134" i="226"/>
  <c r="AO134" i="226"/>
  <c r="AI134" i="226"/>
  <c r="BA134" i="226"/>
  <c r="AK134" i="226"/>
  <c r="AA134" i="226"/>
  <c r="AL134" i="226"/>
  <c r="AP134" i="226"/>
  <c r="AH134" i="226"/>
  <c r="AC134" i="226"/>
  <c r="AB134" i="226"/>
  <c r="AQ134" i="226"/>
  <c r="U134" i="226"/>
  <c r="AF134" i="226"/>
  <c r="AJ134" i="226"/>
  <c r="V134" i="226"/>
  <c r="Q134" i="226"/>
  <c r="W134" i="226"/>
  <c r="AZ134" i="226"/>
  <c r="O134" i="226"/>
  <c r="Z134" i="226"/>
  <c r="AX134" i="226"/>
  <c r="AS134" i="226"/>
  <c r="M135" i="226"/>
  <c r="T134" i="226"/>
  <c r="X134" i="226"/>
  <c r="AE134" i="226"/>
  <c r="EH103" i="226"/>
  <c r="AP105" i="245"/>
  <c r="AL295" i="245"/>
  <c r="AL267" i="245"/>
  <c r="AM211" i="245"/>
  <c r="AL260" i="245"/>
  <c r="AL288" i="245"/>
  <c r="AL262" i="245"/>
  <c r="AL290" i="245"/>
  <c r="AL296" i="245"/>
  <c r="AL268" i="245"/>
  <c r="AO147" i="245"/>
  <c r="CO105" i="245"/>
  <c r="CO147" i="245" s="1"/>
  <c r="AL283" i="245"/>
  <c r="AL255" i="245"/>
  <c r="AL292" i="245"/>
  <c r="AL264" i="245"/>
  <c r="AL285" i="245"/>
  <c r="AL257" i="245"/>
  <c r="AL293" i="245"/>
  <c r="AL265" i="245"/>
  <c r="AL266" i="245"/>
  <c r="AL294" i="245"/>
  <c r="AL263" i="245"/>
  <c r="AL291" i="245"/>
  <c r="AN282" i="245"/>
  <c r="AN254" i="245" s="1"/>
  <c r="AN190" i="245"/>
  <c r="AL284" i="245"/>
  <c r="AL256" i="245"/>
  <c r="AL289" i="245"/>
  <c r="AL261" i="245"/>
  <c r="AL297" i="245"/>
  <c r="AL269" i="245"/>
  <c r="AL287" i="245"/>
  <c r="AL259" i="245"/>
  <c r="AL286" i="245"/>
  <c r="AL258" i="245"/>
  <c r="AN211" i="234"/>
  <c r="AN282" i="234"/>
  <c r="AN254" i="234" s="1"/>
  <c r="AO147" i="234"/>
  <c r="AO190" i="234" s="1"/>
  <c r="CO105" i="234"/>
  <c r="CO147" i="234" s="1"/>
  <c r="AP105" i="234"/>
  <c r="AV33" i="234"/>
  <c r="AU32" i="234"/>
  <c r="AU34" i="234"/>
  <c r="CI118" i="226"/>
  <c r="CI114" i="226"/>
  <c r="CI133" i="226"/>
  <c r="CI126" i="226"/>
  <c r="CI109" i="226"/>
  <c r="CI120" i="226"/>
  <c r="CI110" i="226"/>
  <c r="CI132" i="226"/>
  <c r="CI115" i="226"/>
  <c r="CI135" i="226"/>
  <c r="CI128" i="226"/>
  <c r="CI107" i="226"/>
  <c r="CI111" i="226"/>
  <c r="CI119" i="226"/>
  <c r="CJ104" i="226"/>
  <c r="CI127" i="226"/>
  <c r="CI106" i="226"/>
  <c r="CI124" i="226"/>
  <c r="CI134" i="226"/>
  <c r="CI105" i="226"/>
  <c r="CI116" i="226"/>
  <c r="CI112" i="226"/>
  <c r="CI123" i="226"/>
  <c r="CI130" i="226"/>
  <c r="CI113" i="226"/>
  <c r="CI136" i="226"/>
  <c r="CI125" i="226"/>
  <c r="CI108" i="226"/>
  <c r="CI129" i="226"/>
  <c r="CI121" i="226"/>
  <c r="CI117" i="226"/>
  <c r="CI131" i="226"/>
  <c r="CI122" i="226"/>
  <c r="AN205" i="245" l="1"/>
  <c r="AN204" i="245"/>
  <c r="AN202" i="245"/>
  <c r="AN196" i="245"/>
  <c r="AN201" i="245"/>
  <c r="AN195" i="245"/>
  <c r="AN199" i="245"/>
  <c r="AN194" i="245"/>
  <c r="AN192" i="245"/>
  <c r="AN200" i="245"/>
  <c r="AN191" i="245"/>
  <c r="AN197" i="245"/>
  <c r="AN198" i="245"/>
  <c r="AN203" i="245"/>
  <c r="AN193" i="245"/>
  <c r="AN222" i="234"/>
  <c r="AN221" i="234"/>
  <c r="AN215" i="234"/>
  <c r="AN226" i="234"/>
  <c r="AN220" i="234"/>
  <c r="AN214" i="234"/>
  <c r="AN224" i="234"/>
  <c r="AN218" i="234"/>
  <c r="AN223" i="234"/>
  <c r="AN212" i="234"/>
  <c r="AN213" i="234"/>
  <c r="AN219" i="234"/>
  <c r="AN225" i="234"/>
  <c r="AN216" i="234"/>
  <c r="AN217" i="234"/>
  <c r="AM226" i="245"/>
  <c r="AM225" i="245"/>
  <c r="AM224" i="245"/>
  <c r="AM223" i="245"/>
  <c r="AM222" i="245"/>
  <c r="AM221" i="245"/>
  <c r="AM220" i="245"/>
  <c r="AM219" i="245"/>
  <c r="AM218" i="245"/>
  <c r="AM217" i="245"/>
  <c r="AM216" i="245"/>
  <c r="AM215" i="245"/>
  <c r="AM214" i="245"/>
  <c r="AM213" i="245"/>
  <c r="AM212" i="245"/>
  <c r="AO202" i="234"/>
  <c r="AO196" i="234"/>
  <c r="AO199" i="234"/>
  <c r="AO193" i="234"/>
  <c r="AO195" i="234"/>
  <c r="AO204" i="234"/>
  <c r="AO198" i="234"/>
  <c r="AO203" i="234"/>
  <c r="AO205" i="234"/>
  <c r="AO197" i="234"/>
  <c r="AO194" i="234"/>
  <c r="AO201" i="234"/>
  <c r="AO191" i="234"/>
  <c r="AO200" i="234"/>
  <c r="AO192" i="234"/>
  <c r="AV134" i="226"/>
  <c r="AR135" i="226"/>
  <c r="AX135" i="226"/>
  <c r="AO135" i="226"/>
  <c r="AG135" i="226"/>
  <c r="AN135" i="226"/>
  <c r="V135" i="226"/>
  <c r="AH135" i="226"/>
  <c r="R135" i="226"/>
  <c r="AL135" i="226"/>
  <c r="AQ135" i="226"/>
  <c r="AI135" i="226"/>
  <c r="U135" i="226"/>
  <c r="AB135" i="226"/>
  <c r="AZ135" i="226"/>
  <c r="AW135" i="226"/>
  <c r="AJ135" i="226"/>
  <c r="AF135" i="226"/>
  <c r="AK135" i="226"/>
  <c r="AC135" i="226"/>
  <c r="AP135" i="226"/>
  <c r="P135" i="226"/>
  <c r="O135" i="226"/>
  <c r="Z135" i="226"/>
  <c r="AE135" i="226"/>
  <c r="W135" i="226"/>
  <c r="AD135" i="226"/>
  <c r="AU135" i="226"/>
  <c r="AA135" i="226"/>
  <c r="M136" i="226"/>
  <c r="T135" i="226"/>
  <c r="Y135" i="226"/>
  <c r="Q135" i="226"/>
  <c r="AM135" i="226"/>
  <c r="AY135" i="226"/>
  <c r="N135" i="226"/>
  <c r="S135" i="226"/>
  <c r="AS135" i="226"/>
  <c r="BA135" i="226"/>
  <c r="X135" i="226"/>
  <c r="EI103" i="226"/>
  <c r="AM266" i="245"/>
  <c r="AM294" i="245"/>
  <c r="AM292" i="245"/>
  <c r="AM264" i="245"/>
  <c r="AM295" i="245"/>
  <c r="AM267" i="245"/>
  <c r="AP147" i="245"/>
  <c r="CP105" i="245"/>
  <c r="CP147" i="245" s="1"/>
  <c r="AM255" i="245"/>
  <c r="AM283" i="245"/>
  <c r="AM269" i="245"/>
  <c r="AM297" i="245"/>
  <c r="AM284" i="245"/>
  <c r="AM256" i="245"/>
  <c r="AO282" i="245"/>
  <c r="AO254" i="245" s="1"/>
  <c r="AO190" i="245"/>
  <c r="AM291" i="245"/>
  <c r="AM263" i="245"/>
  <c r="AM293" i="245"/>
  <c r="AM265" i="245"/>
  <c r="AM290" i="245"/>
  <c r="AM262" i="245"/>
  <c r="AN211" i="245"/>
  <c r="AM287" i="245"/>
  <c r="AM259" i="245"/>
  <c r="AM288" i="245"/>
  <c r="AM260" i="245"/>
  <c r="AM268" i="245"/>
  <c r="AM296" i="245"/>
  <c r="AM285" i="245"/>
  <c r="AM257" i="245"/>
  <c r="AM258" i="245"/>
  <c r="AM286" i="245"/>
  <c r="AM289" i="245"/>
  <c r="AM261" i="245"/>
  <c r="AO211" i="234"/>
  <c r="AP147" i="234"/>
  <c r="AP190" i="234" s="1"/>
  <c r="CP105" i="234"/>
  <c r="CP147" i="234" s="1"/>
  <c r="AO282" i="234"/>
  <c r="AO254" i="234" s="1"/>
  <c r="AQ105" i="234"/>
  <c r="AW33" i="234"/>
  <c r="AV32" i="234"/>
  <c r="AV34" i="234"/>
  <c r="CJ120" i="226"/>
  <c r="CJ131" i="226"/>
  <c r="CJ119" i="226"/>
  <c r="CJ134" i="226"/>
  <c r="CJ132" i="226"/>
  <c r="CJ117" i="226"/>
  <c r="CJ115" i="226"/>
  <c r="CJ130" i="226"/>
  <c r="CJ133" i="226"/>
  <c r="CJ121" i="226"/>
  <c r="CJ126" i="226"/>
  <c r="CJ105" i="226"/>
  <c r="CJ108" i="226"/>
  <c r="CJ111" i="226"/>
  <c r="CJ113" i="226"/>
  <c r="CJ124" i="226"/>
  <c r="CJ125" i="226"/>
  <c r="CJ110" i="226"/>
  <c r="CJ128" i="226"/>
  <c r="CJ135" i="226"/>
  <c r="CK104" i="226"/>
  <c r="CJ127" i="226"/>
  <c r="CJ107" i="226"/>
  <c r="CJ109" i="226"/>
  <c r="CJ112" i="226"/>
  <c r="CJ106" i="226"/>
  <c r="CJ116" i="226"/>
  <c r="CJ118" i="226"/>
  <c r="CJ136" i="226"/>
  <c r="CJ123" i="226"/>
  <c r="CJ114" i="226"/>
  <c r="CJ122" i="226"/>
  <c r="CJ129" i="226"/>
  <c r="AN226" i="245" l="1"/>
  <c r="AN225" i="245"/>
  <c r="AN224" i="245"/>
  <c r="AN223" i="245"/>
  <c r="AN222" i="245"/>
  <c r="AN221" i="245"/>
  <c r="AN220" i="245"/>
  <c r="AN219" i="245"/>
  <c r="AN218" i="245"/>
  <c r="AN217" i="245"/>
  <c r="AN216" i="245"/>
  <c r="AN215" i="245"/>
  <c r="AN214" i="245"/>
  <c r="AN213" i="245"/>
  <c r="AN212" i="245"/>
  <c r="AO205" i="245"/>
  <c r="AO201" i="245"/>
  <c r="AO195" i="245"/>
  <c r="AO200" i="245"/>
  <c r="AO194" i="245"/>
  <c r="AO192" i="245"/>
  <c r="AO197" i="245"/>
  <c r="AO202" i="245"/>
  <c r="AO198" i="245"/>
  <c r="AO204" i="245"/>
  <c r="AO203" i="245"/>
  <c r="AO199" i="245"/>
  <c r="AO191" i="245"/>
  <c r="AO193" i="245"/>
  <c r="AO196" i="245"/>
  <c r="AP194" i="234"/>
  <c r="AP191" i="234"/>
  <c r="AP192" i="234"/>
  <c r="AP204" i="234"/>
  <c r="AP196" i="234"/>
  <c r="AP198" i="234"/>
  <c r="AP195" i="234"/>
  <c r="AP205" i="234"/>
  <c r="AP203" i="234"/>
  <c r="AP199" i="234"/>
  <c r="AP202" i="234"/>
  <c r="AP197" i="234"/>
  <c r="AP193" i="234"/>
  <c r="AP201" i="234"/>
  <c r="AP200" i="234"/>
  <c r="AO224" i="234"/>
  <c r="AO218" i="234"/>
  <c r="AO212" i="234"/>
  <c r="AO221" i="234"/>
  <c r="AO215" i="234"/>
  <c r="AO217" i="234"/>
  <c r="AO214" i="234"/>
  <c r="AO216" i="234"/>
  <c r="AO220" i="234"/>
  <c r="AO213" i="234"/>
  <c r="AO226" i="234"/>
  <c r="AO219" i="234"/>
  <c r="AO222" i="234"/>
  <c r="AO225" i="234"/>
  <c r="AO223" i="234"/>
  <c r="AV135" i="226"/>
  <c r="AK136" i="226"/>
  <c r="AJ136" i="226"/>
  <c r="AN136" i="226"/>
  <c r="AF136" i="226"/>
  <c r="AM136" i="226"/>
  <c r="AL136" i="226"/>
  <c r="U136" i="226"/>
  <c r="AI136" i="226"/>
  <c r="AE136" i="226"/>
  <c r="AD136" i="226"/>
  <c r="AH136" i="226"/>
  <c r="T136" i="226"/>
  <c r="AA136" i="226"/>
  <c r="AG136" i="226"/>
  <c r="P136" i="226"/>
  <c r="Y136" i="226"/>
  <c r="X136" i="226"/>
  <c r="AB136" i="226"/>
  <c r="AO136" i="226"/>
  <c r="O136" i="226"/>
  <c r="M137" i="226"/>
  <c r="Q136" i="226"/>
  <c r="S136" i="226"/>
  <c r="R136" i="226"/>
  <c r="V136" i="226"/>
  <c r="AC136" i="226"/>
  <c r="Z136" i="226"/>
  <c r="AY136" i="226"/>
  <c r="N136" i="226"/>
  <c r="AX136" i="226"/>
  <c r="AW136" i="226"/>
  <c r="BA136" i="226"/>
  <c r="W136" i="226"/>
  <c r="AQ136" i="226"/>
  <c r="AP136" i="226"/>
  <c r="AU136" i="226"/>
  <c r="AR136" i="226"/>
  <c r="AZ136" i="226"/>
  <c r="AS136" i="226"/>
  <c r="EJ103" i="226"/>
  <c r="AN293" i="245"/>
  <c r="AN265" i="245"/>
  <c r="AN259" i="245"/>
  <c r="AN287" i="245"/>
  <c r="AN258" i="245"/>
  <c r="AN286" i="245"/>
  <c r="AN294" i="245"/>
  <c r="AN266" i="245"/>
  <c r="AN292" i="245"/>
  <c r="AN264" i="245"/>
  <c r="AN262" i="245"/>
  <c r="AN290" i="245"/>
  <c r="AN255" i="245"/>
  <c r="AN283" i="245"/>
  <c r="AN296" i="245"/>
  <c r="AN268" i="245"/>
  <c r="AN295" i="245"/>
  <c r="AN267" i="245"/>
  <c r="AN284" i="245"/>
  <c r="AN256" i="245"/>
  <c r="AN297" i="245"/>
  <c r="AN269" i="245"/>
  <c r="AO211" i="245"/>
  <c r="AP190" i="245"/>
  <c r="AP282" i="245"/>
  <c r="AP254" i="245" s="1"/>
  <c r="AN291" i="245"/>
  <c r="AN263" i="245"/>
  <c r="AN288" i="245"/>
  <c r="AN260" i="245"/>
  <c r="AN285" i="245"/>
  <c r="AN257" i="245"/>
  <c r="AN261" i="245"/>
  <c r="AN289" i="245"/>
  <c r="AP282" i="234"/>
  <c r="AP254" i="234" s="1"/>
  <c r="AQ147" i="234"/>
  <c r="AQ282" i="234" s="1"/>
  <c r="AQ254" i="234" s="1"/>
  <c r="CQ105" i="234"/>
  <c r="CQ147" i="234" s="1"/>
  <c r="AP211" i="234"/>
  <c r="AR105" i="234"/>
  <c r="AS105" i="234"/>
  <c r="AW34" i="234"/>
  <c r="AX33" i="234"/>
  <c r="AW32" i="234"/>
  <c r="CK115" i="226"/>
  <c r="CK126" i="226"/>
  <c r="CK108" i="226"/>
  <c r="CK135" i="226"/>
  <c r="CK117" i="226"/>
  <c r="CK132" i="226"/>
  <c r="CK114" i="226"/>
  <c r="CK105" i="226"/>
  <c r="CK116" i="226"/>
  <c r="CK134" i="226"/>
  <c r="CK119" i="226"/>
  <c r="CK123" i="226"/>
  <c r="CK128" i="226"/>
  <c r="CK109" i="226"/>
  <c r="CK107" i="226"/>
  <c r="CK130" i="226"/>
  <c r="CK112" i="226"/>
  <c r="CK136" i="226"/>
  <c r="CK124" i="226"/>
  <c r="CK129" i="226"/>
  <c r="CK122" i="226"/>
  <c r="CK121" i="226"/>
  <c r="CK110" i="226"/>
  <c r="CK106" i="226"/>
  <c r="CK131" i="226"/>
  <c r="CK111" i="226"/>
  <c r="CK125" i="226"/>
  <c r="CK127" i="226"/>
  <c r="CK120" i="226"/>
  <c r="CL104" i="226"/>
  <c r="CK113" i="226"/>
  <c r="CK118" i="226"/>
  <c r="CK133" i="226"/>
  <c r="AP199" i="245" l="1"/>
  <c r="R135" i="245" s="1"/>
  <c r="AP200" i="245"/>
  <c r="R136" i="245" s="1"/>
  <c r="AP205" i="245"/>
  <c r="R141" i="245" s="1"/>
  <c r="AP194" i="245"/>
  <c r="R130" i="245" s="1"/>
  <c r="AP193" i="245"/>
  <c r="R129" i="245" s="1"/>
  <c r="AP191" i="245"/>
  <c r="R127" i="245" s="1"/>
  <c r="AP195" i="245"/>
  <c r="R131" i="245" s="1"/>
  <c r="AP197" i="245"/>
  <c r="R133" i="245" s="1"/>
  <c r="AP196" i="245"/>
  <c r="R132" i="245" s="1"/>
  <c r="AP201" i="245"/>
  <c r="R137" i="245" s="1"/>
  <c r="AP202" i="245"/>
  <c r="R138" i="245" s="1"/>
  <c r="AP198" i="245"/>
  <c r="R134" i="245" s="1"/>
  <c r="AP204" i="245"/>
  <c r="R140" i="245" s="1"/>
  <c r="AP203" i="245"/>
  <c r="R139" i="245" s="1"/>
  <c r="AP192" i="245"/>
  <c r="R128" i="245" s="1"/>
  <c r="AP217" i="234"/>
  <c r="AP226" i="234"/>
  <c r="AP220" i="234"/>
  <c r="AP214" i="234"/>
  <c r="AP225" i="234"/>
  <c r="AP213" i="234"/>
  <c r="AP223" i="234"/>
  <c r="AP222" i="234"/>
  <c r="AP215" i="234"/>
  <c r="AP219" i="234"/>
  <c r="AP212" i="234"/>
  <c r="AP218" i="234"/>
  <c r="AP224" i="234"/>
  <c r="AP216" i="234"/>
  <c r="AP221" i="234"/>
  <c r="AO226" i="245"/>
  <c r="AO223" i="245"/>
  <c r="AO221" i="245"/>
  <c r="AO219" i="245"/>
  <c r="AO217" i="245"/>
  <c r="AO215" i="245"/>
  <c r="AO213" i="245"/>
  <c r="AO214" i="245"/>
  <c r="AO212" i="245"/>
  <c r="AO225" i="245"/>
  <c r="AO216" i="245"/>
  <c r="AO218" i="245"/>
  <c r="AO220" i="245"/>
  <c r="AO222" i="245"/>
  <c r="AO224" i="245"/>
  <c r="AL137" i="226"/>
  <c r="R137" i="226"/>
  <c r="Q137" i="226"/>
  <c r="U137" i="226"/>
  <c r="AB137" i="226"/>
  <c r="AH137" i="226"/>
  <c r="AX137" i="226"/>
  <c r="AW137" i="226"/>
  <c r="M138" i="226"/>
  <c r="AZ137" i="226"/>
  <c r="O137" i="226"/>
  <c r="P137" i="226"/>
  <c r="V137" i="226"/>
  <c r="BA137" i="226"/>
  <c r="AP137" i="226"/>
  <c r="AO137" i="226"/>
  <c r="AS137" i="226"/>
  <c r="AU137" i="226"/>
  <c r="AN137" i="226"/>
  <c r="AF137" i="226"/>
  <c r="S137" i="226"/>
  <c r="AJ137" i="226"/>
  <c r="AI137" i="226"/>
  <c r="AM137" i="226"/>
  <c r="AE137" i="226"/>
  <c r="Z137" i="226"/>
  <c r="Y137" i="226"/>
  <c r="T137" i="226"/>
  <c r="AK137" i="226"/>
  <c r="AY137" i="226"/>
  <c r="AD137" i="226"/>
  <c r="AC137" i="226"/>
  <c r="AG137" i="226"/>
  <c r="N137" i="226"/>
  <c r="AR137" i="226"/>
  <c r="X137" i="226"/>
  <c r="W137" i="226"/>
  <c r="AA137" i="226"/>
  <c r="AQ137" i="226"/>
  <c r="AV136" i="226"/>
  <c r="EK103" i="226"/>
  <c r="AO293" i="245"/>
  <c r="AO265" i="245"/>
  <c r="AO289" i="245"/>
  <c r="AO261" i="245"/>
  <c r="AO288" i="245"/>
  <c r="AO260" i="245"/>
  <c r="AO295" i="245"/>
  <c r="AO267" i="245"/>
  <c r="AO294" i="245"/>
  <c r="AO266" i="245"/>
  <c r="AO283" i="245"/>
  <c r="AO255" i="245"/>
  <c r="AO297" i="245"/>
  <c r="AO269" i="245"/>
  <c r="AO256" i="245"/>
  <c r="AO284" i="245"/>
  <c r="AO264" i="245"/>
  <c r="AO292" i="245"/>
  <c r="AO291" i="245"/>
  <c r="AO263" i="245"/>
  <c r="AO287" i="245"/>
  <c r="AO259" i="245"/>
  <c r="AO285" i="245"/>
  <c r="AO257" i="245"/>
  <c r="AP211" i="245"/>
  <c r="AO286" i="245"/>
  <c r="AO258" i="245"/>
  <c r="AO262" i="245"/>
  <c r="AO290" i="245"/>
  <c r="AO296" i="245"/>
  <c r="AO268" i="245"/>
  <c r="AR147" i="234"/>
  <c r="AR282" i="234" s="1"/>
  <c r="AR254" i="234" s="1"/>
  <c r="CR105" i="234"/>
  <c r="CR147" i="234" s="1"/>
  <c r="AQ190" i="234"/>
  <c r="AS147" i="234"/>
  <c r="AS190" i="234" s="1"/>
  <c r="CS105" i="234"/>
  <c r="CS147" i="234" s="1"/>
  <c r="AY33" i="234"/>
  <c r="AX32" i="234"/>
  <c r="AX34" i="234"/>
  <c r="CL105" i="226"/>
  <c r="CL122" i="226"/>
  <c r="CL106" i="226"/>
  <c r="CL126" i="226"/>
  <c r="CL112" i="226"/>
  <c r="CL125" i="226"/>
  <c r="CL117" i="226"/>
  <c r="CL130" i="226"/>
  <c r="CL120" i="226"/>
  <c r="CL119" i="226"/>
  <c r="CL123" i="226"/>
  <c r="CL116" i="226"/>
  <c r="CL110" i="226"/>
  <c r="CL108" i="226"/>
  <c r="CL131" i="226"/>
  <c r="CL134" i="226"/>
  <c r="CL109" i="226"/>
  <c r="CL127" i="226"/>
  <c r="CM104" i="226"/>
  <c r="CL128" i="226"/>
  <c r="CL118" i="226"/>
  <c r="CL132" i="226"/>
  <c r="CL135" i="226"/>
  <c r="CL136" i="226"/>
  <c r="CL129" i="226"/>
  <c r="CL114" i="226"/>
  <c r="CL113" i="226"/>
  <c r="CL115" i="226"/>
  <c r="CL133" i="226"/>
  <c r="CL121" i="226"/>
  <c r="CL107" i="226"/>
  <c r="CL111" i="226"/>
  <c r="CL124" i="226"/>
  <c r="AP223" i="245" l="1"/>
  <c r="AP213" i="245"/>
  <c r="AP212" i="245"/>
  <c r="AP225" i="245"/>
  <c r="AP224" i="245"/>
  <c r="AP226" i="245"/>
  <c r="AP220" i="245"/>
  <c r="AP215" i="245"/>
  <c r="AP222" i="245"/>
  <c r="AP217" i="245"/>
  <c r="AP219" i="245"/>
  <c r="AP214" i="245"/>
  <c r="AP221" i="245"/>
  <c r="AP216" i="245"/>
  <c r="AP218" i="245"/>
  <c r="S133" i="245" s="1"/>
  <c r="T133" i="245" s="1"/>
  <c r="AV137" i="226"/>
  <c r="AN138" i="226"/>
  <c r="AR138" i="226"/>
  <c r="AX138" i="226"/>
  <c r="M139" i="226"/>
  <c r="AP138" i="226"/>
  <c r="AW138" i="226"/>
  <c r="AZ138" i="226"/>
  <c r="AH138" i="226"/>
  <c r="AL138" i="226"/>
  <c r="AQ138" i="226"/>
  <c r="AO138" i="226"/>
  <c r="X138" i="226"/>
  <c r="AD138" i="226"/>
  <c r="AJ138" i="226"/>
  <c r="AB138" i="226"/>
  <c r="AF138" i="226"/>
  <c r="AK138" i="226"/>
  <c r="AI138" i="226"/>
  <c r="AM138" i="226"/>
  <c r="AS138" i="226"/>
  <c r="W138" i="226"/>
  <c r="V138" i="226"/>
  <c r="Z138" i="226"/>
  <c r="AE138" i="226"/>
  <c r="AC138" i="226"/>
  <c r="U138" i="226"/>
  <c r="AG138" i="226"/>
  <c r="O138" i="226"/>
  <c r="BA138" i="226"/>
  <c r="P138" i="226"/>
  <c r="T138" i="226"/>
  <c r="Y138" i="226"/>
  <c r="AA138" i="226"/>
  <c r="AU138" i="226"/>
  <c r="AY138" i="226"/>
  <c r="N138" i="226"/>
  <c r="S138" i="226"/>
  <c r="Q138" i="226"/>
  <c r="R138" i="226"/>
  <c r="EL103" i="226"/>
  <c r="AQ211" i="234"/>
  <c r="AP297" i="245"/>
  <c r="AP269" i="245"/>
  <c r="AP286" i="245"/>
  <c r="AP258" i="245"/>
  <c r="AP285" i="245"/>
  <c r="AP257" i="245"/>
  <c r="AP266" i="245"/>
  <c r="AP294" i="245"/>
  <c r="AP264" i="245"/>
  <c r="AP292" i="245"/>
  <c r="AP262" i="245"/>
  <c r="AP290" i="245"/>
  <c r="AP267" i="245"/>
  <c r="AP295" i="245"/>
  <c r="AP259" i="245"/>
  <c r="AP287" i="245"/>
  <c r="AP289" i="245"/>
  <c r="AP261" i="245"/>
  <c r="AP296" i="245"/>
  <c r="AP268" i="245"/>
  <c r="AP265" i="245"/>
  <c r="AP293" i="245"/>
  <c r="AP283" i="245"/>
  <c r="AP255" i="245"/>
  <c r="AP263" i="245"/>
  <c r="AP291" i="245"/>
  <c r="AP284" i="245"/>
  <c r="AP256" i="245"/>
  <c r="AP288" i="245"/>
  <c r="AP260" i="245"/>
  <c r="AR190" i="234"/>
  <c r="AS282" i="234"/>
  <c r="AS254" i="234" s="1"/>
  <c r="AS211" i="234"/>
  <c r="AY32" i="234"/>
  <c r="AY34" i="234"/>
  <c r="AZ33" i="234"/>
  <c r="AB175" i="245"/>
  <c r="CM124" i="226"/>
  <c r="X173" i="245"/>
  <c r="CM116" i="226"/>
  <c r="AB181" i="245"/>
  <c r="CM136" i="226"/>
  <c r="CM109" i="226"/>
  <c r="CM106" i="226"/>
  <c r="AA179" i="245"/>
  <c r="Y176" i="245"/>
  <c r="AB184" i="245"/>
  <c r="X180" i="245"/>
  <c r="CM133" i="226"/>
  <c r="Y172" i="245"/>
  <c r="X170" i="245"/>
  <c r="X176" i="245"/>
  <c r="X183" i="245"/>
  <c r="Y180" i="245"/>
  <c r="X171" i="245"/>
  <c r="Y174" i="245"/>
  <c r="CM114" i="226"/>
  <c r="CM122" i="226"/>
  <c r="Y179" i="245"/>
  <c r="X172" i="245"/>
  <c r="AB180" i="245"/>
  <c r="AA174" i="245"/>
  <c r="X178" i="245"/>
  <c r="CM105" i="226"/>
  <c r="AA178" i="245"/>
  <c r="X181" i="245"/>
  <c r="AB171" i="245"/>
  <c r="Y184" i="245"/>
  <c r="CM111" i="226"/>
  <c r="CM118" i="226"/>
  <c r="AA183" i="245"/>
  <c r="CM121" i="226"/>
  <c r="X179" i="245"/>
  <c r="AA177" i="245"/>
  <c r="Y183" i="245"/>
  <c r="Y173" i="245"/>
  <c r="AB174" i="245"/>
  <c r="Y170" i="245"/>
  <c r="AA184" i="245"/>
  <c r="CM110" i="226"/>
  <c r="X182" i="245"/>
  <c r="AB176" i="245"/>
  <c r="Y171" i="245"/>
  <c r="X174" i="245"/>
  <c r="CM107" i="226"/>
  <c r="AA180" i="245"/>
  <c r="CM123" i="226"/>
  <c r="AA175" i="245"/>
  <c r="CM115" i="226"/>
  <c r="X184" i="245"/>
  <c r="CM127" i="226"/>
  <c r="CM132" i="226"/>
  <c r="CM129" i="226"/>
  <c r="CM113" i="226"/>
  <c r="CM112" i="226"/>
  <c r="CM130" i="226"/>
  <c r="AB177" i="245"/>
  <c r="AA181" i="245"/>
  <c r="AA170" i="245"/>
  <c r="X175" i="245"/>
  <c r="CM117" i="226"/>
  <c r="CN104" i="226"/>
  <c r="X177" i="245"/>
  <c r="AA173" i="245"/>
  <c r="Y182" i="245"/>
  <c r="AB182" i="245"/>
  <c r="AB179" i="245"/>
  <c r="Y178" i="245"/>
  <c r="CM126" i="226"/>
  <c r="CM135" i="226"/>
  <c r="CM131" i="226"/>
  <c r="CM119" i="226"/>
  <c r="CM108" i="226"/>
  <c r="CM134" i="226"/>
  <c r="CM120" i="226"/>
  <c r="Y181" i="245"/>
  <c r="Y177" i="245"/>
  <c r="AB173" i="245"/>
  <c r="CM128" i="226"/>
  <c r="AA182" i="245"/>
  <c r="CM125" i="226"/>
  <c r="AA171" i="245"/>
  <c r="AA172" i="245"/>
  <c r="AB170" i="245"/>
  <c r="AB178" i="245"/>
  <c r="Y175" i="245"/>
  <c r="AB183" i="245"/>
  <c r="AA176" i="245"/>
  <c r="AB172" i="245"/>
  <c r="AD139" i="226" l="1"/>
  <c r="AH139" i="226"/>
  <c r="AM139" i="226"/>
  <c r="AQ139" i="226"/>
  <c r="T139" i="226"/>
  <c r="N139" i="226"/>
  <c r="AY139" i="226"/>
  <c r="X139" i="226"/>
  <c r="AB139" i="226"/>
  <c r="AG139" i="226"/>
  <c r="AK139" i="226"/>
  <c r="M140" i="226"/>
  <c r="AR139" i="226"/>
  <c r="AF139" i="226"/>
  <c r="R139" i="226"/>
  <c r="V139" i="226"/>
  <c r="AA139" i="226"/>
  <c r="AE139" i="226"/>
  <c r="AI139" i="226"/>
  <c r="Z139" i="226"/>
  <c r="AC139" i="226"/>
  <c r="W139" i="226"/>
  <c r="AW139" i="226"/>
  <c r="BA139" i="226"/>
  <c r="P139" i="226"/>
  <c r="U139" i="226"/>
  <c r="Y139" i="226"/>
  <c r="Q139" i="226"/>
  <c r="AO139" i="226"/>
  <c r="AL139" i="226"/>
  <c r="AP139" i="226"/>
  <c r="AU139" i="226"/>
  <c r="AZ139" i="226"/>
  <c r="O139" i="226"/>
  <c r="S139" i="226"/>
  <c r="AJ139" i="226"/>
  <c r="AN139" i="226"/>
  <c r="AS139" i="226"/>
  <c r="AX139" i="226"/>
  <c r="AV138" i="226"/>
  <c r="EM103" i="226"/>
  <c r="S137" i="245"/>
  <c r="T137" i="245" s="1"/>
  <c r="S140" i="245"/>
  <c r="T140" i="245" s="1"/>
  <c r="S139" i="245"/>
  <c r="T139" i="245" s="1"/>
  <c r="S130" i="245"/>
  <c r="T130" i="245" s="1"/>
  <c r="S132" i="245"/>
  <c r="T132" i="245" s="1"/>
  <c r="S129" i="245"/>
  <c r="T129" i="245" s="1"/>
  <c r="S131" i="245"/>
  <c r="T131" i="245" s="1"/>
  <c r="S136" i="245"/>
  <c r="T136" i="245" s="1"/>
  <c r="S135" i="245"/>
  <c r="T135" i="245" s="1"/>
  <c r="S128" i="245"/>
  <c r="T128" i="245" s="1"/>
  <c r="S138" i="245"/>
  <c r="T138" i="245" s="1"/>
  <c r="S141" i="245"/>
  <c r="T141" i="245" s="1"/>
  <c r="S134" i="245"/>
  <c r="T134" i="245" s="1"/>
  <c r="S127" i="245"/>
  <c r="T127" i="245" s="1"/>
  <c r="AC177" i="245"/>
  <c r="AC175" i="245"/>
  <c r="AC178" i="245"/>
  <c r="AC181" i="245"/>
  <c r="AC172" i="245"/>
  <c r="AC184" i="245"/>
  <c r="AC170" i="245"/>
  <c r="AC171" i="245"/>
  <c r="AC179" i="245"/>
  <c r="AC176" i="245"/>
  <c r="AC173" i="245"/>
  <c r="AC174" i="245"/>
  <c r="AC182" i="245"/>
  <c r="AC180" i="245"/>
  <c r="AC183" i="245"/>
  <c r="Z174" i="245"/>
  <c r="Z177" i="245"/>
  <c r="Z180" i="245"/>
  <c r="Z183" i="245"/>
  <c r="Z175" i="245"/>
  <c r="Z178" i="245"/>
  <c r="Z181" i="245"/>
  <c r="Z172" i="245"/>
  <c r="Z184" i="245"/>
  <c r="Z170" i="245"/>
  <c r="Z171" i="245"/>
  <c r="Z179" i="245"/>
  <c r="Z176" i="245"/>
  <c r="Z173" i="245"/>
  <c r="Z182" i="245"/>
  <c r="AR211" i="234"/>
  <c r="AZ32" i="234"/>
  <c r="AZ34" i="234"/>
  <c r="BA33" i="234"/>
  <c r="CN112" i="226"/>
  <c r="CN110" i="226"/>
  <c r="CN131" i="226"/>
  <c r="CN116" i="226"/>
  <c r="CN126" i="226"/>
  <c r="CN123" i="226"/>
  <c r="CN132" i="226"/>
  <c r="CO104" i="226"/>
  <c r="CN135" i="226"/>
  <c r="CN114" i="226"/>
  <c r="CN115" i="226"/>
  <c r="CN127" i="226"/>
  <c r="CN107" i="226"/>
  <c r="CN136" i="226"/>
  <c r="CN133" i="226"/>
  <c r="CN125" i="226"/>
  <c r="CN113" i="226"/>
  <c r="CN129" i="226"/>
  <c r="CN121" i="226"/>
  <c r="CN106" i="226"/>
  <c r="CN119" i="226"/>
  <c r="CN124" i="226"/>
  <c r="CN111" i="226"/>
  <c r="CN128" i="226"/>
  <c r="CN134" i="226"/>
  <c r="CN109" i="226"/>
  <c r="CN130" i="226"/>
  <c r="CN118" i="226"/>
  <c r="CN120" i="226"/>
  <c r="CN117" i="226"/>
  <c r="CN105" i="226"/>
  <c r="CN122" i="226"/>
  <c r="CN108" i="226"/>
  <c r="AY140" i="226" l="1"/>
  <c r="N140" i="226"/>
  <c r="R140" i="226"/>
  <c r="Q140" i="226"/>
  <c r="U140" i="226"/>
  <c r="AE140" i="226"/>
  <c r="AQ140" i="226"/>
  <c r="AR140" i="226"/>
  <c r="AW140" i="226"/>
  <c r="M141" i="226"/>
  <c r="AZ140" i="226"/>
  <c r="O140" i="226"/>
  <c r="AU140" i="226"/>
  <c r="Y140" i="226"/>
  <c r="AL140" i="226"/>
  <c r="AP140" i="226"/>
  <c r="AO140" i="226"/>
  <c r="AS140" i="226"/>
  <c r="BA140" i="226"/>
  <c r="AB140" i="226"/>
  <c r="AK140" i="226"/>
  <c r="AF140" i="226"/>
  <c r="AJ140" i="226"/>
  <c r="AI140" i="226"/>
  <c r="AM140" i="226"/>
  <c r="AH140" i="226"/>
  <c r="AN140" i="226"/>
  <c r="Z140" i="226"/>
  <c r="AD140" i="226"/>
  <c r="AC140" i="226"/>
  <c r="AG140" i="226"/>
  <c r="P140" i="226"/>
  <c r="V140" i="226"/>
  <c r="T140" i="226"/>
  <c r="X140" i="226"/>
  <c r="W140" i="226"/>
  <c r="AA140" i="226"/>
  <c r="AX140" i="226"/>
  <c r="S140" i="226"/>
  <c r="AV139" i="226"/>
  <c r="AH173" i="245"/>
  <c r="AH170" i="245"/>
  <c r="O127" i="245" s="1"/>
  <c r="EN103" i="226"/>
  <c r="AH179" i="245"/>
  <c r="AH184" i="245"/>
  <c r="O141" i="245" s="1"/>
  <c r="AH178" i="245"/>
  <c r="AH175" i="245"/>
  <c r="O132" i="245" s="1"/>
  <c r="AH176" i="245"/>
  <c r="AH171" i="245"/>
  <c r="AH172" i="245"/>
  <c r="AH182" i="245"/>
  <c r="AH177" i="245"/>
  <c r="AH174" i="245"/>
  <c r="AH181" i="245"/>
  <c r="AH183" i="245"/>
  <c r="AH180" i="245"/>
  <c r="BA34" i="234"/>
  <c r="BA32" i="234"/>
  <c r="BB33" i="234"/>
  <c r="CO116" i="226"/>
  <c r="CO136" i="226"/>
  <c r="CO118" i="226"/>
  <c r="CO132" i="226"/>
  <c r="CO126" i="226"/>
  <c r="CO128" i="226"/>
  <c r="CO112" i="226"/>
  <c r="CO121" i="226"/>
  <c r="CO120" i="226"/>
  <c r="CO119" i="226"/>
  <c r="CO129" i="226"/>
  <c r="CO134" i="226"/>
  <c r="CO115" i="226"/>
  <c r="CO109" i="226"/>
  <c r="CO133" i="226"/>
  <c r="CP104" i="226"/>
  <c r="CO122" i="226"/>
  <c r="CO110" i="226"/>
  <c r="CO123" i="226"/>
  <c r="CO114" i="226"/>
  <c r="CO113" i="226"/>
  <c r="CO107" i="226"/>
  <c r="CO117" i="226"/>
  <c r="CO124" i="226"/>
  <c r="CO108" i="226"/>
  <c r="CO130" i="226"/>
  <c r="CO106" i="226"/>
  <c r="CO105" i="226"/>
  <c r="CO127" i="226"/>
  <c r="CO125" i="226"/>
  <c r="CO135" i="226"/>
  <c r="CO131" i="226"/>
  <c r="CO111" i="226"/>
  <c r="BA141" i="226" l="1"/>
  <c r="P141" i="226"/>
  <c r="T141" i="226"/>
  <c r="Y141" i="226"/>
  <c r="W141" i="226"/>
  <c r="AP141" i="226"/>
  <c r="O141" i="226"/>
  <c r="AU141" i="226"/>
  <c r="AY141" i="226"/>
  <c r="N141" i="226"/>
  <c r="S141" i="226"/>
  <c r="Q141" i="226"/>
  <c r="X141" i="226"/>
  <c r="AM141" i="226"/>
  <c r="U141" i="226"/>
  <c r="AN141" i="226"/>
  <c r="AR141" i="226"/>
  <c r="AX141" i="226"/>
  <c r="M142" i="226"/>
  <c r="AW141" i="226"/>
  <c r="AJ141" i="226"/>
  <c r="AZ141" i="226"/>
  <c r="AS141" i="226"/>
  <c r="AH141" i="226"/>
  <c r="AL141" i="226"/>
  <c r="AQ141" i="226"/>
  <c r="AO141" i="226"/>
  <c r="AD141" i="226"/>
  <c r="R141" i="226"/>
  <c r="AB141" i="226"/>
  <c r="AF141" i="226"/>
  <c r="AK141" i="226"/>
  <c r="AI141" i="226"/>
  <c r="AG141" i="226"/>
  <c r="V141" i="226"/>
  <c r="Z141" i="226"/>
  <c r="AE141" i="226"/>
  <c r="AC141" i="226"/>
  <c r="AA141" i="226"/>
  <c r="AV140" i="226"/>
  <c r="EO103" i="226"/>
  <c r="Q132" i="245"/>
  <c r="U132" i="245" s="1"/>
  <c r="Q127" i="245"/>
  <c r="U127" i="245" s="1"/>
  <c r="Q141" i="245"/>
  <c r="U141" i="245" s="1"/>
  <c r="O129" i="245"/>
  <c r="O133" i="245"/>
  <c r="O139" i="245"/>
  <c r="O135" i="245"/>
  <c r="O138" i="245"/>
  <c r="O140" i="245"/>
  <c r="O130" i="245"/>
  <c r="O131" i="245"/>
  <c r="O136" i="245"/>
  <c r="O137" i="245"/>
  <c r="O128" i="245"/>
  <c r="O134" i="245"/>
  <c r="BB34" i="234"/>
  <c r="BC33" i="234"/>
  <c r="BB32" i="234"/>
  <c r="CP116" i="226"/>
  <c r="CP115" i="226"/>
  <c r="CP134" i="226"/>
  <c r="CP110" i="226"/>
  <c r="CQ104" i="226"/>
  <c r="CP128" i="226"/>
  <c r="CP122" i="226"/>
  <c r="CP124" i="226"/>
  <c r="CP131" i="226"/>
  <c r="CP127" i="226"/>
  <c r="CP136" i="226"/>
  <c r="CP123" i="226"/>
  <c r="CP129" i="226"/>
  <c r="CP114" i="226"/>
  <c r="CP109" i="226"/>
  <c r="CP106" i="226"/>
  <c r="CP119" i="226"/>
  <c r="CP130" i="226"/>
  <c r="CP108" i="226"/>
  <c r="CP133" i="226"/>
  <c r="CP118" i="226"/>
  <c r="CP135" i="226"/>
  <c r="CP121" i="226"/>
  <c r="CP112" i="226"/>
  <c r="CP111" i="226"/>
  <c r="CP107" i="226"/>
  <c r="CP105" i="226"/>
  <c r="CP113" i="226"/>
  <c r="CP126" i="226"/>
  <c r="CP120" i="226"/>
  <c r="CP125" i="226"/>
  <c r="CP132" i="226"/>
  <c r="CP117" i="226"/>
  <c r="AV141" i="226" l="1"/>
  <c r="AW142" i="226"/>
  <c r="BA142" i="226"/>
  <c r="P142" i="226"/>
  <c r="U142" i="226"/>
  <c r="Y142" i="226"/>
  <c r="AL142" i="226"/>
  <c r="AC142" i="226"/>
  <c r="AX142" i="226"/>
  <c r="M143" i="226"/>
  <c r="AM142" i="226"/>
  <c r="N142" i="226"/>
  <c r="W142" i="226"/>
  <c r="AP142" i="226"/>
  <c r="AU142" i="226"/>
  <c r="AZ142" i="226"/>
  <c r="O142" i="226"/>
  <c r="S142" i="226"/>
  <c r="T142" i="226"/>
  <c r="Q142" i="226"/>
  <c r="Z142" i="226"/>
  <c r="AB142" i="226"/>
  <c r="AJ142" i="226"/>
  <c r="AN142" i="226"/>
  <c r="AS142" i="226"/>
  <c r="AR142" i="226"/>
  <c r="AY142" i="226"/>
  <c r="AQ142" i="226"/>
  <c r="AO142" i="226"/>
  <c r="AD142" i="226"/>
  <c r="AH142" i="226"/>
  <c r="AF142" i="226"/>
  <c r="AK142" i="226"/>
  <c r="AE142" i="226"/>
  <c r="X142" i="226"/>
  <c r="AG142" i="226"/>
  <c r="R142" i="226"/>
  <c r="V142" i="226"/>
  <c r="AA142" i="226"/>
  <c r="AI142" i="226"/>
  <c r="EP103" i="226"/>
  <c r="Q128" i="245"/>
  <c r="U128" i="245" s="1"/>
  <c r="Q138" i="245"/>
  <c r="U138" i="245" s="1"/>
  <c r="Q137" i="245"/>
  <c r="U137" i="245" s="1"/>
  <c r="Q135" i="245"/>
  <c r="U135" i="245" s="1"/>
  <c r="Q136" i="245"/>
  <c r="U136" i="245" s="1"/>
  <c r="Q139" i="245"/>
  <c r="U139" i="245" s="1"/>
  <c r="Q131" i="245"/>
  <c r="U131" i="245" s="1"/>
  <c r="Q133" i="245"/>
  <c r="U133" i="245" s="1"/>
  <c r="Q130" i="245"/>
  <c r="U130" i="245" s="1"/>
  <c r="Q129" i="245"/>
  <c r="U129" i="245" s="1"/>
  <c r="Q134" i="245"/>
  <c r="U134" i="245" s="1"/>
  <c r="Q140" i="245"/>
  <c r="U140" i="245" s="1"/>
  <c r="BC34" i="234"/>
  <c r="BD33" i="234"/>
  <c r="BC32" i="234"/>
  <c r="CQ126" i="226"/>
  <c r="CQ111" i="226"/>
  <c r="CQ120" i="226"/>
  <c r="CQ109" i="226"/>
  <c r="CQ110" i="226"/>
  <c r="CQ129" i="226"/>
  <c r="CQ133" i="226"/>
  <c r="CQ105" i="226"/>
  <c r="CQ132" i="226"/>
  <c r="CR104" i="226"/>
  <c r="CQ124" i="226"/>
  <c r="CQ106" i="226"/>
  <c r="CQ128" i="226"/>
  <c r="CQ122" i="226"/>
  <c r="CQ123" i="226"/>
  <c r="CQ112" i="226"/>
  <c r="CQ115" i="226"/>
  <c r="CQ125" i="226"/>
  <c r="CQ118" i="226"/>
  <c r="CQ113" i="226"/>
  <c r="CQ131" i="226"/>
  <c r="CQ108" i="226"/>
  <c r="CQ107" i="226"/>
  <c r="CQ119" i="226"/>
  <c r="CQ114" i="226"/>
  <c r="CQ136" i="226"/>
  <c r="CQ127" i="226"/>
  <c r="CQ117" i="226"/>
  <c r="CQ130" i="226"/>
  <c r="CQ116" i="226"/>
  <c r="CQ135" i="226"/>
  <c r="CQ134" i="226"/>
  <c r="CQ121" i="226"/>
  <c r="AY143" i="226" l="1"/>
  <c r="N143" i="226"/>
  <c r="R143" i="226"/>
  <c r="Q143" i="226"/>
  <c r="U143" i="226"/>
  <c r="BA143" i="226"/>
  <c r="AQ143" i="226"/>
  <c r="AR143" i="226"/>
  <c r="AW143" i="226"/>
  <c r="M144" i="226"/>
  <c r="AZ143" i="226"/>
  <c r="O143" i="226"/>
  <c r="AH143" i="226"/>
  <c r="AE143" i="226"/>
  <c r="AN143" i="226"/>
  <c r="Y143" i="226"/>
  <c r="AM143" i="226"/>
  <c r="AU143" i="226"/>
  <c r="AB143" i="226"/>
  <c r="AX143" i="226"/>
  <c r="AL143" i="226"/>
  <c r="AP143" i="226"/>
  <c r="AO143" i="226"/>
  <c r="AS143" i="226"/>
  <c r="P143" i="226"/>
  <c r="AC143" i="226"/>
  <c r="AF143" i="226"/>
  <c r="AJ143" i="226"/>
  <c r="AI143" i="226"/>
  <c r="V143" i="226"/>
  <c r="Z143" i="226"/>
  <c r="AD143" i="226"/>
  <c r="AG143" i="226"/>
  <c r="AK143" i="226"/>
  <c r="S143" i="226"/>
  <c r="T143" i="226"/>
  <c r="X143" i="226"/>
  <c r="W143" i="226"/>
  <c r="AA143" i="226"/>
  <c r="AV142" i="226"/>
  <c r="EQ103" i="226"/>
  <c r="BE33" i="234"/>
  <c r="BD32" i="234"/>
  <c r="BD34" i="234"/>
  <c r="CR132" i="226"/>
  <c r="CR125" i="226"/>
  <c r="CR123" i="226"/>
  <c r="CR115" i="226"/>
  <c r="CR107" i="226"/>
  <c r="CR130" i="226"/>
  <c r="CR117" i="226"/>
  <c r="CR128" i="226"/>
  <c r="CR127" i="226"/>
  <c r="CR109" i="226"/>
  <c r="CR136" i="226"/>
  <c r="CR105" i="226"/>
  <c r="CS104" i="226"/>
  <c r="CR118" i="226"/>
  <c r="CR116" i="226"/>
  <c r="CR106" i="226"/>
  <c r="CR131" i="226"/>
  <c r="CR122" i="226"/>
  <c r="CR126" i="226"/>
  <c r="CR110" i="226"/>
  <c r="CR134" i="226"/>
  <c r="CR111" i="226"/>
  <c r="CR135" i="226"/>
  <c r="CR119" i="226"/>
  <c r="CR129" i="226"/>
  <c r="CR114" i="226"/>
  <c r="CR113" i="226"/>
  <c r="CR121" i="226"/>
  <c r="CR124" i="226"/>
  <c r="CR133" i="226"/>
  <c r="CR112" i="226"/>
  <c r="CR120" i="226"/>
  <c r="CR108" i="226"/>
  <c r="BA144" i="226" l="1"/>
  <c r="P144" i="226"/>
  <c r="T144" i="226"/>
  <c r="Y144" i="226"/>
  <c r="W144" i="226"/>
  <c r="O144" i="226"/>
  <c r="AS144" i="226"/>
  <c r="R144" i="226"/>
  <c r="X144" i="226"/>
  <c r="AC144" i="226"/>
  <c r="U144" i="226"/>
  <c r="AU144" i="226"/>
  <c r="AY144" i="226"/>
  <c r="N144" i="226"/>
  <c r="S144" i="226"/>
  <c r="Q144" i="226"/>
  <c r="AW144" i="226"/>
  <c r="AA144" i="226"/>
  <c r="AN144" i="226"/>
  <c r="AR144" i="226"/>
  <c r="AX144" i="226"/>
  <c r="M145" i="226"/>
  <c r="AJ144" i="226"/>
  <c r="AD144" i="226"/>
  <c r="AM144" i="226"/>
  <c r="AP144" i="226"/>
  <c r="AI144" i="226"/>
  <c r="AH144" i="226"/>
  <c r="AL144" i="226"/>
  <c r="AQ144" i="226"/>
  <c r="AO144" i="226"/>
  <c r="AB144" i="226"/>
  <c r="AF144" i="226"/>
  <c r="AK144" i="226"/>
  <c r="AZ144" i="226"/>
  <c r="V144" i="226"/>
  <c r="Z144" i="226"/>
  <c r="AE144" i="226"/>
  <c r="AG144" i="226"/>
  <c r="AV143" i="226"/>
  <c r="ER103" i="226"/>
  <c r="BE34" i="234"/>
  <c r="BE32" i="234"/>
  <c r="BF33" i="234"/>
  <c r="CS133" i="226"/>
  <c r="CS129" i="226"/>
  <c r="CS116" i="226"/>
  <c r="CS135" i="226"/>
  <c r="CS123" i="226"/>
  <c r="CS115" i="226"/>
  <c r="CS121" i="226"/>
  <c r="CS130" i="226"/>
  <c r="CS113" i="226"/>
  <c r="CS110" i="226"/>
  <c r="CS131" i="226"/>
  <c r="CS114" i="226"/>
  <c r="CS105" i="226"/>
  <c r="CS119" i="226"/>
  <c r="CS127" i="226"/>
  <c r="CS107" i="226"/>
  <c r="CS109" i="226"/>
  <c r="CS120" i="226"/>
  <c r="CS118" i="226"/>
  <c r="CS126" i="226"/>
  <c r="CS134" i="226"/>
  <c r="CS111" i="226"/>
  <c r="CS125" i="226"/>
  <c r="CS132" i="226"/>
  <c r="CS122" i="226"/>
  <c r="CS136" i="226"/>
  <c r="CS108" i="226"/>
  <c r="CS128" i="226"/>
  <c r="CT104" i="226"/>
  <c r="CS106" i="226"/>
  <c r="CS117" i="226"/>
  <c r="CS124" i="226"/>
  <c r="CS112" i="226"/>
  <c r="AW145" i="226" l="1"/>
  <c r="BA145" i="226"/>
  <c r="P145" i="226"/>
  <c r="U145" i="226"/>
  <c r="Y145" i="226"/>
  <c r="AR145" i="226"/>
  <c r="Q145" i="226"/>
  <c r="AS145" i="226"/>
  <c r="T145" i="226"/>
  <c r="AK145" i="226"/>
  <c r="AC145" i="226"/>
  <c r="AP145" i="226"/>
  <c r="AU145" i="226"/>
  <c r="AZ145" i="226"/>
  <c r="O145" i="226"/>
  <c r="S145" i="226"/>
  <c r="Z145" i="226"/>
  <c r="AO145" i="226"/>
  <c r="AY145" i="226"/>
  <c r="M146" i="226"/>
  <c r="AM145" i="226"/>
  <c r="AJ145" i="226"/>
  <c r="AN145" i="226"/>
  <c r="AX145" i="226"/>
  <c r="AL145" i="226"/>
  <c r="AQ145" i="226"/>
  <c r="AG145" i="226"/>
  <c r="AI145" i="226"/>
  <c r="AD145" i="226"/>
  <c r="AH145" i="226"/>
  <c r="AF145" i="226"/>
  <c r="AA145" i="226"/>
  <c r="X145" i="226"/>
  <c r="AB145" i="226"/>
  <c r="N145" i="226"/>
  <c r="W145" i="226"/>
  <c r="R145" i="226"/>
  <c r="V145" i="226"/>
  <c r="AE145" i="226"/>
  <c r="AV144" i="226"/>
  <c r="ES103" i="226"/>
  <c r="BG33" i="234"/>
  <c r="BF32" i="234"/>
  <c r="BF34" i="234"/>
  <c r="CT124" i="226"/>
  <c r="CT121" i="226"/>
  <c r="CT125" i="226"/>
  <c r="CT123" i="226"/>
  <c r="CT131" i="226"/>
  <c r="CT122" i="226"/>
  <c r="CU104" i="226"/>
  <c r="CT106" i="226"/>
  <c r="CT117" i="226"/>
  <c r="CT107" i="226"/>
  <c r="CT136" i="226"/>
  <c r="CT105" i="226"/>
  <c r="CT128" i="226"/>
  <c r="CT110" i="226"/>
  <c r="CT135" i="226"/>
  <c r="CT133" i="226"/>
  <c r="CT129" i="226"/>
  <c r="CT126" i="226"/>
  <c r="CT111" i="226"/>
  <c r="CT115" i="226"/>
  <c r="CT118" i="226"/>
  <c r="CT113" i="226"/>
  <c r="CT108" i="226"/>
  <c r="CT119" i="226"/>
  <c r="CT112" i="226"/>
  <c r="CT132" i="226"/>
  <c r="CT127" i="226"/>
  <c r="CT130" i="226"/>
  <c r="CT116" i="226"/>
  <c r="CT114" i="226"/>
  <c r="CT109" i="226"/>
  <c r="CT120" i="226"/>
  <c r="CT134" i="226"/>
  <c r="AV145" i="226" l="1"/>
  <c r="AY146" i="226"/>
  <c r="N146" i="226"/>
  <c r="R146" i="226"/>
  <c r="Q146" i="226"/>
  <c r="U146" i="226"/>
  <c r="AN146" i="226"/>
  <c r="AK146" i="226"/>
  <c r="AU146" i="226"/>
  <c r="AG146" i="226"/>
  <c r="Y146" i="226"/>
  <c r="AR146" i="226"/>
  <c r="AW146" i="226"/>
  <c r="M147" i="226"/>
  <c r="AZ146" i="226"/>
  <c r="O146" i="226"/>
  <c r="V146" i="226"/>
  <c r="AE146" i="226"/>
  <c r="AL146" i="226"/>
  <c r="AP146" i="226"/>
  <c r="AO146" i="226"/>
  <c r="AS146" i="226"/>
  <c r="BA146" i="226"/>
  <c r="S146" i="226"/>
  <c r="AH146" i="226"/>
  <c r="AC146" i="226"/>
  <c r="AF146" i="226"/>
  <c r="AJ146" i="226"/>
  <c r="AI146" i="226"/>
  <c r="AM146" i="226"/>
  <c r="AB146" i="226"/>
  <c r="Z146" i="226"/>
  <c r="AD146" i="226"/>
  <c r="AQ146" i="226"/>
  <c r="P146" i="226"/>
  <c r="W146" i="226"/>
  <c r="AX146" i="226"/>
  <c r="T146" i="226"/>
  <c r="X146" i="226"/>
  <c r="AA146" i="226"/>
  <c r="ET103" i="226"/>
  <c r="BG32" i="234"/>
  <c r="BG34" i="234"/>
  <c r="BH33" i="234"/>
  <c r="CV104" i="226"/>
  <c r="CU115" i="226"/>
  <c r="CU109" i="226"/>
  <c r="CU130" i="226"/>
  <c r="CU134" i="226"/>
  <c r="CU121" i="226"/>
  <c r="CU122" i="226"/>
  <c r="CU125" i="226"/>
  <c r="CU112" i="226"/>
  <c r="CU108" i="226"/>
  <c r="CU110" i="226"/>
  <c r="CU135" i="226"/>
  <c r="CU126" i="226"/>
  <c r="CU133" i="226"/>
  <c r="CU131" i="226"/>
  <c r="CU105" i="226"/>
  <c r="CU106" i="226"/>
  <c r="CU111" i="226"/>
  <c r="CU129" i="226"/>
  <c r="CU120" i="226"/>
  <c r="CU132" i="226"/>
  <c r="CU127" i="226"/>
  <c r="CU136" i="226"/>
  <c r="CU113" i="226"/>
  <c r="CU118" i="226"/>
  <c r="CU128" i="226"/>
  <c r="CU107" i="226"/>
  <c r="CU114" i="226"/>
  <c r="CU117" i="226"/>
  <c r="CU119" i="226"/>
  <c r="CU124" i="226"/>
  <c r="CU116" i="226"/>
  <c r="CU123" i="226"/>
  <c r="AV146" i="226" l="1"/>
  <c r="BA147" i="226"/>
  <c r="P147" i="226"/>
  <c r="T147" i="226"/>
  <c r="Y147" i="226"/>
  <c r="W147" i="226"/>
  <c r="AJ147" i="226"/>
  <c r="AG147" i="226"/>
  <c r="AO147" i="226"/>
  <c r="AI147" i="226"/>
  <c r="AU147" i="226"/>
  <c r="AY147" i="226"/>
  <c r="N147" i="226"/>
  <c r="S147" i="226"/>
  <c r="Q147" i="226"/>
  <c r="R147" i="226"/>
  <c r="O147" i="226"/>
  <c r="AN147" i="226"/>
  <c r="AR147" i="226"/>
  <c r="AX147" i="226"/>
  <c r="M148" i="226"/>
  <c r="AP147" i="226"/>
  <c r="AW147" i="226"/>
  <c r="AA147" i="226"/>
  <c r="X147" i="226"/>
  <c r="AH147" i="226"/>
  <c r="AL147" i="226"/>
  <c r="AQ147" i="226"/>
  <c r="AD147" i="226"/>
  <c r="AZ147" i="226"/>
  <c r="AE147" i="226"/>
  <c r="U147" i="226"/>
  <c r="AS147" i="226"/>
  <c r="AB147" i="226"/>
  <c r="AF147" i="226"/>
  <c r="AK147" i="226"/>
  <c r="AM147" i="226"/>
  <c r="V147" i="226"/>
  <c r="Z147" i="226"/>
  <c r="AC147" i="226"/>
  <c r="EU103" i="226"/>
  <c r="BH32" i="234"/>
  <c r="BH34" i="234"/>
  <c r="BI33" i="234"/>
  <c r="CV125" i="226"/>
  <c r="CV131" i="226"/>
  <c r="CV108" i="226"/>
  <c r="CV110" i="226"/>
  <c r="CV123" i="226"/>
  <c r="CV119" i="226"/>
  <c r="CW104" i="226"/>
  <c r="CV127" i="226"/>
  <c r="CV113" i="226"/>
  <c r="CV107" i="226"/>
  <c r="CV130" i="226"/>
  <c r="CV115" i="226"/>
  <c r="CV117" i="226"/>
  <c r="CV124" i="226"/>
  <c r="CV106" i="226"/>
  <c r="CV132" i="226"/>
  <c r="CV116" i="226"/>
  <c r="CV135" i="226"/>
  <c r="CV111" i="226"/>
  <c r="CV134" i="226"/>
  <c r="CV114" i="226"/>
  <c r="CV105" i="226"/>
  <c r="CV121" i="226"/>
  <c r="CV136" i="226"/>
  <c r="CV128" i="226"/>
  <c r="CV112" i="226"/>
  <c r="CV109" i="226"/>
  <c r="CV133" i="226"/>
  <c r="CV122" i="226"/>
  <c r="CV120" i="226"/>
  <c r="CV126" i="226"/>
  <c r="CV118" i="226"/>
  <c r="CV129" i="226"/>
  <c r="AW148" i="226" l="1"/>
  <c r="BA148" i="226"/>
  <c r="P148" i="226"/>
  <c r="U148" i="226"/>
  <c r="Y148" i="226"/>
  <c r="Q148" i="226"/>
  <c r="W148" i="226"/>
  <c r="AF148" i="226"/>
  <c r="AQ148" i="226"/>
  <c r="AP148" i="226"/>
  <c r="AU148" i="226"/>
  <c r="AZ148" i="226"/>
  <c r="O148" i="226"/>
  <c r="S148" i="226"/>
  <c r="AY148" i="226"/>
  <c r="AC148" i="226"/>
  <c r="AX148" i="226"/>
  <c r="AO148" i="226"/>
  <c r="T148" i="226"/>
  <c r="AB148" i="226"/>
  <c r="M149" i="226"/>
  <c r="AJ148" i="226"/>
  <c r="AN148" i="226"/>
  <c r="AS148" i="226"/>
  <c r="AL148" i="226"/>
  <c r="AG148" i="226"/>
  <c r="Z148" i="226"/>
  <c r="AD148" i="226"/>
  <c r="AH148" i="226"/>
  <c r="AM148" i="226"/>
  <c r="N148" i="226"/>
  <c r="AA148" i="226"/>
  <c r="X148" i="226"/>
  <c r="AK148" i="226"/>
  <c r="AR148" i="226"/>
  <c r="AI148" i="226"/>
  <c r="R148" i="226"/>
  <c r="V148" i="226"/>
  <c r="AE148" i="226"/>
  <c r="AV147" i="226"/>
  <c r="EV103" i="226"/>
  <c r="BI34" i="234"/>
  <c r="BJ33" i="234"/>
  <c r="BI32" i="234"/>
  <c r="CW126" i="226"/>
  <c r="CW127" i="226"/>
  <c r="CW105" i="226"/>
  <c r="CW108" i="226"/>
  <c r="CW113" i="226"/>
  <c r="CW119" i="226"/>
  <c r="CW111" i="226"/>
  <c r="CW135" i="226"/>
  <c r="CW132" i="226"/>
  <c r="CW129" i="226"/>
  <c r="CW125" i="226"/>
  <c r="CW133" i="226"/>
  <c r="CW120" i="226"/>
  <c r="CW109" i="226"/>
  <c r="CW134" i="226"/>
  <c r="CW114" i="226"/>
  <c r="CW128" i="226"/>
  <c r="CW124" i="226"/>
  <c r="CW121" i="226"/>
  <c r="CW136" i="226"/>
  <c r="CW110" i="226"/>
  <c r="CW117" i="226"/>
  <c r="CW115" i="226"/>
  <c r="CW107" i="226"/>
  <c r="CW118" i="226"/>
  <c r="CW131" i="226"/>
  <c r="CW122" i="226"/>
  <c r="CW116" i="226"/>
  <c r="CW130" i="226"/>
  <c r="CW112" i="226"/>
  <c r="CW123" i="226"/>
  <c r="CX104" i="226"/>
  <c r="CW106" i="226"/>
  <c r="AY149" i="226" l="1"/>
  <c r="N149" i="226"/>
  <c r="R149" i="226"/>
  <c r="Q149" i="226"/>
  <c r="U149" i="226"/>
  <c r="AE149" i="226"/>
  <c r="Y149" i="226"/>
  <c r="AD149" i="226"/>
  <c r="P149" i="226"/>
  <c r="AX149" i="226"/>
  <c r="AR149" i="226"/>
  <c r="AW149" i="226"/>
  <c r="M150" i="226"/>
  <c r="AZ149" i="226"/>
  <c r="O149" i="226"/>
  <c r="AU149" i="226"/>
  <c r="S149" i="226"/>
  <c r="AL149" i="226"/>
  <c r="AP149" i="226"/>
  <c r="AO149" i="226"/>
  <c r="AS149" i="226"/>
  <c r="BA149" i="226"/>
  <c r="AB149" i="226"/>
  <c r="AQ149" i="226"/>
  <c r="AN149" i="226"/>
  <c r="AC149" i="226"/>
  <c r="V149" i="226"/>
  <c r="W149" i="226"/>
  <c r="AK149" i="226"/>
  <c r="AF149" i="226"/>
  <c r="AJ149" i="226"/>
  <c r="AI149" i="226"/>
  <c r="AM149" i="226"/>
  <c r="AH149" i="226"/>
  <c r="Z149" i="226"/>
  <c r="AG149" i="226"/>
  <c r="T149" i="226"/>
  <c r="X149" i="226"/>
  <c r="AA149" i="226"/>
  <c r="AV148" i="226"/>
  <c r="EW103" i="226"/>
  <c r="BJ34" i="234"/>
  <c r="BK33" i="234"/>
  <c r="BJ32" i="234"/>
  <c r="CX111" i="226"/>
  <c r="CX126" i="226"/>
  <c r="CX131" i="226"/>
  <c r="CX124" i="226"/>
  <c r="CX128" i="226"/>
  <c r="CX125" i="226"/>
  <c r="CX110" i="226"/>
  <c r="CX114" i="226"/>
  <c r="CX108" i="226"/>
  <c r="CX127" i="226"/>
  <c r="CX135" i="226"/>
  <c r="CX118" i="226"/>
  <c r="CX115" i="226"/>
  <c r="CX129" i="226"/>
  <c r="CX133" i="226"/>
  <c r="CX122" i="226"/>
  <c r="CX119" i="226"/>
  <c r="CX121" i="226"/>
  <c r="CX117" i="226"/>
  <c r="CX134" i="226"/>
  <c r="CX130" i="226"/>
  <c r="CY104" i="226"/>
  <c r="CX136" i="226"/>
  <c r="CX109" i="226"/>
  <c r="CX113" i="226"/>
  <c r="CX107" i="226"/>
  <c r="CX123" i="226"/>
  <c r="CX132" i="226"/>
  <c r="CX116" i="226"/>
  <c r="CX112" i="226"/>
  <c r="CX120" i="226"/>
  <c r="CX106" i="226"/>
  <c r="CX105" i="226"/>
  <c r="AV149" i="226" l="1"/>
  <c r="AX150" i="226"/>
  <c r="AR150" i="226"/>
  <c r="AO150" i="226"/>
  <c r="AG150" i="226"/>
  <c r="AD150" i="226"/>
  <c r="AB150" i="226"/>
  <c r="AI150" i="226"/>
  <c r="Q150" i="226"/>
  <c r="AQ150" i="226"/>
  <c r="AJ150" i="226"/>
  <c r="AH150" i="226"/>
  <c r="Z150" i="226"/>
  <c r="W150" i="226"/>
  <c r="AU150" i="226"/>
  <c r="U150" i="226"/>
  <c r="AK150" i="226"/>
  <c r="AC150" i="226"/>
  <c r="AA150" i="226"/>
  <c r="S150" i="226"/>
  <c r="X150" i="226"/>
  <c r="O150" i="226"/>
  <c r="BA150" i="226"/>
  <c r="AM150" i="226"/>
  <c r="AS150" i="226"/>
  <c r="AE150" i="226"/>
  <c r="V150" i="226"/>
  <c r="T150" i="226"/>
  <c r="M151" i="226"/>
  <c r="AF150" i="226"/>
  <c r="Y150" i="226"/>
  <c r="P150" i="226"/>
  <c r="N150" i="226"/>
  <c r="R150" i="226"/>
  <c r="AY150" i="226"/>
  <c r="AZ150" i="226"/>
  <c r="AW150" i="226"/>
  <c r="AN150" i="226"/>
  <c r="AL150" i="226"/>
  <c r="AP150" i="226"/>
  <c r="EX103" i="226"/>
  <c r="BK34" i="234"/>
  <c r="BL33" i="234"/>
  <c r="BK32" i="234"/>
  <c r="CY136" i="226"/>
  <c r="CY133" i="226"/>
  <c r="CY125" i="226"/>
  <c r="CY107" i="226"/>
  <c r="CY106" i="226"/>
  <c r="CY129" i="226"/>
  <c r="CY135" i="226"/>
  <c r="CY109" i="226"/>
  <c r="CY128" i="226"/>
  <c r="CY111" i="226"/>
  <c r="CY115" i="226"/>
  <c r="CY118" i="226"/>
  <c r="CY121" i="226"/>
  <c r="CY123" i="226"/>
  <c r="CY127" i="226"/>
  <c r="CY112" i="226"/>
  <c r="CY117" i="226"/>
  <c r="CY126" i="226"/>
  <c r="CY122" i="226"/>
  <c r="CY119" i="226"/>
  <c r="CY131" i="226"/>
  <c r="CY110" i="226"/>
  <c r="CY113" i="226"/>
  <c r="CY124" i="226"/>
  <c r="CY134" i="226"/>
  <c r="CY116" i="226"/>
  <c r="CY132" i="226"/>
  <c r="CY114" i="226"/>
  <c r="CY120" i="226"/>
  <c r="CZ104" i="226"/>
  <c r="CY130" i="226"/>
  <c r="CY108" i="226"/>
  <c r="CY105" i="226"/>
  <c r="AZ151" i="226" l="1"/>
  <c r="O151" i="226"/>
  <c r="AR151" i="226"/>
  <c r="AQ151" i="226"/>
  <c r="AO151" i="226"/>
  <c r="AE151" i="226"/>
  <c r="AU151" i="226"/>
  <c r="X151" i="226"/>
  <c r="AC151" i="226"/>
  <c r="AL151" i="226"/>
  <c r="V151" i="226"/>
  <c r="AS151" i="226"/>
  <c r="AN151" i="226"/>
  <c r="AK151" i="226"/>
  <c r="AJ151" i="226"/>
  <c r="AH151" i="226"/>
  <c r="AX151" i="226"/>
  <c r="AD151" i="226"/>
  <c r="AB151" i="226"/>
  <c r="Y151" i="226"/>
  <c r="AP151" i="226"/>
  <c r="AM151" i="226"/>
  <c r="AF151" i="226"/>
  <c r="Z151" i="226"/>
  <c r="R151" i="226"/>
  <c r="AG151" i="226"/>
  <c r="W151" i="226"/>
  <c r="S151" i="226"/>
  <c r="P151" i="226"/>
  <c r="T151" i="226"/>
  <c r="M152" i="226"/>
  <c r="AA151" i="226"/>
  <c r="N151" i="226"/>
  <c r="AI151" i="226"/>
  <c r="Q151" i="226"/>
  <c r="U151" i="226"/>
  <c r="BA151" i="226"/>
  <c r="AY151" i="226"/>
  <c r="AW151" i="226"/>
  <c r="AV150" i="226"/>
  <c r="EY103" i="226"/>
  <c r="BL34" i="234"/>
  <c r="BM33" i="234"/>
  <c r="BL32" i="234"/>
  <c r="CZ115" i="226"/>
  <c r="CZ113" i="226"/>
  <c r="CZ106" i="226"/>
  <c r="CZ122" i="226"/>
  <c r="CZ121" i="226"/>
  <c r="CZ111" i="226"/>
  <c r="CZ126" i="226"/>
  <c r="CZ117" i="226"/>
  <c r="CZ112" i="226"/>
  <c r="CZ110" i="226"/>
  <c r="CZ134" i="226"/>
  <c r="CZ119" i="226"/>
  <c r="CZ116" i="226"/>
  <c r="DA104" i="226"/>
  <c r="CZ128" i="226"/>
  <c r="CZ131" i="226"/>
  <c r="CZ127" i="226"/>
  <c r="CZ130" i="226"/>
  <c r="CZ107" i="226"/>
  <c r="CZ133" i="226"/>
  <c r="CZ124" i="226"/>
  <c r="CZ125" i="226"/>
  <c r="CZ129" i="226"/>
  <c r="CZ118" i="226"/>
  <c r="CZ132" i="226"/>
  <c r="CZ136" i="226"/>
  <c r="CZ123" i="226"/>
  <c r="CZ135" i="226"/>
  <c r="CZ108" i="226"/>
  <c r="CZ105" i="226"/>
  <c r="CZ114" i="226"/>
  <c r="CZ120" i="226"/>
  <c r="CZ109" i="226"/>
  <c r="M153" i="226" l="1"/>
  <c r="AY152" i="226"/>
  <c r="AW152" i="226"/>
  <c r="AM152" i="226"/>
  <c r="AK152" i="226"/>
  <c r="AH152" i="226"/>
  <c r="AA152" i="226"/>
  <c r="AO152" i="226"/>
  <c r="AQ152" i="226"/>
  <c r="AN152" i="226"/>
  <c r="AF152" i="226"/>
  <c r="AD152" i="226"/>
  <c r="BA152" i="226"/>
  <c r="T152" i="226"/>
  <c r="AL152" i="226"/>
  <c r="AR152" i="226"/>
  <c r="AI152" i="226"/>
  <c r="AJ152" i="226"/>
  <c r="AG152" i="226"/>
  <c r="Y152" i="226"/>
  <c r="V152" i="226"/>
  <c r="AE152" i="226"/>
  <c r="AX152" i="226"/>
  <c r="AS152" i="226"/>
  <c r="S152" i="226"/>
  <c r="X152" i="226"/>
  <c r="AU152" i="226"/>
  <c r="AP152" i="226"/>
  <c r="AC152" i="226"/>
  <c r="AB152" i="226"/>
  <c r="Z152" i="226"/>
  <c r="R152" i="226"/>
  <c r="O152" i="226"/>
  <c r="W152" i="226"/>
  <c r="U152" i="226"/>
  <c r="AZ152" i="226"/>
  <c r="Q152" i="226"/>
  <c r="N152" i="226"/>
  <c r="P152" i="226"/>
  <c r="AV151" i="226"/>
  <c r="EZ103" i="226"/>
  <c r="BM34" i="234"/>
  <c r="BN33" i="234"/>
  <c r="BM32" i="234"/>
  <c r="DA120" i="226"/>
  <c r="DA136" i="226"/>
  <c r="DA109" i="226"/>
  <c r="DA126" i="226"/>
  <c r="DA122" i="226"/>
  <c r="DA114" i="226"/>
  <c r="DA135" i="226"/>
  <c r="DB104" i="226"/>
  <c r="DA115" i="226"/>
  <c r="DA118" i="226"/>
  <c r="DA117" i="226"/>
  <c r="DA127" i="226"/>
  <c r="DA125" i="226"/>
  <c r="DA111" i="226"/>
  <c r="DA128" i="226"/>
  <c r="DA131" i="226"/>
  <c r="DA116" i="226"/>
  <c r="DA134" i="226"/>
  <c r="DA124" i="226"/>
  <c r="DA113" i="226"/>
  <c r="DA130" i="226"/>
  <c r="DA112" i="226"/>
  <c r="DA123" i="226"/>
  <c r="DA110" i="226"/>
  <c r="DA132" i="226"/>
  <c r="DA129" i="226"/>
  <c r="DA119" i="226"/>
  <c r="DA106" i="226"/>
  <c r="DA107" i="226"/>
  <c r="DA108" i="226"/>
  <c r="DA133" i="226"/>
  <c r="DA121" i="226"/>
  <c r="DA105" i="226"/>
  <c r="AV152" i="226" l="1"/>
  <c r="AX153" i="226"/>
  <c r="AW153" i="226"/>
  <c r="BA153" i="226"/>
  <c r="AZ153" i="226"/>
  <c r="AN153" i="226"/>
  <c r="AL153" i="226"/>
  <c r="AS153" i="226"/>
  <c r="N153" i="226"/>
  <c r="AQ153" i="226"/>
  <c r="AU153" i="226"/>
  <c r="AR153" i="226"/>
  <c r="AP153" i="226"/>
  <c r="AG153" i="226"/>
  <c r="P153" i="226"/>
  <c r="AD153" i="226"/>
  <c r="R153" i="226"/>
  <c r="AO153" i="226"/>
  <c r="AK153" i="226"/>
  <c r="AM153" i="226"/>
  <c r="AJ153" i="226"/>
  <c r="AI153" i="226"/>
  <c r="Z153" i="226"/>
  <c r="AH153" i="226"/>
  <c r="W153" i="226"/>
  <c r="V153" i="226"/>
  <c r="AE153" i="226"/>
  <c r="AF153" i="226"/>
  <c r="AC153" i="226"/>
  <c r="AB153" i="226"/>
  <c r="AY153" i="226"/>
  <c r="Y153" i="226"/>
  <c r="X153" i="226"/>
  <c r="U153" i="226"/>
  <c r="AA153" i="226"/>
  <c r="M154" i="226"/>
  <c r="S153" i="226"/>
  <c r="Q153" i="226"/>
  <c r="O153" i="226"/>
  <c r="T153" i="226"/>
  <c r="FA103" i="226"/>
  <c r="BO33" i="234"/>
  <c r="BN32" i="234"/>
  <c r="BN34" i="234"/>
  <c r="DB121" i="226"/>
  <c r="DB124" i="226"/>
  <c r="DC104" i="226"/>
  <c r="DB112" i="226"/>
  <c r="DB119" i="226"/>
  <c r="DB129" i="226"/>
  <c r="DB114" i="226"/>
  <c r="DB109" i="226"/>
  <c r="DB120" i="226"/>
  <c r="DB131" i="226"/>
  <c r="DB115" i="226"/>
  <c r="DB111" i="226"/>
  <c r="DB116" i="226"/>
  <c r="DB118" i="226"/>
  <c r="DB125" i="226"/>
  <c r="DB134" i="226"/>
  <c r="DB127" i="226"/>
  <c r="DB110" i="226"/>
  <c r="DB136" i="226"/>
  <c r="DB108" i="226"/>
  <c r="DB113" i="226"/>
  <c r="DB107" i="226"/>
  <c r="DB126" i="226"/>
  <c r="DB133" i="226"/>
  <c r="DB122" i="226"/>
  <c r="DB135" i="226"/>
  <c r="DB128" i="226"/>
  <c r="DB123" i="226"/>
  <c r="DB132" i="226"/>
  <c r="DB117" i="226"/>
  <c r="DB106" i="226"/>
  <c r="DB105" i="226"/>
  <c r="DB130" i="226"/>
  <c r="AV153" i="226" l="1"/>
  <c r="AZ154" i="226"/>
  <c r="O154" i="226"/>
  <c r="T154" i="226"/>
  <c r="P154" i="226"/>
  <c r="AC154" i="226"/>
  <c r="Q154" i="226"/>
  <c r="AJ154" i="226"/>
  <c r="AQ154" i="226"/>
  <c r="AI154" i="226"/>
  <c r="AS154" i="226"/>
  <c r="AY154" i="226"/>
  <c r="N154" i="226"/>
  <c r="AW154" i="226"/>
  <c r="S154" i="226"/>
  <c r="AB154" i="226"/>
  <c r="AE154" i="226"/>
  <c r="AX154" i="226"/>
  <c r="W154" i="226"/>
  <c r="AK154" i="226"/>
  <c r="AM154" i="226"/>
  <c r="AR154" i="226"/>
  <c r="BA154" i="226"/>
  <c r="AN154" i="226"/>
  <c r="M155" i="226"/>
  <c r="AO154" i="226"/>
  <c r="V154" i="226"/>
  <c r="Y154" i="226"/>
  <c r="AG154" i="226"/>
  <c r="AL154" i="226"/>
  <c r="AP154" i="226"/>
  <c r="AD154" i="226"/>
  <c r="AA154" i="226"/>
  <c r="AF154" i="226"/>
  <c r="AH154" i="226"/>
  <c r="AU154" i="226"/>
  <c r="U154" i="226"/>
  <c r="Z154" i="226"/>
  <c r="X154" i="226"/>
  <c r="R154" i="226"/>
  <c r="FB103" i="226"/>
  <c r="BO32" i="234"/>
  <c r="BO34" i="234"/>
  <c r="BP33" i="234"/>
  <c r="DC128" i="226"/>
  <c r="DC107" i="226"/>
  <c r="DC130" i="226"/>
  <c r="DC109" i="226"/>
  <c r="DC111" i="226"/>
  <c r="DC136" i="226"/>
  <c r="DC119" i="226"/>
  <c r="DC135" i="226"/>
  <c r="DC120" i="226"/>
  <c r="DC116" i="226"/>
  <c r="DC123" i="226"/>
  <c r="DC129" i="226"/>
  <c r="DC126" i="226"/>
  <c r="DD104" i="226"/>
  <c r="DC117" i="226"/>
  <c r="DC115" i="226"/>
  <c r="DC105" i="226"/>
  <c r="DC125" i="226"/>
  <c r="DC108" i="226"/>
  <c r="DC127" i="226"/>
  <c r="DC131" i="226"/>
  <c r="DC134" i="226"/>
  <c r="DC106" i="226"/>
  <c r="DC133" i="226"/>
  <c r="DC132" i="226"/>
  <c r="DC122" i="226"/>
  <c r="DC110" i="226"/>
  <c r="DC114" i="226"/>
  <c r="DC113" i="226"/>
  <c r="DC118" i="226"/>
  <c r="DC112" i="226"/>
  <c r="DC121" i="226"/>
  <c r="DC124" i="226"/>
  <c r="M156" i="226" l="1"/>
  <c r="BA155" i="226"/>
  <c r="P155" i="226"/>
  <c r="U155" i="226"/>
  <c r="AE155" i="226"/>
  <c r="AK155" i="226"/>
  <c r="AL155" i="226"/>
  <c r="AO155" i="226"/>
  <c r="AU155" i="226"/>
  <c r="AZ155" i="226"/>
  <c r="O155" i="226"/>
  <c r="S155" i="226"/>
  <c r="Y155" i="226"/>
  <c r="Z155" i="226"/>
  <c r="AH155" i="226"/>
  <c r="AI155" i="226"/>
  <c r="AN155" i="226"/>
  <c r="AS155" i="226"/>
  <c r="AW155" i="226"/>
  <c r="AP155" i="226"/>
  <c r="T155" i="226"/>
  <c r="AF155" i="226"/>
  <c r="AJ155" i="226"/>
  <c r="AY155" i="226"/>
  <c r="AB155" i="226"/>
  <c r="X155" i="226"/>
  <c r="R155" i="226"/>
  <c r="AC155" i="226"/>
  <c r="AM155" i="226"/>
  <c r="AD155" i="226"/>
  <c r="AX155" i="226"/>
  <c r="W155" i="226"/>
  <c r="AG155" i="226"/>
  <c r="N155" i="226"/>
  <c r="Q155" i="226"/>
  <c r="V155" i="226"/>
  <c r="AA155" i="226"/>
  <c r="AQ155" i="226"/>
  <c r="AR155" i="226"/>
  <c r="AV154" i="226"/>
  <c r="FC103" i="226"/>
  <c r="BP32" i="234"/>
  <c r="BQ33" i="234"/>
  <c r="BP34" i="234"/>
  <c r="DD120" i="226"/>
  <c r="DD108" i="226"/>
  <c r="DD117" i="226"/>
  <c r="DD110" i="226"/>
  <c r="DD128" i="226"/>
  <c r="DD124" i="226"/>
  <c r="DD119" i="226"/>
  <c r="DD106" i="226"/>
  <c r="DD122" i="226"/>
  <c r="DD111" i="226"/>
  <c r="DD127" i="226"/>
  <c r="DD121" i="226"/>
  <c r="DD135" i="226"/>
  <c r="DD131" i="226"/>
  <c r="DD112" i="226"/>
  <c r="DD113" i="226"/>
  <c r="DD133" i="226"/>
  <c r="DD134" i="226"/>
  <c r="DD115" i="226"/>
  <c r="DD129" i="226"/>
  <c r="DD123" i="226"/>
  <c r="DD105" i="226"/>
  <c r="DD109" i="226"/>
  <c r="DD130" i="226"/>
  <c r="DD107" i="226"/>
  <c r="DD114" i="226"/>
  <c r="DD126" i="226"/>
  <c r="DD132" i="226"/>
  <c r="DD116" i="226"/>
  <c r="DD136" i="226"/>
  <c r="DE104" i="226"/>
  <c r="DD118" i="226"/>
  <c r="DD125" i="226"/>
  <c r="AV155" i="226" l="1"/>
  <c r="AX156" i="226"/>
  <c r="AW156" i="226"/>
  <c r="M157" i="226"/>
  <c r="AR156" i="226"/>
  <c r="O156" i="226"/>
  <c r="AG156" i="226"/>
  <c r="AH156" i="226"/>
  <c r="T156" i="226"/>
  <c r="X156" i="226"/>
  <c r="AU156" i="226"/>
  <c r="Q156" i="226"/>
  <c r="AQ156" i="226"/>
  <c r="AP156" i="226"/>
  <c r="AO156" i="226"/>
  <c r="AF156" i="226"/>
  <c r="AY156" i="226"/>
  <c r="U156" i="226"/>
  <c r="V156" i="226"/>
  <c r="AL156" i="226"/>
  <c r="AB156" i="226"/>
  <c r="AC156" i="226"/>
  <c r="AK156" i="226"/>
  <c r="AJ156" i="226"/>
  <c r="AI156" i="226"/>
  <c r="BA156" i="226"/>
  <c r="AZ156" i="226"/>
  <c r="P156" i="226"/>
  <c r="W156" i="226"/>
  <c r="AE156" i="226"/>
  <c r="AD156" i="226"/>
  <c r="Z156" i="226"/>
  <c r="AM156" i="226"/>
  <c r="Y156" i="226"/>
  <c r="N156" i="226"/>
  <c r="AA156" i="226"/>
  <c r="AN156" i="226"/>
  <c r="S156" i="226"/>
  <c r="R156" i="226"/>
  <c r="AS156" i="226"/>
  <c r="FD103" i="226"/>
  <c r="BQ34" i="234"/>
  <c r="BQ32" i="234"/>
  <c r="BR33" i="234"/>
  <c r="DE126" i="226"/>
  <c r="DE127" i="226"/>
  <c r="DE136" i="226"/>
  <c r="DE134" i="226"/>
  <c r="DE128" i="226"/>
  <c r="DE131" i="226"/>
  <c r="DE122" i="226"/>
  <c r="DE116" i="226"/>
  <c r="DE108" i="226"/>
  <c r="DE121" i="226"/>
  <c r="DF104" i="226"/>
  <c r="DE105" i="226"/>
  <c r="DE111" i="226"/>
  <c r="DE120" i="226"/>
  <c r="DE115" i="226"/>
  <c r="DE109" i="226"/>
  <c r="DE130" i="226"/>
  <c r="DE124" i="226"/>
  <c r="DE113" i="226"/>
  <c r="DE118" i="226"/>
  <c r="DE112" i="226"/>
  <c r="DE106" i="226"/>
  <c r="DE132" i="226"/>
  <c r="DE135" i="226"/>
  <c r="DE117" i="226"/>
  <c r="DE119" i="226"/>
  <c r="DE133" i="226"/>
  <c r="DE129" i="226"/>
  <c r="DE107" i="226"/>
  <c r="DE110" i="226"/>
  <c r="DE114" i="226"/>
  <c r="DE125" i="226"/>
  <c r="DE123" i="226"/>
  <c r="AV156" i="226" l="1"/>
  <c r="AZ157" i="226"/>
  <c r="O157" i="226"/>
  <c r="T157" i="226"/>
  <c r="Y157" i="226"/>
  <c r="AI157" i="226"/>
  <c r="AO157" i="226"/>
  <c r="AD157" i="226"/>
  <c r="AS157" i="226"/>
  <c r="AY157" i="226"/>
  <c r="N157" i="226"/>
  <c r="S157" i="226"/>
  <c r="W157" i="226"/>
  <c r="AC157" i="226"/>
  <c r="R157" i="226"/>
  <c r="AW157" i="226"/>
  <c r="V157" i="226"/>
  <c r="AJ157" i="226"/>
  <c r="AM157" i="226"/>
  <c r="AR157" i="226"/>
  <c r="AX157" i="226"/>
  <c r="BA157" i="226"/>
  <c r="AU157" i="226"/>
  <c r="Q157" i="226"/>
  <c r="X157" i="226"/>
  <c r="AN157" i="226"/>
  <c r="AK157" i="226"/>
  <c r="AP157" i="226"/>
  <c r="AE157" i="226"/>
  <c r="M158" i="226"/>
  <c r="AG157" i="226"/>
  <c r="AL157" i="226"/>
  <c r="AQ157" i="226"/>
  <c r="AH157" i="226"/>
  <c r="AA157" i="226"/>
  <c r="AF157" i="226"/>
  <c r="AB157" i="226"/>
  <c r="U157" i="226"/>
  <c r="Z157" i="226"/>
  <c r="P157" i="226"/>
  <c r="FE103" i="226"/>
  <c r="BR34" i="234"/>
  <c r="BS33" i="234"/>
  <c r="BR32" i="234"/>
  <c r="DF127" i="226"/>
  <c r="DF111" i="226"/>
  <c r="DF123" i="226"/>
  <c r="DF117" i="226"/>
  <c r="DF126" i="226"/>
  <c r="DF115" i="226"/>
  <c r="DF109" i="226"/>
  <c r="DF120" i="226"/>
  <c r="DF114" i="226"/>
  <c r="DF121" i="226"/>
  <c r="DF130" i="226"/>
  <c r="DF113" i="226"/>
  <c r="DF128" i="226"/>
  <c r="DF134" i="226"/>
  <c r="DF136" i="226"/>
  <c r="DF107" i="226"/>
  <c r="DF131" i="226"/>
  <c r="DF105" i="226"/>
  <c r="DF118" i="226"/>
  <c r="DF125" i="226"/>
  <c r="DF119" i="226"/>
  <c r="DF108" i="226"/>
  <c r="DF124" i="226"/>
  <c r="DF133" i="226"/>
  <c r="DF110" i="226"/>
  <c r="DF106" i="226"/>
  <c r="DF122" i="226"/>
  <c r="DF132" i="226"/>
  <c r="DF135" i="226"/>
  <c r="DF112" i="226"/>
  <c r="DF116" i="226"/>
  <c r="DF129" i="226"/>
  <c r="DG104" i="226"/>
  <c r="AV157" i="226" l="1"/>
  <c r="M159" i="226"/>
  <c r="BA158" i="226"/>
  <c r="P158" i="226"/>
  <c r="U158" i="226"/>
  <c r="AE158" i="226"/>
  <c r="AK158" i="226"/>
  <c r="AY158" i="226"/>
  <c r="AO158" i="226"/>
  <c r="AU158" i="226"/>
  <c r="AZ158" i="226"/>
  <c r="O158" i="226"/>
  <c r="S158" i="226"/>
  <c r="Y158" i="226"/>
  <c r="N158" i="226"/>
  <c r="AJ158" i="226"/>
  <c r="AF158" i="226"/>
  <c r="AX158" i="226"/>
  <c r="AI158" i="226"/>
  <c r="AN158" i="226"/>
  <c r="AS158" i="226"/>
  <c r="AW158" i="226"/>
  <c r="AP158" i="226"/>
  <c r="AR158" i="226"/>
  <c r="T158" i="226"/>
  <c r="AM158" i="226"/>
  <c r="AL158" i="226"/>
  <c r="AG158" i="226"/>
  <c r="R158" i="226"/>
  <c r="AQ158" i="226"/>
  <c r="AC158" i="226"/>
  <c r="AH158" i="226"/>
  <c r="AD158" i="226"/>
  <c r="W158" i="226"/>
  <c r="AB158" i="226"/>
  <c r="X158" i="226"/>
  <c r="Q158" i="226"/>
  <c r="V158" i="226"/>
  <c r="AA158" i="226"/>
  <c r="Z158" i="226"/>
  <c r="FF103" i="226"/>
  <c r="BS34" i="234"/>
  <c r="BT33" i="234"/>
  <c r="BS32" i="234"/>
  <c r="DG126" i="226"/>
  <c r="DG127" i="226"/>
  <c r="DG107" i="226"/>
  <c r="DG119" i="226"/>
  <c r="DG114" i="226"/>
  <c r="DG129" i="226"/>
  <c r="DG136" i="226"/>
  <c r="DG116" i="226"/>
  <c r="DG113" i="226"/>
  <c r="DG124" i="226"/>
  <c r="DG120" i="226"/>
  <c r="DG106" i="226"/>
  <c r="DG112" i="226"/>
  <c r="DH104" i="226"/>
  <c r="DG135" i="226"/>
  <c r="DG108" i="226"/>
  <c r="DG132" i="226"/>
  <c r="DG121" i="226"/>
  <c r="DG131" i="226"/>
  <c r="DG117" i="226"/>
  <c r="DG133" i="226"/>
  <c r="DG125" i="226"/>
  <c r="DG123" i="226"/>
  <c r="DG134" i="226"/>
  <c r="DG111" i="226"/>
  <c r="DG105" i="226"/>
  <c r="DG130" i="226"/>
  <c r="DG115" i="226"/>
  <c r="DG118" i="226"/>
  <c r="DG109" i="226"/>
  <c r="DG110" i="226"/>
  <c r="DG128" i="226"/>
  <c r="DG122" i="226"/>
  <c r="AV158" i="226" l="1"/>
  <c r="AX159" i="226"/>
  <c r="AW159" i="226"/>
  <c r="M160" i="226"/>
  <c r="AR159" i="226"/>
  <c r="O159" i="226"/>
  <c r="AG159" i="226"/>
  <c r="AU159" i="226"/>
  <c r="AQ159" i="226"/>
  <c r="AP159" i="226"/>
  <c r="AO159" i="226"/>
  <c r="AF159" i="226"/>
  <c r="AY159" i="226"/>
  <c r="U159" i="226"/>
  <c r="P159" i="226"/>
  <c r="AC159" i="226"/>
  <c r="Z159" i="226"/>
  <c r="AK159" i="226"/>
  <c r="AJ159" i="226"/>
  <c r="AI159" i="226"/>
  <c r="T159" i="226"/>
  <c r="AL159" i="226"/>
  <c r="AN159" i="226"/>
  <c r="BA159" i="226"/>
  <c r="W159" i="226"/>
  <c r="V159" i="226"/>
  <c r="AE159" i="226"/>
  <c r="AD159" i="226"/>
  <c r="AZ159" i="226"/>
  <c r="AH159" i="226"/>
  <c r="AM159" i="226"/>
  <c r="Y159" i="226"/>
  <c r="X159" i="226"/>
  <c r="N159" i="226"/>
  <c r="AB159" i="226"/>
  <c r="AS159" i="226"/>
  <c r="S159" i="226"/>
  <c r="R159" i="226"/>
  <c r="Q159" i="226"/>
  <c r="AA159" i="226"/>
  <c r="FG103" i="226"/>
  <c r="BT34" i="234"/>
  <c r="BU33" i="234"/>
  <c r="BT32" i="234"/>
  <c r="DH124" i="226"/>
  <c r="DH112" i="226"/>
  <c r="DH118" i="226"/>
  <c r="DH105" i="226"/>
  <c r="DH123" i="226"/>
  <c r="DH136" i="226"/>
  <c r="DH135" i="226"/>
  <c r="DH134" i="226"/>
  <c r="DH117" i="226"/>
  <c r="DH125" i="226"/>
  <c r="DI104" i="226"/>
  <c r="DH120" i="226"/>
  <c r="DH115" i="226"/>
  <c r="DH113" i="226"/>
  <c r="DH132" i="226"/>
  <c r="DH129" i="226"/>
  <c r="DH110" i="226"/>
  <c r="DH108" i="226"/>
  <c r="DH106" i="226"/>
  <c r="DH122" i="226"/>
  <c r="DH126" i="226"/>
  <c r="DH109" i="226"/>
  <c r="DH127" i="226"/>
  <c r="DH131" i="226"/>
  <c r="DH121" i="226"/>
  <c r="DH111" i="226"/>
  <c r="DH114" i="226"/>
  <c r="DH133" i="226"/>
  <c r="DH116" i="226"/>
  <c r="DH128" i="226"/>
  <c r="DH119" i="226"/>
  <c r="DH130" i="226"/>
  <c r="DH107" i="226"/>
  <c r="AV159" i="226" l="1"/>
  <c r="AZ160" i="226"/>
  <c r="O160" i="226"/>
  <c r="T160" i="226"/>
  <c r="Y160" i="226"/>
  <c r="AI160" i="226"/>
  <c r="AO160" i="226"/>
  <c r="R160" i="226"/>
  <c r="AE160" i="226"/>
  <c r="AS160" i="226"/>
  <c r="AY160" i="226"/>
  <c r="N160" i="226"/>
  <c r="S160" i="226"/>
  <c r="W160" i="226"/>
  <c r="AC160" i="226"/>
  <c r="AP160" i="226"/>
  <c r="AB160" i="226"/>
  <c r="M161" i="226"/>
  <c r="AM160" i="226"/>
  <c r="AR160" i="226"/>
  <c r="AX160" i="226"/>
  <c r="BA160" i="226"/>
  <c r="AU160" i="226"/>
  <c r="Q160" i="226"/>
  <c r="AW160" i="226"/>
  <c r="AJ160" i="226"/>
  <c r="AD160" i="226"/>
  <c r="X160" i="226"/>
  <c r="AG160" i="226"/>
  <c r="AL160" i="226"/>
  <c r="AQ160" i="226"/>
  <c r="AN160" i="226"/>
  <c r="AH160" i="226"/>
  <c r="AA160" i="226"/>
  <c r="AF160" i="226"/>
  <c r="AK160" i="226"/>
  <c r="V160" i="226"/>
  <c r="U160" i="226"/>
  <c r="Z160" i="226"/>
  <c r="P160" i="226"/>
  <c r="FH103" i="226"/>
  <c r="BU34" i="234"/>
  <c r="BV33" i="234"/>
  <c r="BU32" i="234"/>
  <c r="DI120" i="226"/>
  <c r="DI127" i="226"/>
  <c r="DI135" i="226"/>
  <c r="DI118" i="226"/>
  <c r="DI122" i="226"/>
  <c r="DI116" i="226"/>
  <c r="DI109" i="226"/>
  <c r="DI129" i="226"/>
  <c r="DI119" i="226"/>
  <c r="DI136" i="226"/>
  <c r="DI117" i="226"/>
  <c r="DI132" i="226"/>
  <c r="DI130" i="226"/>
  <c r="DI108" i="226"/>
  <c r="DI113" i="226"/>
  <c r="DI133" i="226"/>
  <c r="DI126" i="226"/>
  <c r="DI112" i="226"/>
  <c r="DI110" i="226"/>
  <c r="DI125" i="226"/>
  <c r="DI115" i="226"/>
  <c r="DJ104" i="226"/>
  <c r="DI105" i="226"/>
  <c r="DI111" i="226"/>
  <c r="DI106" i="226"/>
  <c r="DI131" i="226"/>
  <c r="DI121" i="226"/>
  <c r="DI114" i="226"/>
  <c r="DI123" i="226"/>
  <c r="DI124" i="226"/>
  <c r="DI128" i="226"/>
  <c r="DI107" i="226"/>
  <c r="DI134" i="226"/>
  <c r="M162" i="226" l="1"/>
  <c r="BA161" i="226"/>
  <c r="P161" i="226"/>
  <c r="U161" i="226"/>
  <c r="AE161" i="226"/>
  <c r="AK161" i="226"/>
  <c r="N161" i="226"/>
  <c r="AO161" i="226"/>
  <c r="AU161" i="226"/>
  <c r="AZ161" i="226"/>
  <c r="O161" i="226"/>
  <c r="S161" i="226"/>
  <c r="Y161" i="226"/>
  <c r="AL161" i="226"/>
  <c r="AJ161" i="226"/>
  <c r="AG161" i="226"/>
  <c r="X161" i="226"/>
  <c r="AY161" i="226"/>
  <c r="AI161" i="226"/>
  <c r="AN161" i="226"/>
  <c r="AS161" i="226"/>
  <c r="AW161" i="226"/>
  <c r="AP161" i="226"/>
  <c r="AF161" i="226"/>
  <c r="AR161" i="226"/>
  <c r="AC161" i="226"/>
  <c r="AH161" i="226"/>
  <c r="AM161" i="226"/>
  <c r="AD161" i="226"/>
  <c r="Z161" i="226"/>
  <c r="T161" i="226"/>
  <c r="AA161" i="226"/>
  <c r="W161" i="226"/>
  <c r="AB161" i="226"/>
  <c r="R161" i="226"/>
  <c r="AQ161" i="226"/>
  <c r="Q161" i="226"/>
  <c r="V161" i="226"/>
  <c r="AX161" i="226"/>
  <c r="AV160" i="226"/>
  <c r="FI103" i="226"/>
  <c r="BV34" i="234"/>
  <c r="BW33" i="234"/>
  <c r="BV32" i="234"/>
  <c r="DJ123" i="226"/>
  <c r="DJ112" i="226"/>
  <c r="DJ119" i="226"/>
  <c r="DJ113" i="226"/>
  <c r="DJ110" i="226"/>
  <c r="DJ115" i="226"/>
  <c r="DJ133" i="226"/>
  <c r="DJ125" i="226"/>
  <c r="DJ108" i="226"/>
  <c r="DJ134" i="226"/>
  <c r="DJ107" i="226"/>
  <c r="DJ128" i="226"/>
  <c r="DJ129" i="226"/>
  <c r="DJ120" i="226"/>
  <c r="DJ106" i="226"/>
  <c r="DK104" i="226"/>
  <c r="DJ121" i="226"/>
  <c r="DJ127" i="226"/>
  <c r="DJ111" i="226"/>
  <c r="DJ117" i="226"/>
  <c r="DJ135" i="226"/>
  <c r="DJ132" i="226"/>
  <c r="DJ124" i="226"/>
  <c r="DJ116" i="226"/>
  <c r="DJ131" i="226"/>
  <c r="DJ114" i="226"/>
  <c r="DJ126" i="226"/>
  <c r="DJ136" i="226"/>
  <c r="DJ118" i="226"/>
  <c r="DJ130" i="226"/>
  <c r="DJ105" i="226"/>
  <c r="DJ109" i="226"/>
  <c r="DJ122" i="226"/>
  <c r="AV161" i="226" l="1"/>
  <c r="AX162" i="226"/>
  <c r="AW162" i="226"/>
  <c r="M163" i="226"/>
  <c r="AR162" i="226"/>
  <c r="AZ162" i="226"/>
  <c r="Z162" i="226"/>
  <c r="V162" i="226"/>
  <c r="AS162" i="226"/>
  <c r="AQ162" i="226"/>
  <c r="AP162" i="226"/>
  <c r="AO162" i="226"/>
  <c r="AF162" i="226"/>
  <c r="AM162" i="226"/>
  <c r="N162" i="226"/>
  <c r="P162" i="226"/>
  <c r="AK162" i="226"/>
  <c r="AJ162" i="226"/>
  <c r="AI162" i="226"/>
  <c r="T162" i="226"/>
  <c r="AA162" i="226"/>
  <c r="AU162" i="226"/>
  <c r="W162" i="226"/>
  <c r="U162" i="226"/>
  <c r="AH162" i="226"/>
  <c r="AE162" i="226"/>
  <c r="AD162" i="226"/>
  <c r="AC162" i="226"/>
  <c r="BA162" i="226"/>
  <c r="O162" i="226"/>
  <c r="AG162" i="226"/>
  <c r="AL162" i="226"/>
  <c r="Y162" i="226"/>
  <c r="X162" i="226"/>
  <c r="AN162" i="226"/>
  <c r="AY162" i="226"/>
  <c r="S162" i="226"/>
  <c r="R162" i="226"/>
  <c r="Q162" i="226"/>
  <c r="AB162" i="226"/>
  <c r="FJ103" i="226"/>
  <c r="BW32" i="234"/>
  <c r="BW34" i="234"/>
  <c r="BX33" i="234"/>
  <c r="DK109" i="226"/>
  <c r="DK121" i="226"/>
  <c r="DK135" i="226"/>
  <c r="DK132" i="226"/>
  <c r="DK120" i="226"/>
  <c r="DK122" i="226"/>
  <c r="DK115" i="226"/>
  <c r="DK118" i="226"/>
  <c r="DK111" i="226"/>
  <c r="DL104" i="226"/>
  <c r="DK123" i="226"/>
  <c r="DK114" i="226"/>
  <c r="DK117" i="226"/>
  <c r="DK131" i="226"/>
  <c r="DK107" i="226"/>
  <c r="DK130" i="226"/>
  <c r="DK116" i="226"/>
  <c r="DK124" i="226"/>
  <c r="DK108" i="226"/>
  <c r="DK110" i="226"/>
  <c r="DK127" i="226"/>
  <c r="DK133" i="226"/>
  <c r="DK129" i="226"/>
  <c r="DK112" i="226"/>
  <c r="DK119" i="226"/>
  <c r="DK125" i="226"/>
  <c r="DK106" i="226"/>
  <c r="DK105" i="226"/>
  <c r="DK134" i="226"/>
  <c r="DK128" i="226"/>
  <c r="DK136" i="226"/>
  <c r="DK126" i="226"/>
  <c r="DK113" i="226"/>
  <c r="AZ163" i="226" l="1"/>
  <c r="O163" i="226"/>
  <c r="T163" i="226"/>
  <c r="Y163" i="226"/>
  <c r="AW163" i="226"/>
  <c r="AH163" i="226"/>
  <c r="AP163" i="226"/>
  <c r="AD163" i="226"/>
  <c r="AK163" i="226"/>
  <c r="W163" i="226"/>
  <c r="AS163" i="226"/>
  <c r="AY163" i="226"/>
  <c r="N163" i="226"/>
  <c r="S163" i="226"/>
  <c r="AJ163" i="226"/>
  <c r="V163" i="226"/>
  <c r="AM163" i="226"/>
  <c r="AR163" i="226"/>
  <c r="AX163" i="226"/>
  <c r="BA163" i="226"/>
  <c r="X163" i="226"/>
  <c r="M164" i="226"/>
  <c r="R163" i="226"/>
  <c r="AI163" i="226"/>
  <c r="AG163" i="226"/>
  <c r="AL163" i="226"/>
  <c r="AQ163" i="226"/>
  <c r="AN163" i="226"/>
  <c r="AO163" i="226"/>
  <c r="P163" i="226"/>
  <c r="AA163" i="226"/>
  <c r="AF163" i="226"/>
  <c r="AB163" i="226"/>
  <c r="AC163" i="226"/>
  <c r="U163" i="226"/>
  <c r="Z163" i="226"/>
  <c r="AE163" i="226"/>
  <c r="AU163" i="226"/>
  <c r="Q163" i="226"/>
  <c r="AV162" i="226"/>
  <c r="FK103" i="226"/>
  <c r="BX32" i="234"/>
  <c r="BX34" i="234"/>
  <c r="BY33" i="234"/>
  <c r="DL114" i="226"/>
  <c r="DL132" i="226"/>
  <c r="DL133" i="226"/>
  <c r="DL127" i="226"/>
  <c r="DL116" i="226"/>
  <c r="DL117" i="226"/>
  <c r="DL112" i="226"/>
  <c r="DL119" i="226"/>
  <c r="DL109" i="226"/>
  <c r="DL124" i="226"/>
  <c r="DL105" i="226"/>
  <c r="DL123" i="226"/>
  <c r="DL128" i="226"/>
  <c r="DL136" i="226"/>
  <c r="DL110" i="226"/>
  <c r="DL129" i="226"/>
  <c r="DL118" i="226"/>
  <c r="DL126" i="226"/>
  <c r="DL121" i="226"/>
  <c r="DL115" i="226"/>
  <c r="DL113" i="226"/>
  <c r="DL120" i="226"/>
  <c r="DL122" i="226"/>
  <c r="DL135" i="226"/>
  <c r="DL130" i="226"/>
  <c r="DM104" i="226"/>
  <c r="DL111" i="226"/>
  <c r="DL131" i="226"/>
  <c r="DL134" i="226"/>
  <c r="DL106" i="226"/>
  <c r="DL107" i="226"/>
  <c r="DL108" i="226"/>
  <c r="DL125" i="226"/>
  <c r="AY164" i="226" l="1"/>
  <c r="AQ164" i="226"/>
  <c r="AO164" i="226"/>
  <c r="AS164" i="226"/>
  <c r="V164" i="226"/>
  <c r="AM164" i="226"/>
  <c r="AC164" i="226"/>
  <c r="BA164" i="226"/>
  <c r="AR164" i="226"/>
  <c r="AK164" i="226"/>
  <c r="AI164" i="226"/>
  <c r="AG164" i="226"/>
  <c r="O164" i="226"/>
  <c r="T164" i="226"/>
  <c r="N164" i="226"/>
  <c r="R164" i="226"/>
  <c r="S164" i="226"/>
  <c r="AZ164" i="226"/>
  <c r="U164" i="226"/>
  <c r="AL164" i="226"/>
  <c r="AE164" i="226"/>
  <c r="AU164" i="226"/>
  <c r="W164" i="226"/>
  <c r="AW164" i="226"/>
  <c r="AJ164" i="226"/>
  <c r="AN164" i="226"/>
  <c r="AD164" i="226"/>
  <c r="AF164" i="226"/>
  <c r="Y164" i="226"/>
  <c r="AH164" i="226"/>
  <c r="P164" i="226"/>
  <c r="AA164" i="226"/>
  <c r="AP164" i="226"/>
  <c r="Q164" i="226"/>
  <c r="Z164" i="226"/>
  <c r="X164" i="226"/>
  <c r="AX164" i="226"/>
  <c r="M165" i="226"/>
  <c r="AB164" i="226"/>
  <c r="AV163" i="226"/>
  <c r="FL103" i="226"/>
  <c r="BY32" i="234"/>
  <c r="BZ33" i="234"/>
  <c r="BY34" i="234"/>
  <c r="DM116" i="226"/>
  <c r="DM121" i="226"/>
  <c r="DM135" i="226"/>
  <c r="DM125" i="226"/>
  <c r="DM134" i="226"/>
  <c r="DM129" i="226"/>
  <c r="DM113" i="226"/>
  <c r="DM128" i="226"/>
  <c r="DM114" i="226"/>
  <c r="DM133" i="226"/>
  <c r="DM122" i="226"/>
  <c r="DM118" i="226"/>
  <c r="DM120" i="226"/>
  <c r="DM126" i="226"/>
  <c r="DN104" i="226"/>
  <c r="DM127" i="226"/>
  <c r="DM111" i="226"/>
  <c r="DM110" i="226"/>
  <c r="DM107" i="226"/>
  <c r="DM124" i="226"/>
  <c r="DM132" i="226"/>
  <c r="DM136" i="226"/>
  <c r="DM131" i="226"/>
  <c r="DM106" i="226"/>
  <c r="DM117" i="226"/>
  <c r="DM119" i="226"/>
  <c r="DM109" i="226"/>
  <c r="DM130" i="226"/>
  <c r="DM123" i="226"/>
  <c r="DM115" i="226"/>
  <c r="DM112" i="226"/>
  <c r="DM105" i="226"/>
  <c r="DM108" i="226"/>
  <c r="AV164" i="226" l="1"/>
  <c r="BA165" i="226"/>
  <c r="P165" i="226"/>
  <c r="U165" i="226"/>
  <c r="Y165" i="226"/>
  <c r="AO165" i="226"/>
  <c r="N165" i="226"/>
  <c r="T165" i="226"/>
  <c r="AU165" i="226"/>
  <c r="AZ165" i="226"/>
  <c r="O165" i="226"/>
  <c r="S165" i="226"/>
  <c r="AC165" i="226"/>
  <c r="AF165" i="226"/>
  <c r="AI165" i="226"/>
  <c r="AG165" i="226"/>
  <c r="W165" i="226"/>
  <c r="AE165" i="226"/>
  <c r="AN165" i="226"/>
  <c r="AS165" i="226"/>
  <c r="AX165" i="226"/>
  <c r="AP165" i="226"/>
  <c r="Q165" i="226"/>
  <c r="AW165" i="226"/>
  <c r="AJ165" i="226"/>
  <c r="R165" i="226"/>
  <c r="Z165" i="226"/>
  <c r="AH165" i="226"/>
  <c r="AM165" i="226"/>
  <c r="AQ165" i="226"/>
  <c r="AD165" i="226"/>
  <c r="AY165" i="226"/>
  <c r="X165" i="226"/>
  <c r="AK165" i="226"/>
  <c r="AB165" i="226"/>
  <c r="AL165" i="226"/>
  <c r="M166" i="226"/>
  <c r="V165" i="226"/>
  <c r="AA165" i="226"/>
  <c r="AR165" i="226"/>
  <c r="FM103" i="226"/>
  <c r="BZ34" i="234"/>
  <c r="CA33" i="234"/>
  <c r="BZ32" i="234"/>
  <c r="DN130" i="226"/>
  <c r="DN119" i="226"/>
  <c r="DN111" i="226"/>
  <c r="DN118" i="226"/>
  <c r="DN116" i="226"/>
  <c r="DO104" i="226"/>
  <c r="DN129" i="226"/>
  <c r="DN109" i="226"/>
  <c r="DN112" i="226"/>
  <c r="DN113" i="226"/>
  <c r="DN136" i="226"/>
  <c r="DN110" i="226"/>
  <c r="DN107" i="226"/>
  <c r="DN127" i="226"/>
  <c r="DN131" i="226"/>
  <c r="DN108" i="226"/>
  <c r="DN117" i="226"/>
  <c r="DN135" i="226"/>
  <c r="DN126" i="226"/>
  <c r="DN105" i="226"/>
  <c r="DN125" i="226"/>
  <c r="DN128" i="226"/>
  <c r="DN122" i="226"/>
  <c r="DN134" i="226"/>
  <c r="DN115" i="226"/>
  <c r="DN132" i="226"/>
  <c r="DN133" i="226"/>
  <c r="DN106" i="226"/>
  <c r="DN121" i="226"/>
  <c r="DN114" i="226"/>
  <c r="DN123" i="226"/>
  <c r="DN124" i="226"/>
  <c r="DN120" i="226"/>
  <c r="AW166" i="226" l="1"/>
  <c r="M167" i="226"/>
  <c r="AZ166" i="226"/>
  <c r="O166" i="226"/>
  <c r="AK166" i="226"/>
  <c r="P166" i="226"/>
  <c r="S166" i="226"/>
  <c r="AR166" i="226"/>
  <c r="AG166" i="226"/>
  <c r="AP166" i="226"/>
  <c r="AO166" i="226"/>
  <c r="AS166" i="226"/>
  <c r="AY166" i="226"/>
  <c r="Y166" i="226"/>
  <c r="AF166" i="226"/>
  <c r="T166" i="226"/>
  <c r="Z166" i="226"/>
  <c r="BA166" i="226"/>
  <c r="AN166" i="226"/>
  <c r="AJ166" i="226"/>
  <c r="AI166" i="226"/>
  <c r="AM166" i="226"/>
  <c r="AL166" i="226"/>
  <c r="AU166" i="226"/>
  <c r="AE166" i="226"/>
  <c r="AD166" i="226"/>
  <c r="AC166" i="226"/>
  <c r="AH166" i="226"/>
  <c r="X166" i="226"/>
  <c r="W166" i="226"/>
  <c r="AA166" i="226"/>
  <c r="N166" i="226"/>
  <c r="V166" i="226"/>
  <c r="AB166" i="226"/>
  <c r="AX166" i="226"/>
  <c r="R166" i="226"/>
  <c r="Q166" i="226"/>
  <c r="U166" i="226"/>
  <c r="AQ166" i="226"/>
  <c r="AV165" i="226"/>
  <c r="FN103" i="226"/>
  <c r="CA34" i="234"/>
  <c r="CB33" i="234"/>
  <c r="CA32" i="234"/>
  <c r="DO113" i="226"/>
  <c r="DO121" i="226"/>
  <c r="DO131" i="226"/>
  <c r="DO110" i="226"/>
  <c r="DO117" i="226"/>
  <c r="DO112" i="226"/>
  <c r="DO120" i="226"/>
  <c r="DO135" i="226"/>
  <c r="DO132" i="226"/>
  <c r="DO122" i="226"/>
  <c r="DO107" i="226"/>
  <c r="DO114" i="226"/>
  <c r="DO106" i="226"/>
  <c r="DO119" i="226"/>
  <c r="DO118" i="226"/>
  <c r="DO125" i="226"/>
  <c r="DO129" i="226"/>
  <c r="DO108" i="226"/>
  <c r="DO134" i="226"/>
  <c r="DO115" i="226"/>
  <c r="DO128" i="226"/>
  <c r="DO109" i="226"/>
  <c r="DO126" i="226"/>
  <c r="DO124" i="226"/>
  <c r="DO123" i="226"/>
  <c r="DO127" i="226"/>
  <c r="DO105" i="226"/>
  <c r="DO136" i="226"/>
  <c r="DO133" i="226"/>
  <c r="DP104" i="226"/>
  <c r="DO130" i="226"/>
  <c r="DO111" i="226"/>
  <c r="DO116" i="226"/>
  <c r="AV166" i="226" l="1"/>
  <c r="AY167" i="226"/>
  <c r="N167" i="226"/>
  <c r="S167" i="226"/>
  <c r="Q167" i="226"/>
  <c r="AG167" i="226"/>
  <c r="X167" i="226"/>
  <c r="BA167" i="226"/>
  <c r="AP167" i="226"/>
  <c r="AM167" i="226"/>
  <c r="O167" i="226"/>
  <c r="AJ167" i="226"/>
  <c r="AR167" i="226"/>
  <c r="AX167" i="226"/>
  <c r="M168" i="226"/>
  <c r="AZ167" i="226"/>
  <c r="U167" i="226"/>
  <c r="AN167" i="226"/>
  <c r="AA167" i="226"/>
  <c r="AL167" i="226"/>
  <c r="AQ167" i="226"/>
  <c r="AO167" i="226"/>
  <c r="AU167" i="226"/>
  <c r="P167" i="226"/>
  <c r="AB167" i="226"/>
  <c r="R167" i="226"/>
  <c r="AF167" i="226"/>
  <c r="AK167" i="226"/>
  <c r="AI167" i="226"/>
  <c r="AH167" i="226"/>
  <c r="AD167" i="226"/>
  <c r="Z167" i="226"/>
  <c r="AE167" i="226"/>
  <c r="AC167" i="226"/>
  <c r="V167" i="226"/>
  <c r="T167" i="226"/>
  <c r="Y167" i="226"/>
  <c r="W167" i="226"/>
  <c r="AS167" i="226"/>
  <c r="AW167" i="226"/>
  <c r="FO103" i="226"/>
  <c r="CB34" i="234"/>
  <c r="CC33" i="234"/>
  <c r="CB32" i="234"/>
  <c r="DP123" i="226"/>
  <c r="DP131" i="226"/>
  <c r="DP121" i="226"/>
  <c r="DP126" i="226"/>
  <c r="DP109" i="226"/>
  <c r="DP116" i="226"/>
  <c r="DP115" i="226"/>
  <c r="DP124" i="226"/>
  <c r="DP134" i="226"/>
  <c r="DP111" i="226"/>
  <c r="DP127" i="226"/>
  <c r="DP125" i="226"/>
  <c r="DP118" i="226"/>
  <c r="DP119" i="226"/>
  <c r="DQ104" i="226"/>
  <c r="DP113" i="226"/>
  <c r="DP112" i="226"/>
  <c r="DP128" i="226"/>
  <c r="DP114" i="226"/>
  <c r="DP120" i="226"/>
  <c r="DP133" i="226"/>
  <c r="DP129" i="226"/>
  <c r="DP122" i="226"/>
  <c r="DP117" i="226"/>
  <c r="DP105" i="226"/>
  <c r="DP108" i="226"/>
  <c r="DP107" i="226"/>
  <c r="DP136" i="226"/>
  <c r="DP110" i="226"/>
  <c r="DP132" i="226"/>
  <c r="DP106" i="226"/>
  <c r="DP130" i="226"/>
  <c r="DP135" i="226"/>
  <c r="BA168" i="226" l="1"/>
  <c r="P168" i="226"/>
  <c r="U168" i="226"/>
  <c r="Y168" i="226"/>
  <c r="R168" i="226"/>
  <c r="AL168" i="226"/>
  <c r="X168" i="226"/>
  <c r="AF168" i="226"/>
  <c r="AU168" i="226"/>
  <c r="AZ168" i="226"/>
  <c r="O168" i="226"/>
  <c r="S168" i="226"/>
  <c r="M169" i="226"/>
  <c r="Z168" i="226"/>
  <c r="AW168" i="226"/>
  <c r="AR168" i="226"/>
  <c r="AP168" i="226"/>
  <c r="AN168" i="226"/>
  <c r="AS168" i="226"/>
  <c r="AX168" i="226"/>
  <c r="AI168" i="226"/>
  <c r="AO168" i="226"/>
  <c r="N168" i="226"/>
  <c r="T168" i="226"/>
  <c r="AJ168" i="226"/>
  <c r="AY168" i="226"/>
  <c r="AH168" i="226"/>
  <c r="AM168" i="226"/>
  <c r="AQ168" i="226"/>
  <c r="W168" i="226"/>
  <c r="AC168" i="226"/>
  <c r="AB168" i="226"/>
  <c r="AG168" i="226"/>
  <c r="AK168" i="226"/>
  <c r="Q168" i="226"/>
  <c r="V168" i="226"/>
  <c r="AA168" i="226"/>
  <c r="AE168" i="226"/>
  <c r="AD168" i="226"/>
  <c r="AV167" i="226"/>
  <c r="FP103" i="226"/>
  <c r="CC34" i="234"/>
  <c r="CC32" i="234"/>
  <c r="CD33" i="234"/>
  <c r="DQ105" i="226"/>
  <c r="DQ127" i="226"/>
  <c r="DQ133" i="226"/>
  <c r="DQ131" i="226"/>
  <c r="DQ132" i="226"/>
  <c r="DQ110" i="226"/>
  <c r="DQ121" i="226"/>
  <c r="DQ111" i="226"/>
  <c r="DQ125" i="226"/>
  <c r="DR104" i="226"/>
  <c r="DQ126" i="226"/>
  <c r="DQ128" i="226"/>
  <c r="DQ112" i="226"/>
  <c r="DQ124" i="226"/>
  <c r="DQ117" i="226"/>
  <c r="DQ113" i="226"/>
  <c r="DQ107" i="226"/>
  <c r="DQ129" i="226"/>
  <c r="DQ119" i="226"/>
  <c r="DQ114" i="226"/>
  <c r="DQ134" i="226"/>
  <c r="DQ136" i="226"/>
  <c r="DQ135" i="226"/>
  <c r="DQ115" i="226"/>
  <c r="DQ123" i="226"/>
  <c r="DQ120" i="226"/>
  <c r="DQ109" i="226"/>
  <c r="DQ122" i="226"/>
  <c r="DQ118" i="226"/>
  <c r="DQ116" i="226"/>
  <c r="DQ108" i="226"/>
  <c r="DQ106" i="226"/>
  <c r="DQ130" i="226"/>
  <c r="AV168" i="226" l="1"/>
  <c r="AW169" i="226"/>
  <c r="M170" i="226"/>
  <c r="AZ169" i="226"/>
  <c r="O169" i="226"/>
  <c r="Z169" i="226"/>
  <c r="AH169" i="226"/>
  <c r="AR169" i="226"/>
  <c r="S169" i="226"/>
  <c r="AF169" i="226"/>
  <c r="AU169" i="226"/>
  <c r="AP169" i="226"/>
  <c r="AO169" i="226"/>
  <c r="AS169" i="226"/>
  <c r="AQ169" i="226"/>
  <c r="N169" i="226"/>
  <c r="V169" i="226"/>
  <c r="P169" i="226"/>
  <c r="AJ169" i="226"/>
  <c r="AI169" i="226"/>
  <c r="AM169" i="226"/>
  <c r="AE169" i="226"/>
  <c r="AX169" i="226"/>
  <c r="AN169" i="226"/>
  <c r="BA169" i="226"/>
  <c r="Y169" i="226"/>
  <c r="AL169" i="226"/>
  <c r="AD169" i="226"/>
  <c r="AC169" i="226"/>
  <c r="AG169" i="226"/>
  <c r="AK169" i="226"/>
  <c r="X169" i="226"/>
  <c r="W169" i="226"/>
  <c r="AA169" i="226"/>
  <c r="AY169" i="226"/>
  <c r="AB169" i="226"/>
  <c r="T169" i="226"/>
  <c r="R169" i="226"/>
  <c r="Q169" i="226"/>
  <c r="U169" i="226"/>
  <c r="FQ103" i="226"/>
  <c r="CE33" i="234"/>
  <c r="CD34" i="234"/>
  <c r="CD32" i="234"/>
  <c r="DR107" i="226"/>
  <c r="DR120" i="226"/>
  <c r="DR111" i="226"/>
  <c r="DS104" i="226"/>
  <c r="DR123" i="226"/>
  <c r="DR135" i="226"/>
  <c r="DR109" i="226"/>
  <c r="DR126" i="226"/>
  <c r="DR124" i="226"/>
  <c r="DR117" i="226"/>
  <c r="DR112" i="226"/>
  <c r="DR115" i="226"/>
  <c r="DR130" i="226"/>
  <c r="DR132" i="226"/>
  <c r="DR121" i="226"/>
  <c r="DR110" i="226"/>
  <c r="DR119" i="226"/>
  <c r="DR118" i="226"/>
  <c r="DR133" i="226"/>
  <c r="DR106" i="226"/>
  <c r="DR131" i="226"/>
  <c r="DR113" i="226"/>
  <c r="DR105" i="226"/>
  <c r="DR108" i="226"/>
  <c r="DR128" i="226"/>
  <c r="DR134" i="226"/>
  <c r="DR136" i="226"/>
  <c r="DR116" i="226"/>
  <c r="DR122" i="226"/>
  <c r="DR125" i="226"/>
  <c r="DR129" i="226"/>
  <c r="DR114" i="226"/>
  <c r="DR127" i="226"/>
  <c r="AV169" i="226" l="1"/>
  <c r="AY170" i="226"/>
  <c r="N170" i="226"/>
  <c r="S170" i="226"/>
  <c r="Q170" i="226"/>
  <c r="AH170" i="226"/>
  <c r="AD170" i="226"/>
  <c r="P170" i="226"/>
  <c r="AW170" i="226"/>
  <c r="AB170" i="226"/>
  <c r="O170" i="226"/>
  <c r="W170" i="226"/>
  <c r="AR170" i="226"/>
  <c r="AX170" i="226"/>
  <c r="M171" i="226"/>
  <c r="AZ170" i="226"/>
  <c r="V170" i="226"/>
  <c r="R170" i="226"/>
  <c r="AN170" i="226"/>
  <c r="AK170" i="226"/>
  <c r="AG170" i="226"/>
  <c r="AL170" i="226"/>
  <c r="AQ170" i="226"/>
  <c r="AO170" i="226"/>
  <c r="AM170" i="226"/>
  <c r="AS170" i="226"/>
  <c r="AJ170" i="226"/>
  <c r="AC170" i="226"/>
  <c r="AU170" i="226"/>
  <c r="AF170" i="226"/>
  <c r="AI170" i="226"/>
  <c r="AA170" i="226"/>
  <c r="Z170" i="226"/>
  <c r="AE170" i="226"/>
  <c r="U170" i="226"/>
  <c r="X170" i="226"/>
  <c r="BA170" i="226"/>
  <c r="T170" i="226"/>
  <c r="Y170" i="226"/>
  <c r="AP170" i="226"/>
  <c r="FR103" i="226"/>
  <c r="CE34" i="234"/>
  <c r="CE32" i="234"/>
  <c r="CF33" i="234"/>
  <c r="DS127" i="226"/>
  <c r="DS112" i="226"/>
  <c r="DS126" i="226"/>
  <c r="DS119" i="226"/>
  <c r="DS116" i="226"/>
  <c r="DS113" i="226"/>
  <c r="DS124" i="226"/>
  <c r="DS130" i="226"/>
  <c r="DS121" i="226"/>
  <c r="DS117" i="226"/>
  <c r="DS123" i="226"/>
  <c r="DT104" i="226"/>
  <c r="DS122" i="226"/>
  <c r="DS109" i="226"/>
  <c r="DS106" i="226"/>
  <c r="DS131" i="226"/>
  <c r="DS132" i="226"/>
  <c r="DS120" i="226"/>
  <c r="DS125" i="226"/>
  <c r="DS108" i="226"/>
  <c r="DS105" i="226"/>
  <c r="DS128" i="226"/>
  <c r="DS129" i="226"/>
  <c r="DS135" i="226"/>
  <c r="DS110" i="226"/>
  <c r="DS114" i="226"/>
  <c r="DS133" i="226"/>
  <c r="DS107" i="226"/>
  <c r="DS118" i="226"/>
  <c r="DS136" i="226"/>
  <c r="DS134" i="226"/>
  <c r="DS111" i="226"/>
  <c r="DS115" i="226"/>
  <c r="AV170" i="226" l="1"/>
  <c r="BA171" i="226"/>
  <c r="P171" i="226"/>
  <c r="U171" i="226"/>
  <c r="Y171" i="226"/>
  <c r="R171" i="226"/>
  <c r="AL171" i="226"/>
  <c r="AW171" i="226"/>
  <c r="AR171" i="226"/>
  <c r="AQ171" i="226"/>
  <c r="AC171" i="226"/>
  <c r="AU171" i="226"/>
  <c r="AZ171" i="226"/>
  <c r="O171" i="226"/>
  <c r="S171" i="226"/>
  <c r="M172" i="226"/>
  <c r="Z171" i="226"/>
  <c r="AJ171" i="226"/>
  <c r="AF171" i="226"/>
  <c r="X171" i="226"/>
  <c r="AD171" i="226"/>
  <c r="AN171" i="226"/>
  <c r="AS171" i="226"/>
  <c r="AX171" i="226"/>
  <c r="AI171" i="226"/>
  <c r="AO171" i="226"/>
  <c r="N171" i="226"/>
  <c r="AP171" i="226"/>
  <c r="T171" i="226"/>
  <c r="AH171" i="226"/>
  <c r="AM171" i="226"/>
  <c r="W171" i="226"/>
  <c r="AB171" i="226"/>
  <c r="AG171" i="226"/>
  <c r="AK171" i="226"/>
  <c r="Q171" i="226"/>
  <c r="AY171" i="226"/>
  <c r="V171" i="226"/>
  <c r="AA171" i="226"/>
  <c r="AE171" i="226"/>
  <c r="FS103" i="226"/>
  <c r="CF32" i="234"/>
  <c r="CG33" i="234"/>
  <c r="CF34" i="234"/>
  <c r="DT118" i="226"/>
  <c r="DT113" i="226"/>
  <c r="DT108" i="226"/>
  <c r="DT127" i="226"/>
  <c r="DT134" i="226"/>
  <c r="DT117" i="226"/>
  <c r="DT136" i="226"/>
  <c r="DT107" i="226"/>
  <c r="DT131" i="226"/>
  <c r="DT132" i="226"/>
  <c r="DT121" i="226"/>
  <c r="DT105" i="226"/>
  <c r="DT109" i="226"/>
  <c r="DT122" i="226"/>
  <c r="DT128" i="226"/>
  <c r="DT129" i="226"/>
  <c r="DT115" i="226"/>
  <c r="DT130" i="226"/>
  <c r="DT111" i="226"/>
  <c r="DT126" i="226"/>
  <c r="DT124" i="226"/>
  <c r="DT112" i="226"/>
  <c r="DT114" i="226"/>
  <c r="DT110" i="226"/>
  <c r="DT120" i="226"/>
  <c r="DT135" i="226"/>
  <c r="DT123" i="226"/>
  <c r="DT116" i="226"/>
  <c r="DT119" i="226"/>
  <c r="DT106" i="226"/>
  <c r="DT133" i="226"/>
  <c r="DT125" i="226"/>
  <c r="DU104" i="226"/>
  <c r="AW172" i="226" l="1"/>
  <c r="M173" i="226"/>
  <c r="AZ172" i="226"/>
  <c r="O172" i="226"/>
  <c r="Z172" i="226"/>
  <c r="AH172" i="226"/>
  <c r="AR172" i="226"/>
  <c r="AP172" i="226"/>
  <c r="AO172" i="226"/>
  <c r="AS172" i="226"/>
  <c r="AQ172" i="226"/>
  <c r="N172" i="226"/>
  <c r="V172" i="226"/>
  <c r="AF172" i="226"/>
  <c r="AG172" i="226"/>
  <c r="AK172" i="226"/>
  <c r="AJ172" i="226"/>
  <c r="AI172" i="226"/>
  <c r="AM172" i="226"/>
  <c r="AE172" i="226"/>
  <c r="AX172" i="226"/>
  <c r="AB172" i="226"/>
  <c r="AN172" i="226"/>
  <c r="AU172" i="226"/>
  <c r="AD172" i="226"/>
  <c r="AC172" i="226"/>
  <c r="S172" i="226"/>
  <c r="T172" i="226"/>
  <c r="Y172" i="226"/>
  <c r="AL172" i="226"/>
  <c r="X172" i="226"/>
  <c r="W172" i="226"/>
  <c r="AA172" i="226"/>
  <c r="AY172" i="226"/>
  <c r="BA172" i="226"/>
  <c r="P172" i="226"/>
  <c r="R172" i="226"/>
  <c r="Q172" i="226"/>
  <c r="U172" i="226"/>
  <c r="AV171" i="226"/>
  <c r="FT103" i="226"/>
  <c r="CH33" i="234"/>
  <c r="CG34" i="234"/>
  <c r="CG32" i="234"/>
  <c r="DU115" i="226"/>
  <c r="DU110" i="226"/>
  <c r="DU116" i="226"/>
  <c r="DU117" i="226"/>
  <c r="DU122" i="226"/>
  <c r="DU129" i="226"/>
  <c r="DU119" i="226"/>
  <c r="DV104" i="226"/>
  <c r="DU136" i="226"/>
  <c r="DU118" i="226"/>
  <c r="DU124" i="226"/>
  <c r="DU135" i="226"/>
  <c r="DU132" i="226"/>
  <c r="DU131" i="226"/>
  <c r="DU120" i="226"/>
  <c r="DU127" i="226"/>
  <c r="DU111" i="226"/>
  <c r="DU106" i="226"/>
  <c r="DU114" i="226"/>
  <c r="DU112" i="226"/>
  <c r="DU130" i="226"/>
  <c r="DU123" i="226"/>
  <c r="DU128" i="226"/>
  <c r="DU105" i="226"/>
  <c r="DU126" i="226"/>
  <c r="DU134" i="226"/>
  <c r="DU107" i="226"/>
  <c r="DU121" i="226"/>
  <c r="DU133" i="226"/>
  <c r="DU109" i="226"/>
  <c r="DU113" i="226"/>
  <c r="DU125" i="226"/>
  <c r="DU108" i="226"/>
  <c r="AV172" i="226" l="1"/>
  <c r="AY173" i="226"/>
  <c r="N173" i="226"/>
  <c r="S173" i="226"/>
  <c r="Q173" i="226"/>
  <c r="AH173" i="226"/>
  <c r="AD173" i="226"/>
  <c r="AN173" i="226"/>
  <c r="AI173" i="226"/>
  <c r="U173" i="226"/>
  <c r="AR173" i="226"/>
  <c r="AX173" i="226"/>
  <c r="M174" i="226"/>
  <c r="AZ173" i="226"/>
  <c r="V173" i="226"/>
  <c r="R173" i="226"/>
  <c r="AB173" i="226"/>
  <c r="AG173" i="226"/>
  <c r="AL173" i="226"/>
  <c r="AQ173" i="226"/>
  <c r="AO173" i="226"/>
  <c r="AM173" i="226"/>
  <c r="AS173" i="226"/>
  <c r="X173" i="226"/>
  <c r="AJ173" i="226"/>
  <c r="P173" i="226"/>
  <c r="AF173" i="226"/>
  <c r="AK173" i="226"/>
  <c r="AA173" i="226"/>
  <c r="BA173" i="226"/>
  <c r="AP173" i="226"/>
  <c r="Z173" i="226"/>
  <c r="AE173" i="226"/>
  <c r="AC173" i="226"/>
  <c r="O173" i="226"/>
  <c r="T173" i="226"/>
  <c r="Y173" i="226"/>
  <c r="W173" i="226"/>
  <c r="AU173" i="226"/>
  <c r="AW173" i="226"/>
  <c r="FU103" i="226"/>
  <c r="CI33" i="234"/>
  <c r="CH32" i="234"/>
  <c r="CH34" i="234"/>
  <c r="DV108" i="226"/>
  <c r="DV122" i="226"/>
  <c r="DV132" i="226"/>
  <c r="DV131" i="226"/>
  <c r="DV124" i="226"/>
  <c r="DV117" i="226"/>
  <c r="DV118" i="226"/>
  <c r="DV111" i="226"/>
  <c r="DV115" i="226"/>
  <c r="DV130" i="226"/>
  <c r="DV106" i="226"/>
  <c r="DV105" i="226"/>
  <c r="DV127" i="226"/>
  <c r="DV126" i="226"/>
  <c r="DV113" i="226"/>
  <c r="DV125" i="226"/>
  <c r="DW104" i="226"/>
  <c r="DV116" i="226"/>
  <c r="DV110" i="226"/>
  <c r="DV112" i="226"/>
  <c r="DV121" i="226"/>
  <c r="DV109" i="226"/>
  <c r="DV120" i="226"/>
  <c r="DV123" i="226"/>
  <c r="DV128" i="226"/>
  <c r="DV129" i="226"/>
  <c r="DV107" i="226"/>
  <c r="DV135" i="226"/>
  <c r="DV114" i="226"/>
  <c r="DV133" i="226"/>
  <c r="DV134" i="226"/>
  <c r="DV119" i="226"/>
  <c r="DV136" i="226"/>
  <c r="AV173" i="226" l="1"/>
  <c r="BA174" i="226"/>
  <c r="P174" i="226"/>
  <c r="U174" i="226"/>
  <c r="Y174" i="226"/>
  <c r="R174" i="226"/>
  <c r="AL174" i="226"/>
  <c r="AJ174" i="226"/>
  <c r="AU174" i="226"/>
  <c r="AZ174" i="226"/>
  <c r="O174" i="226"/>
  <c r="S174" i="226"/>
  <c r="M175" i="226"/>
  <c r="Z174" i="226"/>
  <c r="X174" i="226"/>
  <c r="AN174" i="226"/>
  <c r="AS174" i="226"/>
  <c r="AX174" i="226"/>
  <c r="AI174" i="226"/>
  <c r="AO174" i="226"/>
  <c r="N174" i="226"/>
  <c r="AF174" i="226"/>
  <c r="T174" i="226"/>
  <c r="AG174" i="226"/>
  <c r="Q174" i="226"/>
  <c r="AH174" i="226"/>
  <c r="AM174" i="226"/>
  <c r="AQ174" i="226"/>
  <c r="W174" i="226"/>
  <c r="AC174" i="226"/>
  <c r="AK174" i="226"/>
  <c r="AB174" i="226"/>
  <c r="AP174" i="226"/>
  <c r="AW174" i="226"/>
  <c r="AD174" i="226"/>
  <c r="AR174" i="226"/>
  <c r="V174" i="226"/>
  <c r="AA174" i="226"/>
  <c r="AE174" i="226"/>
  <c r="AY174" i="226"/>
  <c r="FV103" i="226"/>
  <c r="CJ33" i="234"/>
  <c r="CI34" i="234"/>
  <c r="CI32" i="234"/>
  <c r="DW112" i="226"/>
  <c r="DW117" i="226"/>
  <c r="DW114" i="226"/>
  <c r="DW118" i="226"/>
  <c r="DW136" i="226"/>
  <c r="DW107" i="226"/>
  <c r="DW122" i="226"/>
  <c r="DW111" i="226"/>
  <c r="DW110" i="226"/>
  <c r="DW125" i="226"/>
  <c r="DW134" i="226"/>
  <c r="DW129" i="226"/>
  <c r="DW113" i="226"/>
  <c r="DW132" i="226"/>
  <c r="DW108" i="226"/>
  <c r="DW123" i="226"/>
  <c r="DW116" i="226"/>
  <c r="DW120" i="226"/>
  <c r="DW106" i="226"/>
  <c r="DW131" i="226"/>
  <c r="DW115" i="226"/>
  <c r="DW119" i="226"/>
  <c r="DW128" i="226"/>
  <c r="DW127" i="226"/>
  <c r="DW105" i="226"/>
  <c r="DX104" i="226"/>
  <c r="DW133" i="226"/>
  <c r="DW130" i="226"/>
  <c r="DW109" i="226"/>
  <c r="DW126" i="226"/>
  <c r="DW135" i="226"/>
  <c r="DW121" i="226"/>
  <c r="DW124" i="226"/>
  <c r="AV174" i="226" l="1"/>
  <c r="AW175" i="226"/>
  <c r="M176" i="226"/>
  <c r="AZ175" i="226"/>
  <c r="O175" i="226"/>
  <c r="Z175" i="226"/>
  <c r="AH175" i="226"/>
  <c r="AF175" i="226"/>
  <c r="AX175" i="226"/>
  <c r="S175" i="226"/>
  <c r="AP175" i="226"/>
  <c r="AO175" i="226"/>
  <c r="AS175" i="226"/>
  <c r="AQ175" i="226"/>
  <c r="N175" i="226"/>
  <c r="V175" i="226"/>
  <c r="T175" i="226"/>
  <c r="AG175" i="226"/>
  <c r="AJ175" i="226"/>
  <c r="AI175" i="226"/>
  <c r="AM175" i="226"/>
  <c r="AE175" i="226"/>
  <c r="BA175" i="226"/>
  <c r="AB175" i="226"/>
  <c r="P175" i="226"/>
  <c r="AA175" i="226"/>
  <c r="AR175" i="226"/>
  <c r="AL175" i="226"/>
  <c r="AD175" i="226"/>
  <c r="AC175" i="226"/>
  <c r="AK175" i="226"/>
  <c r="Y175" i="226"/>
  <c r="U175" i="226"/>
  <c r="AN175" i="226"/>
  <c r="X175" i="226"/>
  <c r="W175" i="226"/>
  <c r="AY175" i="226"/>
  <c r="R175" i="226"/>
  <c r="Q175" i="226"/>
  <c r="AU175" i="226"/>
  <c r="FW103" i="226"/>
  <c r="CJ34" i="234"/>
  <c r="CK33" i="234"/>
  <c r="CJ32" i="234"/>
  <c r="DX125" i="226"/>
  <c r="DX121" i="226"/>
  <c r="DX129" i="226"/>
  <c r="DX124" i="226"/>
  <c r="DX116" i="226"/>
  <c r="DX106" i="226"/>
  <c r="DX134" i="226"/>
  <c r="DX136" i="226"/>
  <c r="DX117" i="226"/>
  <c r="DX111" i="226"/>
  <c r="DX107" i="226"/>
  <c r="DX112" i="226"/>
  <c r="DX130" i="226"/>
  <c r="DX109" i="226"/>
  <c r="DX108" i="226"/>
  <c r="DX133" i="226"/>
  <c r="DX122" i="226"/>
  <c r="DX123" i="226"/>
  <c r="DX127" i="226"/>
  <c r="DX126" i="226"/>
  <c r="DX113" i="226"/>
  <c r="DX114" i="226"/>
  <c r="DY104" i="226"/>
  <c r="DX120" i="226"/>
  <c r="DX128" i="226"/>
  <c r="DX132" i="226"/>
  <c r="DX110" i="226"/>
  <c r="DX105" i="226"/>
  <c r="DX115" i="226"/>
  <c r="DX119" i="226"/>
  <c r="DX135" i="226"/>
  <c r="DX131" i="226"/>
  <c r="DX118" i="226"/>
  <c r="AV175" i="226" l="1"/>
  <c r="AY176" i="226"/>
  <c r="N176" i="226"/>
  <c r="S176" i="226"/>
  <c r="Q176" i="226"/>
  <c r="AH176" i="226"/>
  <c r="AD176" i="226"/>
  <c r="BA176" i="226"/>
  <c r="AR176" i="226"/>
  <c r="AX176" i="226"/>
  <c r="M177" i="226"/>
  <c r="AZ176" i="226"/>
  <c r="V176" i="226"/>
  <c r="R176" i="226"/>
  <c r="P176" i="226"/>
  <c r="X176" i="226"/>
  <c r="AN176" i="226"/>
  <c r="AE176" i="226"/>
  <c r="O176" i="226"/>
  <c r="AJ176" i="226"/>
  <c r="AU176" i="226"/>
  <c r="AB176" i="226"/>
  <c r="AL176" i="226"/>
  <c r="AQ176" i="226"/>
  <c r="AO176" i="226"/>
  <c r="AM176" i="226"/>
  <c r="AS176" i="226"/>
  <c r="AW176" i="226"/>
  <c r="AG176" i="226"/>
  <c r="AF176" i="226"/>
  <c r="AK176" i="226"/>
  <c r="AI176" i="226"/>
  <c r="AA176" i="226"/>
  <c r="Z176" i="226"/>
  <c r="AC176" i="226"/>
  <c r="U176" i="226"/>
  <c r="T176" i="226"/>
  <c r="Y176" i="226"/>
  <c r="W176" i="226"/>
  <c r="AP176" i="226"/>
  <c r="FX103" i="226"/>
  <c r="CK34" i="234"/>
  <c r="CL33" i="234"/>
  <c r="CK32" i="234"/>
  <c r="DY112" i="226"/>
  <c r="DY128" i="226"/>
  <c r="DY117" i="226"/>
  <c r="DZ104" i="226"/>
  <c r="DY124" i="226"/>
  <c r="DY105" i="226"/>
  <c r="DY109" i="226"/>
  <c r="DY107" i="226"/>
  <c r="DY125" i="226"/>
  <c r="DY127" i="226"/>
  <c r="DY120" i="226"/>
  <c r="DY113" i="226"/>
  <c r="DY119" i="226"/>
  <c r="DY136" i="226"/>
  <c r="DY108" i="226"/>
  <c r="DY118" i="226"/>
  <c r="DY123" i="226"/>
  <c r="DY110" i="226"/>
  <c r="DY129" i="226"/>
  <c r="DY134" i="226"/>
  <c r="DY132" i="226"/>
  <c r="DY106" i="226"/>
  <c r="DY114" i="226"/>
  <c r="DY135" i="226"/>
  <c r="DY111" i="226"/>
  <c r="DY133" i="226"/>
  <c r="DY115" i="226"/>
  <c r="DY116" i="226"/>
  <c r="DY121" i="226"/>
  <c r="DY122" i="226"/>
  <c r="DY130" i="226"/>
  <c r="DY126" i="226"/>
  <c r="DY131" i="226"/>
  <c r="BA177" i="226" l="1"/>
  <c r="P177" i="226"/>
  <c r="U177" i="226"/>
  <c r="Y177" i="226"/>
  <c r="R177" i="226"/>
  <c r="AL177" i="226"/>
  <c r="X177" i="226"/>
  <c r="T177" i="226"/>
  <c r="AC177" i="226"/>
  <c r="AG177" i="226"/>
  <c r="Q177" i="226"/>
  <c r="AE177" i="226"/>
  <c r="AF177" i="226"/>
  <c r="AU177" i="226"/>
  <c r="AZ177" i="226"/>
  <c r="O177" i="226"/>
  <c r="S177" i="226"/>
  <c r="M178" i="226"/>
  <c r="Z177" i="226"/>
  <c r="AW177" i="226"/>
  <c r="AM177" i="226"/>
  <c r="AR177" i="226"/>
  <c r="AK177" i="226"/>
  <c r="AJ177" i="226"/>
  <c r="AD177" i="226"/>
  <c r="AN177" i="226"/>
  <c r="AS177" i="226"/>
  <c r="AX177" i="226"/>
  <c r="AI177" i="226"/>
  <c r="AO177" i="226"/>
  <c r="N177" i="226"/>
  <c r="W177" i="226"/>
  <c r="AH177" i="226"/>
  <c r="AQ177" i="226"/>
  <c r="AB177" i="226"/>
  <c r="AP177" i="226"/>
  <c r="V177" i="226"/>
  <c r="AA177" i="226"/>
  <c r="AY177" i="226"/>
  <c r="AV176" i="226"/>
  <c r="FY103" i="226"/>
  <c r="CM33" i="234"/>
  <c r="CL34" i="234"/>
  <c r="CL32" i="234"/>
  <c r="DZ135" i="226"/>
  <c r="DZ123" i="226"/>
  <c r="DZ120" i="226"/>
  <c r="DZ111" i="226"/>
  <c r="DZ132" i="226"/>
  <c r="DZ114" i="226"/>
  <c r="DZ118" i="226"/>
  <c r="DZ117" i="226"/>
  <c r="DZ121" i="226"/>
  <c r="DZ130" i="226"/>
  <c r="DZ124" i="226"/>
  <c r="DZ134" i="226"/>
  <c r="EA104" i="226"/>
  <c r="DZ110" i="226"/>
  <c r="DZ128" i="226"/>
  <c r="DZ129" i="226"/>
  <c r="DZ136" i="226"/>
  <c r="DZ125" i="226"/>
  <c r="DZ107" i="226"/>
  <c r="DZ122" i="226"/>
  <c r="DZ112" i="226"/>
  <c r="DZ119" i="226"/>
  <c r="DZ133" i="226"/>
  <c r="DZ105" i="226"/>
  <c r="DZ116" i="226"/>
  <c r="DZ115" i="226"/>
  <c r="DZ109" i="226"/>
  <c r="DZ113" i="226"/>
  <c r="DZ108" i="226"/>
  <c r="DZ127" i="226"/>
  <c r="DZ131" i="226"/>
  <c r="DZ106" i="226"/>
  <c r="DZ126" i="226"/>
  <c r="AW178" i="226" l="1"/>
  <c r="M179" i="226"/>
  <c r="AZ178" i="226"/>
  <c r="O178" i="226"/>
  <c r="Z178" i="226"/>
  <c r="AH178" i="226"/>
  <c r="AR178" i="226"/>
  <c r="AL178" i="226"/>
  <c r="AP178" i="226"/>
  <c r="AO178" i="226"/>
  <c r="AS178" i="226"/>
  <c r="AQ178" i="226"/>
  <c r="N178" i="226"/>
  <c r="V178" i="226"/>
  <c r="BA178" i="226"/>
  <c r="P178" i="226"/>
  <c r="S178" i="226"/>
  <c r="AJ178" i="226"/>
  <c r="AI178" i="226"/>
  <c r="AM178" i="226"/>
  <c r="AE178" i="226"/>
  <c r="AX178" i="226"/>
  <c r="AN178" i="226"/>
  <c r="AG178" i="226"/>
  <c r="AF178" i="226"/>
  <c r="W178" i="226"/>
  <c r="AY178" i="226"/>
  <c r="Y178" i="226"/>
  <c r="AD178" i="226"/>
  <c r="AC178" i="226"/>
  <c r="AK178" i="226"/>
  <c r="X178" i="226"/>
  <c r="AA178" i="226"/>
  <c r="AB178" i="226"/>
  <c r="T178" i="226"/>
  <c r="R178" i="226"/>
  <c r="Q178" i="226"/>
  <c r="U178" i="226"/>
  <c r="AU178" i="226"/>
  <c r="AV177" i="226"/>
  <c r="FZ103" i="226"/>
  <c r="CM34" i="234"/>
  <c r="CM32" i="234"/>
  <c r="CN33" i="234"/>
  <c r="EA109" i="226"/>
  <c r="EA130" i="226"/>
  <c r="EA134" i="226"/>
  <c r="EA113" i="226"/>
  <c r="EA111" i="226"/>
  <c r="EA116" i="226"/>
  <c r="EB104" i="226"/>
  <c r="EA127" i="226"/>
  <c r="EA124" i="226"/>
  <c r="EA133" i="226"/>
  <c r="EA119" i="226"/>
  <c r="EA114" i="226"/>
  <c r="EA108" i="226"/>
  <c r="EA117" i="226"/>
  <c r="EA129" i="226"/>
  <c r="EA135" i="226"/>
  <c r="EA125" i="226"/>
  <c r="EA105" i="226"/>
  <c r="EA123" i="226"/>
  <c r="EA131" i="226"/>
  <c r="EA120" i="226"/>
  <c r="EA118" i="226"/>
  <c r="EA107" i="226"/>
  <c r="EA115" i="226"/>
  <c r="EA122" i="226"/>
  <c r="EA136" i="226"/>
  <c r="EA121" i="226"/>
  <c r="EA128" i="226"/>
  <c r="EA126" i="226"/>
  <c r="EA112" i="226"/>
  <c r="EA132" i="226"/>
  <c r="EA106" i="226"/>
  <c r="EA110" i="226"/>
  <c r="AY179" i="226" l="1"/>
  <c r="N179" i="226"/>
  <c r="S179" i="226"/>
  <c r="Q179" i="226"/>
  <c r="AH179" i="226"/>
  <c r="AD179" i="226"/>
  <c r="P179" i="226"/>
  <c r="AP179" i="226"/>
  <c r="AR179" i="226"/>
  <c r="AX179" i="226"/>
  <c r="M180" i="226"/>
  <c r="AZ179" i="226"/>
  <c r="V179" i="226"/>
  <c r="R179" i="226"/>
  <c r="AN179" i="226"/>
  <c r="AI179" i="226"/>
  <c r="AB179" i="226"/>
  <c r="O179" i="226"/>
  <c r="X179" i="226"/>
  <c r="AU179" i="226"/>
  <c r="BA179" i="226"/>
  <c r="AL179" i="226"/>
  <c r="AQ179" i="226"/>
  <c r="AO179" i="226"/>
  <c r="AM179" i="226"/>
  <c r="AS179" i="226"/>
  <c r="AJ179" i="226"/>
  <c r="AW179" i="226"/>
  <c r="AG179" i="226"/>
  <c r="AF179" i="226"/>
  <c r="AK179" i="226"/>
  <c r="AA179" i="226"/>
  <c r="Z179" i="226"/>
  <c r="AE179" i="226"/>
  <c r="AC179" i="226"/>
  <c r="U179" i="226"/>
  <c r="T179" i="226"/>
  <c r="Y179" i="226"/>
  <c r="W179" i="226"/>
  <c r="AV178" i="226"/>
  <c r="GA103" i="226"/>
  <c r="CN34" i="234"/>
  <c r="CN32" i="234"/>
  <c r="CO33" i="234"/>
  <c r="EB107" i="226"/>
  <c r="EB133" i="226"/>
  <c r="EB105" i="226"/>
  <c r="EB108" i="226"/>
  <c r="EB116" i="226"/>
  <c r="EB109" i="226"/>
  <c r="EB122" i="226"/>
  <c r="EB106" i="226"/>
  <c r="EB129" i="226"/>
  <c r="EB126" i="226"/>
  <c r="EB123" i="226"/>
  <c r="EC104" i="226"/>
  <c r="EB135" i="226"/>
  <c r="EB115" i="226"/>
  <c r="EB121" i="226"/>
  <c r="EB127" i="226"/>
  <c r="EB134" i="226"/>
  <c r="EB111" i="226"/>
  <c r="EB131" i="226"/>
  <c r="EB124" i="226"/>
  <c r="EB125" i="226"/>
  <c r="EB117" i="226"/>
  <c r="EB112" i="226"/>
  <c r="EB136" i="226"/>
  <c r="EB114" i="226"/>
  <c r="EB118" i="226"/>
  <c r="EB128" i="226"/>
  <c r="EB110" i="226"/>
  <c r="EB119" i="226"/>
  <c r="EB132" i="226"/>
  <c r="EB120" i="226"/>
  <c r="EB113" i="226"/>
  <c r="EB130" i="226"/>
  <c r="AY180" i="226" l="1"/>
  <c r="V180" i="226"/>
  <c r="AA180" i="226"/>
  <c r="AE180" i="226"/>
  <c r="AD180" i="226"/>
  <c r="AL180" i="226"/>
  <c r="AW180" i="226"/>
  <c r="AZ180" i="226"/>
  <c r="M181" i="226"/>
  <c r="P180" i="226"/>
  <c r="U180" i="226"/>
  <c r="Y180" i="226"/>
  <c r="R180" i="226"/>
  <c r="Z180" i="226"/>
  <c r="AJ180" i="226"/>
  <c r="AR180" i="226"/>
  <c r="AX180" i="226"/>
  <c r="AU180" i="226"/>
  <c r="BA180" i="226"/>
  <c r="O180" i="226"/>
  <c r="S180" i="226"/>
  <c r="AO180" i="226"/>
  <c r="N180" i="226"/>
  <c r="AI180" i="226"/>
  <c r="AF180" i="226"/>
  <c r="X180" i="226"/>
  <c r="T180" i="226"/>
  <c r="AN180" i="226"/>
  <c r="AS180" i="226"/>
  <c r="AC180" i="226"/>
  <c r="AQ180" i="226"/>
  <c r="AH180" i="226"/>
  <c r="AM180" i="226"/>
  <c r="W180" i="226"/>
  <c r="Q180" i="226"/>
  <c r="AB180" i="226"/>
  <c r="AG180" i="226"/>
  <c r="AK180" i="226"/>
  <c r="AP180" i="226"/>
  <c r="AV179" i="226"/>
  <c r="GB103" i="226"/>
  <c r="CO34" i="234"/>
  <c r="CO32" i="234"/>
  <c r="CP33" i="234"/>
  <c r="EC121" i="226"/>
  <c r="EC118" i="226"/>
  <c r="EC122" i="226"/>
  <c r="EC108" i="226"/>
  <c r="EC110" i="226"/>
  <c r="EC119" i="226"/>
  <c r="EC133" i="226"/>
  <c r="EC117" i="226"/>
  <c r="EC131" i="226"/>
  <c r="EC135" i="226"/>
  <c r="EC127" i="226"/>
  <c r="EC134" i="226"/>
  <c r="EC114" i="226"/>
  <c r="EC123" i="226"/>
  <c r="EC107" i="226"/>
  <c r="EC128" i="226"/>
  <c r="EC109" i="226"/>
  <c r="EC126" i="226"/>
  <c r="EC115" i="226"/>
  <c r="EC120" i="226"/>
  <c r="EC136" i="226"/>
  <c r="EC111" i="226"/>
  <c r="ED104" i="226"/>
  <c r="EC129" i="226"/>
  <c r="EC124" i="226"/>
  <c r="EC105" i="226"/>
  <c r="EC113" i="226"/>
  <c r="EC132" i="226"/>
  <c r="EC112" i="226"/>
  <c r="EC106" i="226"/>
  <c r="EC130" i="226"/>
  <c r="EC125" i="226"/>
  <c r="EC116" i="226"/>
  <c r="AV180" i="226" l="1"/>
  <c r="BA181" i="226"/>
  <c r="P181" i="226"/>
  <c r="AW181" i="226"/>
  <c r="AS181" i="226"/>
  <c r="AJ181" i="226"/>
  <c r="AC181" i="226"/>
  <c r="R181" i="226"/>
  <c r="AM181" i="226"/>
  <c r="Z181" i="226"/>
  <c r="AU181" i="226"/>
  <c r="AX181" i="226"/>
  <c r="AO181" i="226"/>
  <c r="AL181" i="226"/>
  <c r="U181" i="226"/>
  <c r="N181" i="226"/>
  <c r="AZ181" i="226"/>
  <c r="AK181" i="226"/>
  <c r="AD181" i="226"/>
  <c r="AA181" i="226"/>
  <c r="O181" i="226"/>
  <c r="M182" i="226"/>
  <c r="AN181" i="226"/>
  <c r="AP181" i="226"/>
  <c r="AG181" i="226"/>
  <c r="AE181" i="226"/>
  <c r="AR181" i="226"/>
  <c r="Y181" i="226"/>
  <c r="AH181" i="226"/>
  <c r="AI181" i="226"/>
  <c r="X181" i="226"/>
  <c r="Q181" i="226"/>
  <c r="AB181" i="226"/>
  <c r="S181" i="226"/>
  <c r="AF181" i="226"/>
  <c r="AQ181" i="226"/>
  <c r="V181" i="226"/>
  <c r="T181" i="226"/>
  <c r="AY181" i="226"/>
  <c r="W181" i="226"/>
  <c r="GC103" i="226"/>
  <c r="CQ33" i="234"/>
  <c r="CP32" i="234"/>
  <c r="CP34" i="234"/>
  <c r="ED115" i="226"/>
  <c r="ED129" i="226"/>
  <c r="ED109" i="226"/>
  <c r="ED133" i="226"/>
  <c r="ED105" i="226"/>
  <c r="ED132" i="226"/>
  <c r="ED106" i="226"/>
  <c r="ED120" i="226"/>
  <c r="ED135" i="226"/>
  <c r="ED113" i="226"/>
  <c r="ED124" i="226"/>
  <c r="ED127" i="226"/>
  <c r="ED117" i="226"/>
  <c r="EE104" i="226"/>
  <c r="ED111" i="226"/>
  <c r="ED122" i="226"/>
  <c r="ED130" i="226"/>
  <c r="ED123" i="226"/>
  <c r="ED107" i="226"/>
  <c r="ED118" i="226"/>
  <c r="ED121" i="226"/>
  <c r="ED114" i="226"/>
  <c r="ED116" i="226"/>
  <c r="ED136" i="226"/>
  <c r="ED131" i="226"/>
  <c r="ED119" i="226"/>
  <c r="ED134" i="226"/>
  <c r="ED126" i="226"/>
  <c r="ED125" i="226"/>
  <c r="ED110" i="226"/>
  <c r="ED128" i="226"/>
  <c r="ED112" i="226"/>
  <c r="ED108" i="226"/>
  <c r="AW182" i="226" l="1"/>
  <c r="BA182" i="226"/>
  <c r="AZ182" i="226"/>
  <c r="AX182" i="226"/>
  <c r="AM182" i="226"/>
  <c r="Q182" i="226"/>
  <c r="U182" i="226"/>
  <c r="Z182" i="226"/>
  <c r="AP182" i="226"/>
  <c r="AS182" i="226"/>
  <c r="AR182" i="226"/>
  <c r="AO182" i="226"/>
  <c r="Y182" i="226"/>
  <c r="AQ182" i="226"/>
  <c r="AN182" i="226"/>
  <c r="AB182" i="226"/>
  <c r="AA182" i="226"/>
  <c r="AU182" i="226"/>
  <c r="AF182" i="226"/>
  <c r="AJ182" i="226"/>
  <c r="AL182" i="226"/>
  <c r="AK182" i="226"/>
  <c r="AH182" i="226"/>
  <c r="AG182" i="226"/>
  <c r="AY182" i="226"/>
  <c r="S182" i="226"/>
  <c r="AD182" i="226"/>
  <c r="AE182" i="226"/>
  <c r="AC182" i="226"/>
  <c r="N182" i="226"/>
  <c r="V182" i="226"/>
  <c r="X182" i="226"/>
  <c r="W182" i="226"/>
  <c r="T182" i="226"/>
  <c r="AI182" i="226"/>
  <c r="R182" i="226"/>
  <c r="P182" i="226"/>
  <c r="O182" i="226"/>
  <c r="M183" i="226"/>
  <c r="AV181" i="226"/>
  <c r="GD103" i="226"/>
  <c r="CR33" i="234"/>
  <c r="CQ34" i="234"/>
  <c r="CQ32" i="234"/>
  <c r="EE135" i="226"/>
  <c r="EE132" i="226"/>
  <c r="EE124" i="226"/>
  <c r="EE115" i="226"/>
  <c r="EE113" i="226"/>
  <c r="EE116" i="226"/>
  <c r="EE126" i="226"/>
  <c r="EE105" i="226"/>
  <c r="EE122" i="226"/>
  <c r="EE125" i="226"/>
  <c r="EE119" i="226"/>
  <c r="EE123" i="226"/>
  <c r="EE114" i="226"/>
  <c r="EE131" i="226"/>
  <c r="EE111" i="226"/>
  <c r="EE130" i="226"/>
  <c r="EE127" i="226"/>
  <c r="EE121" i="226"/>
  <c r="EE107" i="226"/>
  <c r="EE117" i="226"/>
  <c r="EE128" i="226"/>
  <c r="EE106" i="226"/>
  <c r="EE133" i="226"/>
  <c r="EF104" i="226"/>
  <c r="EE118" i="226"/>
  <c r="EE110" i="226"/>
  <c r="EE134" i="226"/>
  <c r="EE129" i="226"/>
  <c r="EE109" i="226"/>
  <c r="EE112" i="226"/>
  <c r="EE108" i="226"/>
  <c r="EE120" i="226"/>
  <c r="EE136" i="226"/>
  <c r="AY183" i="226" l="1"/>
  <c r="N183" i="226"/>
  <c r="AC183" i="226"/>
  <c r="AA183" i="226"/>
  <c r="R183" i="226"/>
  <c r="M184" i="226"/>
  <c r="AN183" i="226"/>
  <c r="AR183" i="226"/>
  <c r="AX183" i="226"/>
  <c r="V183" i="226"/>
  <c r="S183" i="226"/>
  <c r="AM183" i="226"/>
  <c r="AB183" i="226"/>
  <c r="AE183" i="226"/>
  <c r="Q183" i="226"/>
  <c r="W183" i="226"/>
  <c r="AG183" i="226"/>
  <c r="AL183" i="226"/>
  <c r="AQ183" i="226"/>
  <c r="O183" i="226"/>
  <c r="AZ183" i="226"/>
  <c r="AD183" i="226"/>
  <c r="AW183" i="226"/>
  <c r="AO183" i="226"/>
  <c r="AF183" i="226"/>
  <c r="AK183" i="226"/>
  <c r="BA183" i="226"/>
  <c r="X183" i="226"/>
  <c r="AP183" i="226"/>
  <c r="AS183" i="226"/>
  <c r="Y183" i="226"/>
  <c r="Z183" i="226"/>
  <c r="AU183" i="226"/>
  <c r="P183" i="226"/>
  <c r="T183" i="226"/>
  <c r="AJ183" i="226"/>
  <c r="AH183" i="226"/>
  <c r="AI183" i="226"/>
  <c r="U183" i="226"/>
  <c r="AV182" i="226"/>
  <c r="GE103" i="226"/>
  <c r="CS33" i="234"/>
  <c r="CR34" i="234"/>
  <c r="CR32" i="234"/>
  <c r="EF114" i="226"/>
  <c r="EF125" i="226"/>
  <c r="EF127" i="226"/>
  <c r="EF113" i="226"/>
  <c r="EF120" i="226"/>
  <c r="EF128" i="226"/>
  <c r="EF130" i="226"/>
  <c r="EF107" i="226"/>
  <c r="EF136" i="226"/>
  <c r="EF123" i="226"/>
  <c r="EF135" i="226"/>
  <c r="EF133" i="226"/>
  <c r="EF132" i="226"/>
  <c r="EF115" i="226"/>
  <c r="EF106" i="226"/>
  <c r="EF129" i="226"/>
  <c r="EF112" i="226"/>
  <c r="EF121" i="226"/>
  <c r="EF109" i="226"/>
  <c r="EF119" i="226"/>
  <c r="EF116" i="226"/>
  <c r="EF117" i="226"/>
  <c r="EF134" i="226"/>
  <c r="EG104" i="226"/>
  <c r="EF122" i="226"/>
  <c r="EF124" i="226"/>
  <c r="EF126" i="226"/>
  <c r="EF110" i="226"/>
  <c r="EF108" i="226"/>
  <c r="EF118" i="226"/>
  <c r="EF105" i="226"/>
  <c r="EF131" i="226"/>
  <c r="EF111" i="226"/>
  <c r="BA184" i="226" l="1"/>
  <c r="P184" i="226"/>
  <c r="U184" i="226"/>
  <c r="Z184" i="226"/>
  <c r="Q184" i="226"/>
  <c r="AP184" i="226"/>
  <c r="AK184" i="226"/>
  <c r="AQ184" i="226"/>
  <c r="AU184" i="226"/>
  <c r="AZ184" i="226"/>
  <c r="O184" i="226"/>
  <c r="T184" i="226"/>
  <c r="AW184" i="226"/>
  <c r="AD184" i="226"/>
  <c r="S184" i="226"/>
  <c r="R184" i="226"/>
  <c r="X184" i="226"/>
  <c r="AN184" i="226"/>
  <c r="AS184" i="226"/>
  <c r="AY184" i="226"/>
  <c r="N184" i="226"/>
  <c r="AJ184" i="226"/>
  <c r="AE184" i="226"/>
  <c r="M185" i="226"/>
  <c r="AX184" i="226"/>
  <c r="W184" i="226"/>
  <c r="AH184" i="226"/>
  <c r="AM184" i="226"/>
  <c r="AR184" i="226"/>
  <c r="Y184" i="226"/>
  <c r="AG184" i="226"/>
  <c r="AO184" i="226"/>
  <c r="AB184" i="226"/>
  <c r="AL184" i="226"/>
  <c r="AI184" i="226"/>
  <c r="V184" i="226"/>
  <c r="AA184" i="226"/>
  <c r="AF184" i="226"/>
  <c r="AC184" i="226"/>
  <c r="AV183" i="226"/>
  <c r="GF103" i="226"/>
  <c r="CS34" i="234"/>
  <c r="CT33" i="234"/>
  <c r="CS32" i="234"/>
  <c r="EG107" i="226"/>
  <c r="EH104" i="226"/>
  <c r="EG136" i="226"/>
  <c r="EG112" i="226"/>
  <c r="EG135" i="226"/>
  <c r="EG133" i="226"/>
  <c r="EG131" i="226"/>
  <c r="EG130" i="226"/>
  <c r="EG125" i="226"/>
  <c r="EG117" i="226"/>
  <c r="EG127" i="226"/>
  <c r="EG108" i="226"/>
  <c r="EG122" i="226"/>
  <c r="EG124" i="226"/>
  <c r="EG118" i="226"/>
  <c r="EG123" i="226"/>
  <c r="EG113" i="226"/>
  <c r="EG128" i="226"/>
  <c r="EG126" i="226"/>
  <c r="EG132" i="226"/>
  <c r="EG119" i="226"/>
  <c r="EG111" i="226"/>
  <c r="EG109" i="226"/>
  <c r="EG115" i="226"/>
  <c r="EG129" i="226"/>
  <c r="EG114" i="226"/>
  <c r="EG134" i="226"/>
  <c r="EG106" i="226"/>
  <c r="EG105" i="226"/>
  <c r="EG121" i="226"/>
  <c r="EG110" i="226"/>
  <c r="EG120" i="226"/>
  <c r="EG116" i="226"/>
  <c r="AZ185" i="226" l="1"/>
  <c r="AN185" i="226"/>
  <c r="AL185" i="226"/>
  <c r="AK185" i="226"/>
  <c r="AX185" i="226"/>
  <c r="AP185" i="226"/>
  <c r="AJ185" i="226"/>
  <c r="S185" i="226"/>
  <c r="AS185" i="226"/>
  <c r="AF185" i="226"/>
  <c r="AE185" i="226"/>
  <c r="AD185" i="226"/>
  <c r="AI185" i="226"/>
  <c r="AB185" i="226"/>
  <c r="AC185" i="226"/>
  <c r="O185" i="226"/>
  <c r="AW185" i="226"/>
  <c r="AM185" i="226"/>
  <c r="Y185" i="226"/>
  <c r="X185" i="226"/>
  <c r="W185" i="226"/>
  <c r="T185" i="226"/>
  <c r="N185" i="226"/>
  <c r="Q185" i="226"/>
  <c r="AG185" i="226"/>
  <c r="R185" i="226"/>
  <c r="P185" i="226"/>
  <c r="V185" i="226"/>
  <c r="BA185" i="226"/>
  <c r="AH185" i="226"/>
  <c r="AA185" i="226"/>
  <c r="M186" i="226"/>
  <c r="AO185" i="226"/>
  <c r="AY185" i="226"/>
  <c r="AQ185" i="226"/>
  <c r="U185" i="226"/>
  <c r="AU185" i="226"/>
  <c r="AR185" i="226"/>
  <c r="Z185" i="226"/>
  <c r="AV184" i="226"/>
  <c r="GG103" i="226"/>
  <c r="CU33" i="234"/>
  <c r="CT34" i="234"/>
  <c r="CT32" i="234"/>
  <c r="EH132" i="226"/>
  <c r="EH129" i="226"/>
  <c r="EH116" i="226"/>
  <c r="EH114" i="226"/>
  <c r="EH122" i="226"/>
  <c r="EH113" i="226"/>
  <c r="EH109" i="226"/>
  <c r="EH127" i="226"/>
  <c r="EH108" i="226"/>
  <c r="EI104" i="226"/>
  <c r="EH135" i="226"/>
  <c r="EH136" i="226"/>
  <c r="EH133" i="226"/>
  <c r="EH107" i="226"/>
  <c r="EH112" i="226"/>
  <c r="EH117" i="226"/>
  <c r="EH125" i="226"/>
  <c r="EH124" i="226"/>
  <c r="EH110" i="226"/>
  <c r="EH118" i="226"/>
  <c r="EH121" i="226"/>
  <c r="EH105" i="226"/>
  <c r="EH106" i="226"/>
  <c r="EH115" i="226"/>
  <c r="EH126" i="226"/>
  <c r="EH128" i="226"/>
  <c r="EH130" i="226"/>
  <c r="EH134" i="226"/>
  <c r="EH111" i="226"/>
  <c r="EH119" i="226"/>
  <c r="EH131" i="226"/>
  <c r="EH123" i="226"/>
  <c r="EH120" i="226"/>
  <c r="AV185" i="226" l="1"/>
  <c r="Q186" i="226"/>
  <c r="N186" i="226"/>
  <c r="AW186" i="226"/>
  <c r="AD186" i="226"/>
  <c r="AK186" i="226"/>
  <c r="AU186" i="226"/>
  <c r="M187" i="226"/>
  <c r="AY186" i="226"/>
  <c r="AX186" i="226"/>
  <c r="AN186" i="226"/>
  <c r="O186" i="226"/>
  <c r="V186" i="226"/>
  <c r="AM186" i="226"/>
  <c r="AF186" i="226"/>
  <c r="AL186" i="226"/>
  <c r="AZ186" i="226"/>
  <c r="AO186" i="226"/>
  <c r="AQ186" i="226"/>
  <c r="AP186" i="226"/>
  <c r="AG186" i="226"/>
  <c r="BA186" i="226"/>
  <c r="AS186" i="226"/>
  <c r="Z186" i="226"/>
  <c r="R186" i="226"/>
  <c r="X186" i="226"/>
  <c r="AI186" i="226"/>
  <c r="AJ186" i="226"/>
  <c r="AH186" i="226"/>
  <c r="AE186" i="226"/>
  <c r="S186" i="226"/>
  <c r="AR186" i="226"/>
  <c r="AC186" i="226"/>
  <c r="AB186" i="226"/>
  <c r="AA186" i="226"/>
  <c r="P186" i="226"/>
  <c r="Y186" i="226"/>
  <c r="W186" i="226"/>
  <c r="U186" i="226"/>
  <c r="T186" i="226"/>
  <c r="GH103" i="226"/>
  <c r="CU32" i="234"/>
  <c r="CU34" i="234"/>
  <c r="CV33" i="234"/>
  <c r="EI123" i="226"/>
  <c r="EI130" i="226"/>
  <c r="EI132" i="226"/>
  <c r="EI122" i="226"/>
  <c r="EI114" i="226"/>
  <c r="EI110" i="226"/>
  <c r="EI127" i="226"/>
  <c r="EI107" i="226"/>
  <c r="EI109" i="226"/>
  <c r="EI134" i="226"/>
  <c r="EI105" i="226"/>
  <c r="EI135" i="226"/>
  <c r="EI125" i="226"/>
  <c r="EI113" i="226"/>
  <c r="EI117" i="226"/>
  <c r="EI112" i="226"/>
  <c r="EI121" i="226"/>
  <c r="EI111" i="226"/>
  <c r="EI126" i="226"/>
  <c r="EI116" i="226"/>
  <c r="EI136" i="226"/>
  <c r="EI106" i="226"/>
  <c r="EI129" i="226"/>
  <c r="EI120" i="226"/>
  <c r="EI118" i="226"/>
  <c r="EI131" i="226"/>
  <c r="EI128" i="226"/>
  <c r="EI133" i="226"/>
  <c r="EI108" i="226"/>
  <c r="EI115" i="226"/>
  <c r="EJ104" i="226"/>
  <c r="EI119" i="226"/>
  <c r="EI124" i="226"/>
  <c r="AV186" i="226" l="1"/>
  <c r="AE187" i="226"/>
  <c r="X187" i="226"/>
  <c r="P187" i="226"/>
  <c r="O187" i="226"/>
  <c r="Z187" i="226"/>
  <c r="AY187" i="226"/>
  <c r="M188" i="226"/>
  <c r="Y187" i="226"/>
  <c r="Q187" i="226"/>
  <c r="BA187" i="226"/>
  <c r="AG187" i="226"/>
  <c r="AW187" i="226"/>
  <c r="AP187" i="226"/>
  <c r="AH187" i="226"/>
  <c r="AJ187" i="226"/>
  <c r="AI187" i="226"/>
  <c r="AA187" i="226"/>
  <c r="AB187" i="226"/>
  <c r="W187" i="226"/>
  <c r="N187" i="226"/>
  <c r="AZ187" i="226"/>
  <c r="S187" i="226"/>
  <c r="AS187" i="226"/>
  <c r="AR187" i="226"/>
  <c r="R187" i="226"/>
  <c r="U187" i="226"/>
  <c r="AO187" i="226"/>
  <c r="V187" i="226"/>
  <c r="AX187" i="226"/>
  <c r="AU187" i="226"/>
  <c r="AL187" i="226"/>
  <c r="T187" i="226"/>
  <c r="AC187" i="226"/>
  <c r="AQ187" i="226"/>
  <c r="AM187" i="226"/>
  <c r="AD187" i="226"/>
  <c r="AK187" i="226"/>
  <c r="AF187" i="226"/>
  <c r="AN187" i="226"/>
  <c r="GI103" i="226"/>
  <c r="CV32" i="234"/>
  <c r="CV34" i="234"/>
  <c r="CW33" i="234"/>
  <c r="EJ136" i="226"/>
  <c r="EJ106" i="226"/>
  <c r="EJ113" i="226"/>
  <c r="EJ123" i="226"/>
  <c r="EJ130" i="226"/>
  <c r="EJ111" i="226"/>
  <c r="EJ124" i="226"/>
  <c r="EJ116" i="226"/>
  <c r="EJ115" i="226"/>
  <c r="EJ129" i="226"/>
  <c r="EJ125" i="226"/>
  <c r="EJ114" i="226"/>
  <c r="EJ120" i="226"/>
  <c r="EJ121" i="226"/>
  <c r="EJ131" i="226"/>
  <c r="EJ134" i="226"/>
  <c r="EJ110" i="226"/>
  <c r="EJ112" i="226"/>
  <c r="EJ132" i="226"/>
  <c r="EJ118" i="226"/>
  <c r="EK104" i="226"/>
  <c r="EJ128" i="226"/>
  <c r="EJ107" i="226"/>
  <c r="EJ105" i="226"/>
  <c r="EJ119" i="226"/>
  <c r="EJ117" i="226"/>
  <c r="EJ126" i="226"/>
  <c r="EJ122" i="226"/>
  <c r="EJ127" i="226"/>
  <c r="EJ109" i="226"/>
  <c r="EJ135" i="226"/>
  <c r="EJ133" i="226"/>
  <c r="EJ108" i="226"/>
  <c r="AV187" i="226" l="1"/>
  <c r="AX188" i="226"/>
  <c r="M189" i="226"/>
  <c r="AZ188" i="226"/>
  <c r="O188" i="226"/>
  <c r="AL188" i="226"/>
  <c r="AD188" i="226"/>
  <c r="AU188" i="226"/>
  <c r="X188" i="226"/>
  <c r="AQ188" i="226"/>
  <c r="AO188" i="226"/>
  <c r="AS188" i="226"/>
  <c r="BA188" i="226"/>
  <c r="Z188" i="226"/>
  <c r="AR188" i="226"/>
  <c r="V188" i="226"/>
  <c r="AC188" i="226"/>
  <c r="AW188" i="226"/>
  <c r="W188" i="226"/>
  <c r="AJ188" i="226"/>
  <c r="AK188" i="226"/>
  <c r="AI188" i="226"/>
  <c r="AM188" i="226"/>
  <c r="AN188" i="226"/>
  <c r="N188" i="226"/>
  <c r="T188" i="226"/>
  <c r="AH188" i="226"/>
  <c r="AB188" i="226"/>
  <c r="AE188" i="226"/>
  <c r="AG188" i="226"/>
  <c r="AP188" i="226"/>
  <c r="P188" i="226"/>
  <c r="Y188" i="226"/>
  <c r="AA188" i="226"/>
  <c r="R188" i="226"/>
  <c r="AY188" i="226"/>
  <c r="S188" i="226"/>
  <c r="Q188" i="226"/>
  <c r="U188" i="226"/>
  <c r="AF188" i="226"/>
  <c r="GJ103" i="226"/>
  <c r="CW34" i="234"/>
  <c r="CX33" i="234"/>
  <c r="CW32" i="234"/>
  <c r="EK128" i="226"/>
  <c r="EK107" i="226"/>
  <c r="EK118" i="226"/>
  <c r="EK111" i="226"/>
  <c r="EK131" i="226"/>
  <c r="EK117" i="226"/>
  <c r="EK127" i="226"/>
  <c r="EK129" i="226"/>
  <c r="EK122" i="226"/>
  <c r="EK134" i="226"/>
  <c r="EK119" i="226"/>
  <c r="EK116" i="226"/>
  <c r="EL104" i="226"/>
  <c r="EK105" i="226"/>
  <c r="EK108" i="226"/>
  <c r="EK125" i="226"/>
  <c r="EK136" i="226"/>
  <c r="EK114" i="226"/>
  <c r="EK123" i="226"/>
  <c r="EK112" i="226"/>
  <c r="EK120" i="226"/>
  <c r="EK126" i="226"/>
  <c r="EK110" i="226"/>
  <c r="EK109" i="226"/>
  <c r="EK135" i="226"/>
  <c r="EK132" i="226"/>
  <c r="EK133" i="226"/>
  <c r="EK115" i="226"/>
  <c r="EK113" i="226"/>
  <c r="EK106" i="226"/>
  <c r="EK124" i="226"/>
  <c r="EK121" i="226"/>
  <c r="EK130" i="226"/>
  <c r="AZ189" i="226" l="1"/>
  <c r="O189" i="226"/>
  <c r="S189" i="226"/>
  <c r="Q189" i="226"/>
  <c r="V189" i="226"/>
  <c r="BA189" i="226"/>
  <c r="AP189" i="226"/>
  <c r="AH189" i="226"/>
  <c r="AS189" i="226"/>
  <c r="AX189" i="226"/>
  <c r="M190" i="226"/>
  <c r="AW189" i="226"/>
  <c r="AR189" i="226"/>
  <c r="AB189" i="226"/>
  <c r="AD189" i="226"/>
  <c r="AY189" i="226"/>
  <c r="X189" i="226"/>
  <c r="AM189" i="226"/>
  <c r="AQ189" i="226"/>
  <c r="AO189" i="226"/>
  <c r="AJ189" i="226"/>
  <c r="AF189" i="226"/>
  <c r="R189" i="226"/>
  <c r="T189" i="226"/>
  <c r="AG189" i="226"/>
  <c r="AK189" i="226"/>
  <c r="AI189" i="226"/>
  <c r="Z189" i="226"/>
  <c r="AC189" i="226"/>
  <c r="AL189" i="226"/>
  <c r="AA189" i="226"/>
  <c r="AE189" i="226"/>
  <c r="AU189" i="226"/>
  <c r="AN189" i="226"/>
  <c r="N189" i="226"/>
  <c r="U189" i="226"/>
  <c r="Y189" i="226"/>
  <c r="W189" i="226"/>
  <c r="P189" i="226"/>
  <c r="AV188" i="226"/>
  <c r="GK103" i="226"/>
  <c r="CY33" i="234"/>
  <c r="CX34" i="234"/>
  <c r="CX32" i="234"/>
  <c r="EL133" i="226"/>
  <c r="EL105" i="226"/>
  <c r="EL113" i="226"/>
  <c r="EL131" i="226"/>
  <c r="EL130" i="226"/>
  <c r="EL108" i="226"/>
  <c r="EM104" i="226"/>
  <c r="EL120" i="226"/>
  <c r="EL116" i="226"/>
  <c r="EL126" i="226"/>
  <c r="EL127" i="226"/>
  <c r="EL114" i="226"/>
  <c r="EL132" i="226"/>
  <c r="EL106" i="226"/>
  <c r="EL115" i="226"/>
  <c r="EL110" i="226"/>
  <c r="EL128" i="226"/>
  <c r="EL118" i="226"/>
  <c r="EL124" i="226"/>
  <c r="EL111" i="226"/>
  <c r="EL123" i="226"/>
  <c r="EL107" i="226"/>
  <c r="EL135" i="226"/>
  <c r="EL112" i="226"/>
  <c r="EL121" i="226"/>
  <c r="EL122" i="226"/>
  <c r="EL117" i="226"/>
  <c r="EL125" i="226"/>
  <c r="EL119" i="226"/>
  <c r="EL109" i="226"/>
  <c r="EL134" i="226"/>
  <c r="EL136" i="226"/>
  <c r="EL129" i="226"/>
  <c r="M191" i="226" l="1"/>
  <c r="AZ190" i="226"/>
  <c r="O190" i="226"/>
  <c r="S190" i="226"/>
  <c r="R190" i="226"/>
  <c r="V190" i="226"/>
  <c r="N190" i="226"/>
  <c r="AL190" i="226"/>
  <c r="AO190" i="226"/>
  <c r="AS190" i="226"/>
  <c r="AX190" i="226"/>
  <c r="AR190" i="226"/>
  <c r="BA190" i="226"/>
  <c r="AJ190" i="226"/>
  <c r="AY190" i="226"/>
  <c r="Z190" i="226"/>
  <c r="AB190" i="226"/>
  <c r="AI190" i="226"/>
  <c r="AM190" i="226"/>
  <c r="AQ190" i="226"/>
  <c r="AF190" i="226"/>
  <c r="AN190" i="226"/>
  <c r="AH190" i="226"/>
  <c r="T190" i="226"/>
  <c r="AU190" i="226"/>
  <c r="AC190" i="226"/>
  <c r="AG190" i="226"/>
  <c r="AK190" i="226"/>
  <c r="AW190" i="226"/>
  <c r="AP190" i="226"/>
  <c r="X190" i="226"/>
  <c r="AD190" i="226"/>
  <c r="W190" i="226"/>
  <c r="AA190" i="226"/>
  <c r="AE190" i="226"/>
  <c r="P190" i="226"/>
  <c r="Q190" i="226"/>
  <c r="U190" i="226"/>
  <c r="Y190" i="226"/>
  <c r="AV189" i="226"/>
  <c r="GL103" i="226"/>
  <c r="CZ33" i="234"/>
  <c r="CY34" i="234"/>
  <c r="CY32" i="234"/>
  <c r="EM126" i="226"/>
  <c r="EM116" i="226"/>
  <c r="EM120" i="226"/>
  <c r="EM115" i="226"/>
  <c r="EM117" i="226"/>
  <c r="EM133" i="226"/>
  <c r="EM121" i="226"/>
  <c r="EN104" i="226"/>
  <c r="EM108" i="226"/>
  <c r="EM129" i="226"/>
  <c r="EM107" i="226"/>
  <c r="EM106" i="226"/>
  <c r="EM105" i="226"/>
  <c r="EM131" i="226"/>
  <c r="EM136" i="226"/>
  <c r="EM122" i="226"/>
  <c r="EM134" i="226"/>
  <c r="EM113" i="226"/>
  <c r="EM111" i="226"/>
  <c r="EM124" i="226"/>
  <c r="EM125" i="226"/>
  <c r="EM119" i="226"/>
  <c r="EM130" i="226"/>
  <c r="EM132" i="226"/>
  <c r="EM114" i="226"/>
  <c r="EM109" i="226"/>
  <c r="EM127" i="226"/>
  <c r="EM128" i="226"/>
  <c r="EM123" i="226"/>
  <c r="EM110" i="226"/>
  <c r="EM112" i="226"/>
  <c r="EM135" i="226"/>
  <c r="EM118" i="226"/>
  <c r="AV190" i="226" l="1"/>
  <c r="AX191" i="226"/>
  <c r="M192" i="226"/>
  <c r="AZ191" i="226"/>
  <c r="O191" i="226"/>
  <c r="AL191" i="226"/>
  <c r="AD191" i="226"/>
  <c r="AU191" i="226"/>
  <c r="X191" i="226"/>
  <c r="AQ191" i="226"/>
  <c r="AO191" i="226"/>
  <c r="AS191" i="226"/>
  <c r="BA191" i="226"/>
  <c r="Z191" i="226"/>
  <c r="AR191" i="226"/>
  <c r="AH191" i="226"/>
  <c r="AW191" i="226"/>
  <c r="P191" i="226"/>
  <c r="AK191" i="226"/>
  <c r="AI191" i="226"/>
  <c r="AM191" i="226"/>
  <c r="AN191" i="226"/>
  <c r="N191" i="226"/>
  <c r="T191" i="226"/>
  <c r="V191" i="226"/>
  <c r="AE191" i="226"/>
  <c r="AC191" i="226"/>
  <c r="AG191" i="226"/>
  <c r="AB191" i="226"/>
  <c r="AP191" i="226"/>
  <c r="W191" i="226"/>
  <c r="R191" i="226"/>
  <c r="AY191" i="226"/>
  <c r="Y191" i="226"/>
  <c r="AA191" i="226"/>
  <c r="AJ191" i="226"/>
  <c r="S191" i="226"/>
  <c r="Q191" i="226"/>
  <c r="U191" i="226"/>
  <c r="AF191" i="226"/>
  <c r="GM103" i="226"/>
  <c r="DA33" i="234"/>
  <c r="CZ32" i="234"/>
  <c r="CZ34" i="234"/>
  <c r="EN128" i="226"/>
  <c r="EN108" i="226"/>
  <c r="EN135" i="226"/>
  <c r="EN114" i="226"/>
  <c r="EN126" i="226"/>
  <c r="EN127" i="226"/>
  <c r="EN118" i="226"/>
  <c r="EN109" i="226"/>
  <c r="EN115" i="226"/>
  <c r="EN130" i="226"/>
  <c r="EN106" i="226"/>
  <c r="EN110" i="226"/>
  <c r="EN125" i="226"/>
  <c r="EN105" i="226"/>
  <c r="EN121" i="226"/>
  <c r="EN129" i="226"/>
  <c r="EN117" i="226"/>
  <c r="EN119" i="226"/>
  <c r="EN136" i="226"/>
  <c r="EN112" i="226"/>
  <c r="EN122" i="226"/>
  <c r="EN120" i="226"/>
  <c r="EO104" i="226"/>
  <c r="EN124" i="226"/>
  <c r="EN133" i="226"/>
  <c r="EN116" i="226"/>
  <c r="EN131" i="226"/>
  <c r="EN113" i="226"/>
  <c r="EN107" i="226"/>
  <c r="EN111" i="226"/>
  <c r="EN132" i="226"/>
  <c r="EN134" i="226"/>
  <c r="EN123" i="226"/>
  <c r="AZ192" i="226" l="1"/>
  <c r="O192" i="226"/>
  <c r="S192" i="226"/>
  <c r="Q192" i="226"/>
  <c r="V192" i="226"/>
  <c r="BA192" i="226"/>
  <c r="AD192" i="226"/>
  <c r="AS192" i="226"/>
  <c r="AX192" i="226"/>
  <c r="M193" i="226"/>
  <c r="AW192" i="226"/>
  <c r="AR192" i="226"/>
  <c r="AB192" i="226"/>
  <c r="R192" i="226"/>
  <c r="AP192" i="226"/>
  <c r="T192" i="226"/>
  <c r="AU192" i="226"/>
  <c r="N192" i="226"/>
  <c r="AM192" i="226"/>
  <c r="AQ192" i="226"/>
  <c r="AO192" i="226"/>
  <c r="AJ192" i="226"/>
  <c r="AF192" i="226"/>
  <c r="AY192" i="226"/>
  <c r="X192" i="226"/>
  <c r="AG192" i="226"/>
  <c r="AK192" i="226"/>
  <c r="AI192" i="226"/>
  <c r="Z192" i="226"/>
  <c r="AC192" i="226"/>
  <c r="AN192" i="226"/>
  <c r="W192" i="226"/>
  <c r="P192" i="226"/>
  <c r="AA192" i="226"/>
  <c r="AE192" i="226"/>
  <c r="AL192" i="226"/>
  <c r="U192" i="226"/>
  <c r="Y192" i="226"/>
  <c r="AH192" i="226"/>
  <c r="AV191" i="226"/>
  <c r="GN103" i="226"/>
  <c r="DA34" i="234"/>
  <c r="DB33" i="234"/>
  <c r="DA32" i="234"/>
  <c r="EO119" i="226"/>
  <c r="EO121" i="226"/>
  <c r="EO114" i="226"/>
  <c r="EO107" i="226"/>
  <c r="EO124" i="226"/>
  <c r="EO116" i="226"/>
  <c r="EO131" i="226"/>
  <c r="EO112" i="226"/>
  <c r="EO132" i="226"/>
  <c r="EO106" i="226"/>
  <c r="EO113" i="226"/>
  <c r="EO125" i="226"/>
  <c r="EO122" i="226"/>
  <c r="EO105" i="226"/>
  <c r="EO109" i="226"/>
  <c r="EO111" i="226"/>
  <c r="EO126" i="226"/>
  <c r="EO130" i="226"/>
  <c r="EO133" i="226"/>
  <c r="EO118" i="226"/>
  <c r="EO115" i="226"/>
  <c r="EO108" i="226"/>
  <c r="EO120" i="226"/>
  <c r="EO128" i="226"/>
  <c r="EO129" i="226"/>
  <c r="EO136" i="226"/>
  <c r="EO117" i="226"/>
  <c r="EO134" i="226"/>
  <c r="EO110" i="226"/>
  <c r="EO135" i="226"/>
  <c r="EP104" i="226"/>
  <c r="EO123" i="226"/>
  <c r="EO127" i="226"/>
  <c r="AV192" i="226" l="1"/>
  <c r="M194" i="226"/>
  <c r="AZ193" i="226"/>
  <c r="O193" i="226"/>
  <c r="S193" i="226"/>
  <c r="R193" i="226"/>
  <c r="V193" i="226"/>
  <c r="Z193" i="226"/>
  <c r="AF193" i="226"/>
  <c r="AK193" i="226"/>
  <c r="AO193" i="226"/>
  <c r="AS193" i="226"/>
  <c r="AX193" i="226"/>
  <c r="AR193" i="226"/>
  <c r="BA193" i="226"/>
  <c r="AJ193" i="226"/>
  <c r="N193" i="226"/>
  <c r="AQ193" i="226"/>
  <c r="AH193" i="226"/>
  <c r="AB193" i="226"/>
  <c r="AE193" i="226"/>
  <c r="X193" i="226"/>
  <c r="AI193" i="226"/>
  <c r="AM193" i="226"/>
  <c r="AN193" i="226"/>
  <c r="AY193" i="226"/>
  <c r="AW193" i="226"/>
  <c r="AA193" i="226"/>
  <c r="AP193" i="226"/>
  <c r="AC193" i="226"/>
  <c r="AG193" i="226"/>
  <c r="T193" i="226"/>
  <c r="Y193" i="226"/>
  <c r="W193" i="226"/>
  <c r="P193" i="226"/>
  <c r="AD193" i="226"/>
  <c r="AL193" i="226"/>
  <c r="Q193" i="226"/>
  <c r="U193" i="226"/>
  <c r="AU193" i="226"/>
  <c r="GO103" i="226"/>
  <c r="DC33" i="234"/>
  <c r="DB32" i="234"/>
  <c r="DB34" i="234"/>
  <c r="EP135" i="226"/>
  <c r="EP105" i="226"/>
  <c r="EP123" i="226"/>
  <c r="EP119" i="226"/>
  <c r="EP115" i="226"/>
  <c r="EP134" i="226"/>
  <c r="EP133" i="226"/>
  <c r="EP113" i="226"/>
  <c r="EP125" i="226"/>
  <c r="EP112" i="226"/>
  <c r="EP129" i="226"/>
  <c r="EQ104" i="226"/>
  <c r="EP124" i="226"/>
  <c r="EP117" i="226"/>
  <c r="EP111" i="226"/>
  <c r="EP107" i="226"/>
  <c r="EP127" i="226"/>
  <c r="EP109" i="226"/>
  <c r="EP128" i="226"/>
  <c r="EP136" i="226"/>
  <c r="EP114" i="226"/>
  <c r="EP110" i="226"/>
  <c r="EP130" i="226"/>
  <c r="EP118" i="226"/>
  <c r="EP132" i="226"/>
  <c r="EP131" i="226"/>
  <c r="EP120" i="226"/>
  <c r="EP106" i="226"/>
  <c r="EP121" i="226"/>
  <c r="EP122" i="226"/>
  <c r="EP116" i="226"/>
  <c r="EP126" i="226"/>
  <c r="EP108" i="226"/>
  <c r="AV193" i="226" l="1"/>
  <c r="AX194" i="226"/>
  <c r="M195" i="226"/>
  <c r="AZ194" i="226"/>
  <c r="O194" i="226"/>
  <c r="AL194" i="226"/>
  <c r="AD194" i="226"/>
  <c r="V194" i="226"/>
  <c r="Z194" i="226"/>
  <c r="AU194" i="226"/>
  <c r="AG194" i="226"/>
  <c r="AA194" i="226"/>
  <c r="R194" i="226"/>
  <c r="X194" i="226"/>
  <c r="AQ194" i="226"/>
  <c r="AO194" i="226"/>
  <c r="AS194" i="226"/>
  <c r="BA194" i="226"/>
  <c r="AR194" i="226"/>
  <c r="AM194" i="226"/>
  <c r="N194" i="226"/>
  <c r="AH194" i="226"/>
  <c r="AB194" i="226"/>
  <c r="AK194" i="226"/>
  <c r="AI194" i="226"/>
  <c r="AN194" i="226"/>
  <c r="T194" i="226"/>
  <c r="AW194" i="226"/>
  <c r="AY194" i="226"/>
  <c r="AE194" i="226"/>
  <c r="AC194" i="226"/>
  <c r="AP194" i="226"/>
  <c r="P194" i="226"/>
  <c r="Y194" i="226"/>
  <c r="W194" i="226"/>
  <c r="AJ194" i="226"/>
  <c r="U194" i="226"/>
  <c r="S194" i="226"/>
  <c r="Q194" i="226"/>
  <c r="AF194" i="226"/>
  <c r="GP103" i="226"/>
  <c r="DC32" i="234"/>
  <c r="DC34" i="234"/>
  <c r="DD33" i="234"/>
  <c r="EQ124" i="226"/>
  <c r="EQ127" i="226"/>
  <c r="EQ114" i="226"/>
  <c r="EQ113" i="226"/>
  <c r="EQ119" i="226"/>
  <c r="EQ107" i="226"/>
  <c r="EQ131" i="226"/>
  <c r="EQ136" i="226"/>
  <c r="EQ106" i="226"/>
  <c r="EQ120" i="226"/>
  <c r="ER104" i="226"/>
  <c r="EQ115" i="226"/>
  <c r="EQ126" i="226"/>
  <c r="EQ117" i="226"/>
  <c r="EQ111" i="226"/>
  <c r="EQ135" i="226"/>
  <c r="EQ121" i="226"/>
  <c r="EQ116" i="226"/>
  <c r="EQ122" i="226"/>
  <c r="EQ109" i="226"/>
  <c r="EQ105" i="226"/>
  <c r="EQ118" i="226"/>
  <c r="EQ128" i="226"/>
  <c r="EQ134" i="226"/>
  <c r="EQ129" i="226"/>
  <c r="EQ108" i="226"/>
  <c r="EQ132" i="226"/>
  <c r="EQ112" i="226"/>
  <c r="EQ125" i="226"/>
  <c r="EQ110" i="226"/>
  <c r="EQ123" i="226"/>
  <c r="EQ133" i="226"/>
  <c r="EQ130" i="226"/>
  <c r="AZ195" i="226" l="1"/>
  <c r="O195" i="226"/>
  <c r="S195" i="226"/>
  <c r="Q195" i="226"/>
  <c r="V195" i="226"/>
  <c r="BA195" i="226"/>
  <c r="AD195" i="226"/>
  <c r="AX195" i="226"/>
  <c r="AW195" i="226"/>
  <c r="AB195" i="226"/>
  <c r="AI195" i="226"/>
  <c r="Z195" i="226"/>
  <c r="AL195" i="226"/>
  <c r="Y195" i="226"/>
  <c r="AS195" i="226"/>
  <c r="M196" i="226"/>
  <c r="AR195" i="226"/>
  <c r="R195" i="226"/>
  <c r="AF195" i="226"/>
  <c r="AP195" i="226"/>
  <c r="AK195" i="226"/>
  <c r="T195" i="226"/>
  <c r="AE195" i="226"/>
  <c r="AN195" i="226"/>
  <c r="W195" i="226"/>
  <c r="P195" i="226"/>
  <c r="AM195" i="226"/>
  <c r="AQ195" i="226"/>
  <c r="AO195" i="226"/>
  <c r="AJ195" i="226"/>
  <c r="AY195" i="226"/>
  <c r="AC195" i="226"/>
  <c r="N195" i="226"/>
  <c r="AG195" i="226"/>
  <c r="X195" i="226"/>
  <c r="AA195" i="226"/>
  <c r="AU195" i="226"/>
  <c r="U195" i="226"/>
  <c r="AH195" i="226"/>
  <c r="AV194" i="226"/>
  <c r="GQ103" i="226"/>
  <c r="DD32" i="234"/>
  <c r="DD34" i="234"/>
  <c r="DE33" i="234"/>
  <c r="ER106" i="226"/>
  <c r="ER117" i="226"/>
  <c r="ES104" i="226"/>
  <c r="ER125" i="226"/>
  <c r="ER123" i="226"/>
  <c r="ER122" i="226"/>
  <c r="ER136" i="226"/>
  <c r="ER110" i="226"/>
  <c r="ER105" i="226"/>
  <c r="ER112" i="226"/>
  <c r="ER128" i="226"/>
  <c r="ER127" i="226"/>
  <c r="ER121" i="226"/>
  <c r="ER130" i="226"/>
  <c r="ER107" i="226"/>
  <c r="ER108" i="226"/>
  <c r="ER126" i="226"/>
  <c r="ER119" i="226"/>
  <c r="ER135" i="226"/>
  <c r="ER134" i="226"/>
  <c r="ER115" i="226"/>
  <c r="ER131" i="226"/>
  <c r="ER132" i="226"/>
  <c r="ER111" i="226"/>
  <c r="ER109" i="226"/>
  <c r="ER124" i="226"/>
  <c r="ER129" i="226"/>
  <c r="ER120" i="226"/>
  <c r="ER114" i="226"/>
  <c r="ER118" i="226"/>
  <c r="ER116" i="226"/>
  <c r="ER113" i="226"/>
  <c r="ER133" i="226"/>
  <c r="M197" i="226" l="1"/>
  <c r="AZ196" i="226"/>
  <c r="O196" i="226"/>
  <c r="S196" i="226"/>
  <c r="R196" i="226"/>
  <c r="V196" i="226"/>
  <c r="AY196" i="226"/>
  <c r="AR196" i="226"/>
  <c r="AL196" i="226"/>
  <c r="AQ196" i="226"/>
  <c r="AH196" i="226"/>
  <c r="AK196" i="226"/>
  <c r="AW196" i="226"/>
  <c r="W196" i="226"/>
  <c r="AP196" i="226"/>
  <c r="AO196" i="226"/>
  <c r="AS196" i="226"/>
  <c r="AX196" i="226"/>
  <c r="BA196" i="226"/>
  <c r="AJ196" i="226"/>
  <c r="AF196" i="226"/>
  <c r="Z196" i="226"/>
  <c r="T196" i="226"/>
  <c r="AI196" i="226"/>
  <c r="AM196" i="226"/>
  <c r="AN196" i="226"/>
  <c r="AG196" i="226"/>
  <c r="AB196" i="226"/>
  <c r="AA196" i="226"/>
  <c r="P196" i="226"/>
  <c r="U196" i="226"/>
  <c r="AU196" i="226"/>
  <c r="AC196" i="226"/>
  <c r="AE196" i="226"/>
  <c r="X196" i="226"/>
  <c r="Y196" i="226"/>
  <c r="N196" i="226"/>
  <c r="Q196" i="226"/>
  <c r="AD196" i="226"/>
  <c r="AV195" i="226"/>
  <c r="GR103" i="226"/>
  <c r="DE34" i="234"/>
  <c r="DF33" i="234"/>
  <c r="DE32" i="234"/>
  <c r="ES136" i="226"/>
  <c r="ES125" i="226"/>
  <c r="ES106" i="226"/>
  <c r="ES107" i="226"/>
  <c r="ES108" i="226"/>
  <c r="ES118" i="226"/>
  <c r="ES111" i="226"/>
  <c r="ES126" i="226"/>
  <c r="ES133" i="226"/>
  <c r="ES124" i="226"/>
  <c r="ES113" i="226"/>
  <c r="ES128" i="226"/>
  <c r="ET104" i="226"/>
  <c r="ES119" i="226"/>
  <c r="ES105" i="226"/>
  <c r="ES121" i="226"/>
  <c r="ES127" i="226"/>
  <c r="ES130" i="226"/>
  <c r="ES115" i="226"/>
  <c r="ES109" i="226"/>
  <c r="ES120" i="226"/>
  <c r="ES116" i="226"/>
  <c r="ES122" i="226"/>
  <c r="ES135" i="226"/>
  <c r="ES114" i="226"/>
  <c r="ES112" i="226"/>
  <c r="ES123" i="226"/>
  <c r="ES134" i="226"/>
  <c r="ES117" i="226"/>
  <c r="ES110" i="226"/>
  <c r="ES132" i="226"/>
  <c r="ES131" i="226"/>
  <c r="ES129" i="226"/>
  <c r="AV196" i="226" l="1"/>
  <c r="AX197" i="226"/>
  <c r="M198" i="226"/>
  <c r="AZ197" i="226"/>
  <c r="O197" i="226"/>
  <c r="AL197" i="226"/>
  <c r="AD197" i="226"/>
  <c r="AU197" i="226"/>
  <c r="Z197" i="226"/>
  <c r="V197" i="226"/>
  <c r="N197" i="226"/>
  <c r="AG197" i="226"/>
  <c r="AQ197" i="226"/>
  <c r="AO197" i="226"/>
  <c r="AS197" i="226"/>
  <c r="BA197" i="226"/>
  <c r="AR197" i="226"/>
  <c r="AH197" i="226"/>
  <c r="AC197" i="226"/>
  <c r="AP197" i="226"/>
  <c r="W197" i="226"/>
  <c r="AJ197" i="226"/>
  <c r="Q197" i="226"/>
  <c r="AF197" i="226"/>
  <c r="AK197" i="226"/>
  <c r="AI197" i="226"/>
  <c r="AM197" i="226"/>
  <c r="AN197" i="226"/>
  <c r="T197" i="226"/>
  <c r="AB197" i="226"/>
  <c r="Y197" i="226"/>
  <c r="AA197" i="226"/>
  <c r="U197" i="226"/>
  <c r="AE197" i="226"/>
  <c r="AW197" i="226"/>
  <c r="P197" i="226"/>
  <c r="R197" i="226"/>
  <c r="AY197" i="226"/>
  <c r="S197" i="226"/>
  <c r="X197" i="226"/>
  <c r="GS103" i="226"/>
  <c r="DF34" i="234"/>
  <c r="DG33" i="234"/>
  <c r="DF32" i="234"/>
  <c r="ET105" i="226"/>
  <c r="ET111" i="226"/>
  <c r="ET122" i="226"/>
  <c r="ET131" i="226"/>
  <c r="ET113" i="226"/>
  <c r="ET117" i="226"/>
  <c r="ET129" i="226"/>
  <c r="ET128" i="226"/>
  <c r="EU104" i="226"/>
  <c r="ET116" i="226"/>
  <c r="ET123" i="226"/>
  <c r="ET114" i="226"/>
  <c r="ET106" i="226"/>
  <c r="ET120" i="226"/>
  <c r="ET136" i="226"/>
  <c r="ET108" i="226"/>
  <c r="ET121" i="226"/>
  <c r="ET132" i="226"/>
  <c r="ET119" i="226"/>
  <c r="ET134" i="226"/>
  <c r="ET107" i="226"/>
  <c r="ET135" i="226"/>
  <c r="ET110" i="226"/>
  <c r="ET124" i="226"/>
  <c r="ET130" i="226"/>
  <c r="ET112" i="226"/>
  <c r="ET109" i="226"/>
  <c r="ET125" i="226"/>
  <c r="ET133" i="226"/>
  <c r="ET127" i="226"/>
  <c r="ET126" i="226"/>
  <c r="ET115" i="226"/>
  <c r="ET118" i="226"/>
  <c r="AV197" i="226" l="1"/>
  <c r="AZ198" i="226"/>
  <c r="O198" i="226"/>
  <c r="S198" i="226"/>
  <c r="Q198" i="226"/>
  <c r="V198" i="226"/>
  <c r="BA198" i="226"/>
  <c r="AP198" i="226"/>
  <c r="M199" i="226"/>
  <c r="AB198" i="226"/>
  <c r="AF198" i="226"/>
  <c r="AK198" i="226"/>
  <c r="T198" i="226"/>
  <c r="AC198" i="226"/>
  <c r="AN198" i="226"/>
  <c r="P198" i="226"/>
  <c r="AS198" i="226"/>
  <c r="AX198" i="226"/>
  <c r="AW198" i="226"/>
  <c r="AR198" i="226"/>
  <c r="AD198" i="226"/>
  <c r="R198" i="226"/>
  <c r="AI198" i="226"/>
  <c r="Z198" i="226"/>
  <c r="AE198" i="226"/>
  <c r="AL198" i="226"/>
  <c r="AH198" i="226"/>
  <c r="AM198" i="226"/>
  <c r="AQ198" i="226"/>
  <c r="AO198" i="226"/>
  <c r="AJ198" i="226"/>
  <c r="AY198" i="226"/>
  <c r="X198" i="226"/>
  <c r="AA198" i="226"/>
  <c r="AU198" i="226"/>
  <c r="W198" i="226"/>
  <c r="AG198" i="226"/>
  <c r="U198" i="226"/>
  <c r="Y198" i="226"/>
  <c r="N198" i="226"/>
  <c r="GT103" i="226"/>
  <c r="DH33" i="234"/>
  <c r="DG32" i="234"/>
  <c r="DG34" i="234"/>
  <c r="EU134" i="226"/>
  <c r="EU136" i="226"/>
  <c r="EU117" i="226"/>
  <c r="EU131" i="226"/>
  <c r="EU108" i="226"/>
  <c r="EU111" i="226"/>
  <c r="EU127" i="226"/>
  <c r="EU133" i="226"/>
  <c r="EU114" i="226"/>
  <c r="EU130" i="226"/>
  <c r="EU110" i="226"/>
  <c r="EU125" i="226"/>
  <c r="EU118" i="226"/>
  <c r="EU135" i="226"/>
  <c r="EU119" i="226"/>
  <c r="EU132" i="226"/>
  <c r="EU106" i="226"/>
  <c r="EU112" i="226"/>
  <c r="EU128" i="226"/>
  <c r="EU120" i="226"/>
  <c r="EU105" i="226"/>
  <c r="EU113" i="226"/>
  <c r="EU116" i="226"/>
  <c r="EU122" i="226"/>
  <c r="EU107" i="226"/>
  <c r="EU123" i="226"/>
  <c r="EU109" i="226"/>
  <c r="EU124" i="226"/>
  <c r="EV104" i="226"/>
  <c r="EU129" i="226"/>
  <c r="EU121" i="226"/>
  <c r="EU115" i="226"/>
  <c r="EU126" i="226"/>
  <c r="AV198" i="226" l="1"/>
  <c r="M200" i="226"/>
  <c r="AZ199" i="226"/>
  <c r="O199" i="226"/>
  <c r="S199" i="226"/>
  <c r="R199" i="226"/>
  <c r="V199" i="226"/>
  <c r="N199" i="226"/>
  <c r="AN199" i="226"/>
  <c r="AG199" i="226"/>
  <c r="AW199" i="226"/>
  <c r="AE199" i="226"/>
  <c r="AD199" i="226"/>
  <c r="AO199" i="226"/>
  <c r="AS199" i="226"/>
  <c r="AX199" i="226"/>
  <c r="AR199" i="226"/>
  <c r="BA199" i="226"/>
  <c r="AJ199" i="226"/>
  <c r="AY199" i="226"/>
  <c r="Z199" i="226"/>
  <c r="AK199" i="226"/>
  <c r="AA199" i="226"/>
  <c r="P199" i="226"/>
  <c r="AI199" i="226"/>
  <c r="AM199" i="226"/>
  <c r="AQ199" i="226"/>
  <c r="AF199" i="226"/>
  <c r="AH199" i="226"/>
  <c r="T199" i="226"/>
  <c r="W199" i="226"/>
  <c r="X199" i="226"/>
  <c r="AL199" i="226"/>
  <c r="AC199" i="226"/>
  <c r="AB199" i="226"/>
  <c r="AP199" i="226"/>
  <c r="Y199" i="226"/>
  <c r="Q199" i="226"/>
  <c r="U199" i="226"/>
  <c r="AU199" i="226"/>
  <c r="GU103" i="226"/>
  <c r="DI33" i="234"/>
  <c r="DH32" i="234"/>
  <c r="DH34" i="234"/>
  <c r="EV127" i="226"/>
  <c r="EV134" i="226"/>
  <c r="EV129" i="226"/>
  <c r="EV113" i="226"/>
  <c r="EV130" i="226"/>
  <c r="EV112" i="226"/>
  <c r="EV117" i="226"/>
  <c r="EV125" i="226"/>
  <c r="EV109" i="226"/>
  <c r="EV128" i="226"/>
  <c r="EV105" i="226"/>
  <c r="EV121" i="226"/>
  <c r="EV108" i="226"/>
  <c r="EV133" i="226"/>
  <c r="EV131" i="226"/>
  <c r="EV126" i="226"/>
  <c r="EV107" i="226"/>
  <c r="EV123" i="226"/>
  <c r="EV135" i="226"/>
  <c r="EV110" i="226"/>
  <c r="EV120" i="226"/>
  <c r="EV119" i="226"/>
  <c r="EV136" i="226"/>
  <c r="EV115" i="226"/>
  <c r="EV111" i="226"/>
  <c r="EV116" i="226"/>
  <c r="EV122" i="226"/>
  <c r="EV114" i="226"/>
  <c r="EW104" i="226"/>
  <c r="EV106" i="226"/>
  <c r="EV118" i="226"/>
  <c r="EV124" i="226"/>
  <c r="EV132" i="226"/>
  <c r="AV199" i="226" l="1"/>
  <c r="AY200" i="226"/>
  <c r="AQ200" i="226"/>
  <c r="AO200" i="226"/>
  <c r="AS200" i="226"/>
  <c r="AW200" i="226"/>
  <c r="AP200" i="226"/>
  <c r="AJ200" i="226"/>
  <c r="AD200" i="226"/>
  <c r="AN200" i="226"/>
  <c r="P200" i="226"/>
  <c r="V200" i="226"/>
  <c r="W200" i="226"/>
  <c r="T200" i="226"/>
  <c r="AB200" i="226"/>
  <c r="M201" i="226"/>
  <c r="AR200" i="226"/>
  <c r="AK200" i="226"/>
  <c r="AI200" i="226"/>
  <c r="AM200" i="226"/>
  <c r="X200" i="226"/>
  <c r="AC200" i="226"/>
  <c r="Y200" i="226"/>
  <c r="AU200" i="226"/>
  <c r="Q200" i="226"/>
  <c r="BA200" i="226"/>
  <c r="AZ200" i="226"/>
  <c r="AL200" i="226"/>
  <c r="AE200" i="226"/>
  <c r="AG200" i="226"/>
  <c r="AH200" i="226"/>
  <c r="AA200" i="226"/>
  <c r="S200" i="226"/>
  <c r="O200" i="226"/>
  <c r="R200" i="226"/>
  <c r="AF200" i="226"/>
  <c r="U200" i="226"/>
  <c r="N200" i="226"/>
  <c r="Z200" i="226"/>
  <c r="AX200" i="226"/>
  <c r="GV103" i="226"/>
  <c r="DI34" i="234"/>
  <c r="DJ33" i="234"/>
  <c r="DI32" i="234"/>
  <c r="EW111" i="226"/>
  <c r="EW123" i="226"/>
  <c r="EW122" i="226"/>
  <c r="EW121" i="226"/>
  <c r="EW107" i="226"/>
  <c r="EW106" i="226"/>
  <c r="EW124" i="226"/>
  <c r="EW136" i="226"/>
  <c r="EW112" i="226"/>
  <c r="EW135" i="226"/>
  <c r="EW133" i="226"/>
  <c r="EW119" i="226"/>
  <c r="EW117" i="226"/>
  <c r="EW118" i="226"/>
  <c r="EW127" i="226"/>
  <c r="EW125" i="226"/>
  <c r="EW110" i="226"/>
  <c r="EW113" i="226"/>
  <c r="EW131" i="226"/>
  <c r="EW120" i="226"/>
  <c r="EW108" i="226"/>
  <c r="EW134" i="226"/>
  <c r="EW132" i="226"/>
  <c r="EW126" i="226"/>
  <c r="EW130" i="226"/>
  <c r="EW115" i="226"/>
  <c r="EW105" i="226"/>
  <c r="EW129" i="226"/>
  <c r="EX104" i="226"/>
  <c r="EW114" i="226"/>
  <c r="EW128" i="226"/>
  <c r="EW109" i="226"/>
  <c r="EW116" i="226"/>
  <c r="V201" i="226" l="1"/>
  <c r="AA201" i="226"/>
  <c r="AE201" i="226"/>
  <c r="AC201" i="226"/>
  <c r="X201" i="226"/>
  <c r="AW201" i="226"/>
  <c r="W201" i="226"/>
  <c r="AF201" i="226"/>
  <c r="Q201" i="226"/>
  <c r="AX201" i="226"/>
  <c r="AM201" i="226"/>
  <c r="AI201" i="226"/>
  <c r="BA201" i="226"/>
  <c r="P201" i="226"/>
  <c r="U201" i="226"/>
  <c r="Y201" i="226"/>
  <c r="AL201" i="226"/>
  <c r="T201" i="226"/>
  <c r="M202" i="226"/>
  <c r="AJ201" i="226"/>
  <c r="Z201" i="226"/>
  <c r="AK201" i="226"/>
  <c r="AU201" i="226"/>
  <c r="AZ201" i="226"/>
  <c r="O201" i="226"/>
  <c r="S201" i="226"/>
  <c r="R201" i="226"/>
  <c r="AD201" i="226"/>
  <c r="AQ201" i="226"/>
  <c r="N201" i="226"/>
  <c r="AN201" i="226"/>
  <c r="AS201" i="226"/>
  <c r="AR201" i="226"/>
  <c r="AY201" i="226"/>
  <c r="AP201" i="226"/>
  <c r="AH201" i="226"/>
  <c r="AO201" i="226"/>
  <c r="AB201" i="226"/>
  <c r="AG201" i="226"/>
  <c r="AV200" i="226"/>
  <c r="GW103" i="226"/>
  <c r="DK33" i="234"/>
  <c r="DJ32" i="234"/>
  <c r="DJ34" i="234"/>
  <c r="EX120" i="226"/>
  <c r="EX126" i="226"/>
  <c r="EX125" i="226"/>
  <c r="EX110" i="226"/>
  <c r="EX112" i="226"/>
  <c r="EX105" i="226"/>
  <c r="EX132" i="226"/>
  <c r="EX109" i="226"/>
  <c r="EX107" i="226"/>
  <c r="EX128" i="226"/>
  <c r="EX119" i="226"/>
  <c r="EX117" i="226"/>
  <c r="EX118" i="226"/>
  <c r="EX131" i="226"/>
  <c r="EX113" i="226"/>
  <c r="EX124" i="226"/>
  <c r="EX115" i="226"/>
  <c r="EX134" i="226"/>
  <c r="EX136" i="226"/>
  <c r="EX111" i="226"/>
  <c r="EX108" i="226"/>
  <c r="EX121" i="226"/>
  <c r="EY104" i="226"/>
  <c r="EX106" i="226"/>
  <c r="EX123" i="226"/>
  <c r="EX122" i="226"/>
  <c r="EX135" i="226"/>
  <c r="EX129" i="226"/>
  <c r="EX127" i="226"/>
  <c r="EX116" i="226"/>
  <c r="EX130" i="226"/>
  <c r="EX133" i="226"/>
  <c r="EX114" i="226"/>
  <c r="AV201" i="226" l="1"/>
  <c r="AW202" i="226"/>
  <c r="BA202" i="226"/>
  <c r="AR202" i="226"/>
  <c r="AG202" i="226"/>
  <c r="V202" i="226"/>
  <c r="AY202" i="226"/>
  <c r="AF202" i="226"/>
  <c r="O202" i="226"/>
  <c r="N202" i="226"/>
  <c r="AN202" i="226"/>
  <c r="AS202" i="226"/>
  <c r="AH202" i="226"/>
  <c r="AO202" i="226"/>
  <c r="AZ202" i="226"/>
  <c r="M203" i="226"/>
  <c r="AP202" i="226"/>
  <c r="AU202" i="226"/>
  <c r="AI202" i="226"/>
  <c r="Y202" i="226"/>
  <c r="W202" i="226"/>
  <c r="Q202" i="226"/>
  <c r="AL202" i="226"/>
  <c r="S202" i="226"/>
  <c r="AB202" i="226"/>
  <c r="T202" i="226"/>
  <c r="AJ202" i="226"/>
  <c r="Z202" i="226"/>
  <c r="U202" i="226"/>
  <c r="AK202" i="226"/>
  <c r="AM202" i="226"/>
  <c r="AC202" i="226"/>
  <c r="AD202" i="226"/>
  <c r="AX202" i="226"/>
  <c r="AA202" i="226"/>
  <c r="AQ202" i="226"/>
  <c r="X202" i="226"/>
  <c r="P202" i="226"/>
  <c r="R202" i="226"/>
  <c r="AE202" i="226"/>
  <c r="GX103" i="226"/>
  <c r="DK32" i="234"/>
  <c r="DK34" i="234"/>
  <c r="DL33" i="234"/>
  <c r="EY130" i="226"/>
  <c r="EY131" i="226"/>
  <c r="EY124" i="226"/>
  <c r="EY119" i="226"/>
  <c r="EY117" i="226"/>
  <c r="EY128" i="226"/>
  <c r="EY115" i="226"/>
  <c r="EY110" i="226"/>
  <c r="EY135" i="226"/>
  <c r="EY136" i="226"/>
  <c r="EY121" i="226"/>
  <c r="EZ104" i="226"/>
  <c r="EY112" i="226"/>
  <c r="EY134" i="226"/>
  <c r="EY125" i="226"/>
  <c r="EY132" i="226"/>
  <c r="EY113" i="226"/>
  <c r="EY107" i="226"/>
  <c r="EY116" i="226"/>
  <c r="EY114" i="226"/>
  <c r="EY133" i="226"/>
  <c r="EY106" i="226"/>
  <c r="EY122" i="226"/>
  <c r="EY109" i="226"/>
  <c r="EY129" i="226"/>
  <c r="EY126" i="226"/>
  <c r="EY111" i="226"/>
  <c r="EY105" i="226"/>
  <c r="EY108" i="226"/>
  <c r="EY123" i="226"/>
  <c r="EY127" i="226"/>
  <c r="EY118" i="226"/>
  <c r="EY120" i="226"/>
  <c r="AY203" i="226" l="1"/>
  <c r="N203" i="226"/>
  <c r="R203" i="226"/>
  <c r="AC203" i="226"/>
  <c r="Q203" i="226"/>
  <c r="AK203" i="226"/>
  <c r="AU203" i="226"/>
  <c r="AX203" i="226"/>
  <c r="AZ203" i="226"/>
  <c r="BA203" i="226"/>
  <c r="M204" i="226"/>
  <c r="Y203" i="226"/>
  <c r="AJ203" i="226"/>
  <c r="AQ203" i="226"/>
  <c r="AI203" i="226"/>
  <c r="X203" i="226"/>
  <c r="AR203" i="226"/>
  <c r="AW203" i="226"/>
  <c r="U203" i="226"/>
  <c r="AH203" i="226"/>
  <c r="AO203" i="226"/>
  <c r="AE203" i="226"/>
  <c r="AD203" i="226"/>
  <c r="O203" i="226"/>
  <c r="AL203" i="226"/>
  <c r="AP203" i="226"/>
  <c r="AN203" i="226"/>
  <c r="AB203" i="226"/>
  <c r="AG203" i="226"/>
  <c r="V203" i="226"/>
  <c r="S203" i="226"/>
  <c r="AA203" i="226"/>
  <c r="AF203" i="226"/>
  <c r="AS203" i="226"/>
  <c r="W203" i="226"/>
  <c r="AM203" i="226"/>
  <c r="Z203" i="226"/>
  <c r="T203" i="226"/>
  <c r="P203" i="226"/>
  <c r="AV202" i="226"/>
  <c r="GY103" i="226"/>
  <c r="DL32" i="234"/>
  <c r="DL34" i="234"/>
  <c r="DM33" i="234"/>
  <c r="EZ108" i="226"/>
  <c r="EZ135" i="226"/>
  <c r="EZ131" i="226"/>
  <c r="EZ121" i="226"/>
  <c r="EZ130" i="226"/>
  <c r="EZ116" i="226"/>
  <c r="EZ106" i="226"/>
  <c r="EZ129" i="226"/>
  <c r="EZ125" i="226"/>
  <c r="EZ109" i="226"/>
  <c r="EZ127" i="226"/>
  <c r="EZ120" i="226"/>
  <c r="EZ110" i="226"/>
  <c r="FA104" i="226"/>
  <c r="EZ112" i="226"/>
  <c r="EZ117" i="226"/>
  <c r="EZ105" i="226"/>
  <c r="EZ114" i="226"/>
  <c r="EZ124" i="226"/>
  <c r="EZ136" i="226"/>
  <c r="EZ126" i="226"/>
  <c r="EZ134" i="226"/>
  <c r="EZ111" i="226"/>
  <c r="EZ122" i="226"/>
  <c r="EZ107" i="226"/>
  <c r="EZ132" i="226"/>
  <c r="EZ123" i="226"/>
  <c r="EZ128" i="226"/>
  <c r="EZ118" i="226"/>
  <c r="EZ113" i="226"/>
  <c r="EZ119" i="226"/>
  <c r="EZ133" i="226"/>
  <c r="EZ115" i="226"/>
  <c r="BA204" i="226" l="1"/>
  <c r="P204" i="226"/>
  <c r="T204" i="226"/>
  <c r="M205" i="226"/>
  <c r="AO204" i="226"/>
  <c r="AZ204" i="226"/>
  <c r="AG204" i="226"/>
  <c r="AU204" i="226"/>
  <c r="AY204" i="226"/>
  <c r="N204" i="226"/>
  <c r="AQ204" i="226"/>
  <c r="AE204" i="226"/>
  <c r="X204" i="226"/>
  <c r="AD204" i="226"/>
  <c r="AN204" i="226"/>
  <c r="AR204" i="226"/>
  <c r="AS204" i="226"/>
  <c r="AI204" i="226"/>
  <c r="W204" i="226"/>
  <c r="AW204" i="226"/>
  <c r="AM204" i="226"/>
  <c r="AH204" i="226"/>
  <c r="AL204" i="226"/>
  <c r="AJ204" i="226"/>
  <c r="Y204" i="226"/>
  <c r="AK204" i="226"/>
  <c r="U204" i="226"/>
  <c r="AB204" i="226"/>
  <c r="AF204" i="226"/>
  <c r="AA204" i="226"/>
  <c r="Q204" i="226"/>
  <c r="AC204" i="226"/>
  <c r="AP204" i="226"/>
  <c r="V204" i="226"/>
  <c r="Z204" i="226"/>
  <c r="R204" i="226"/>
  <c r="AX204" i="226"/>
  <c r="S204" i="226"/>
  <c r="O204" i="226"/>
  <c r="AV203" i="226"/>
  <c r="GZ103" i="226"/>
  <c r="DM34" i="234"/>
  <c r="DM32" i="234"/>
  <c r="DN33" i="234"/>
  <c r="FA135" i="226"/>
  <c r="FA110" i="226"/>
  <c r="FA117" i="226"/>
  <c r="FA124" i="226"/>
  <c r="FA128" i="226"/>
  <c r="FA109" i="226"/>
  <c r="FA134" i="226"/>
  <c r="FA113" i="226"/>
  <c r="FA126" i="226"/>
  <c r="FA112" i="226"/>
  <c r="FA120" i="226"/>
  <c r="FB104" i="226"/>
  <c r="FA111" i="226"/>
  <c r="FA123" i="226"/>
  <c r="FA122" i="226"/>
  <c r="FA136" i="226"/>
  <c r="FA106" i="226"/>
  <c r="FA130" i="226"/>
  <c r="FA121" i="226"/>
  <c r="FA105" i="226"/>
  <c r="FA133" i="226"/>
  <c r="FA118" i="226"/>
  <c r="FA129" i="226"/>
  <c r="FA108" i="226"/>
  <c r="FA114" i="226"/>
  <c r="FA132" i="226"/>
  <c r="FA125" i="226"/>
  <c r="FA116" i="226"/>
  <c r="FA119" i="226"/>
  <c r="FA131" i="226"/>
  <c r="FA127" i="226"/>
  <c r="FA115" i="226"/>
  <c r="FA107" i="226"/>
  <c r="AV204" i="226" l="1"/>
  <c r="AW205" i="226"/>
  <c r="BA205" i="226"/>
  <c r="P205" i="226"/>
  <c r="AX205" i="226"/>
  <c r="AA205" i="226"/>
  <c r="O205" i="226"/>
  <c r="T205" i="226"/>
  <c r="AL205" i="226"/>
  <c r="AJ205" i="226"/>
  <c r="AO205" i="226"/>
  <c r="AE205" i="226"/>
  <c r="AI205" i="226"/>
  <c r="AC205" i="226"/>
  <c r="W205" i="226"/>
  <c r="AS205" i="226"/>
  <c r="R205" i="226"/>
  <c r="Y205" i="226"/>
  <c r="AP205" i="226"/>
  <c r="AU205" i="226"/>
  <c r="AY205" i="226"/>
  <c r="AM205" i="226"/>
  <c r="S205" i="226"/>
  <c r="M206" i="226"/>
  <c r="AN205" i="226"/>
  <c r="AZ205" i="226"/>
  <c r="Z205" i="226"/>
  <c r="X205" i="226"/>
  <c r="AG205" i="226"/>
  <c r="N205" i="226"/>
  <c r="AR205" i="226"/>
  <c r="AD205" i="226"/>
  <c r="AH205" i="226"/>
  <c r="AF205" i="226"/>
  <c r="U205" i="226"/>
  <c r="AQ205" i="226"/>
  <c r="AB205" i="226"/>
  <c r="Q205" i="226"/>
  <c r="AK205" i="226"/>
  <c r="V205" i="226"/>
  <c r="DN34" i="234"/>
  <c r="DO33" i="234"/>
  <c r="DN32" i="234"/>
  <c r="FB122" i="226"/>
  <c r="FB124" i="226"/>
  <c r="FB111" i="226"/>
  <c r="FB118" i="226"/>
  <c r="FB127" i="226"/>
  <c r="FB129" i="226"/>
  <c r="FB130" i="226"/>
  <c r="FB115" i="226"/>
  <c r="FB126" i="226"/>
  <c r="FB107" i="226"/>
  <c r="FB136" i="226"/>
  <c r="FB109" i="226"/>
  <c r="FB120" i="226"/>
  <c r="FB121" i="226"/>
  <c r="FB132" i="226"/>
  <c r="FB125" i="226"/>
  <c r="FB113" i="226"/>
  <c r="FB135" i="226"/>
  <c r="FB134" i="226"/>
  <c r="FB105" i="226"/>
  <c r="FC104" i="226"/>
  <c r="FB119" i="226"/>
  <c r="FB133" i="226"/>
  <c r="FB108" i="226"/>
  <c r="FB128" i="226"/>
  <c r="FB110" i="226"/>
  <c r="FB116" i="226"/>
  <c r="FB114" i="226"/>
  <c r="FB123" i="226"/>
  <c r="FB106" i="226"/>
  <c r="FB131" i="226"/>
  <c r="FB117" i="226"/>
  <c r="FB112" i="226"/>
  <c r="AV205" i="226" l="1"/>
  <c r="AY206" i="226"/>
  <c r="N206" i="226"/>
  <c r="R206" i="226"/>
  <c r="AS206" i="226"/>
  <c r="AG206" i="226"/>
  <c r="BA206" i="226"/>
  <c r="AE206" i="226"/>
  <c r="AU206" i="226"/>
  <c r="W206" i="226"/>
  <c r="AH206" i="226"/>
  <c r="AA206" i="226"/>
  <c r="AN206" i="226"/>
  <c r="AB206" i="226"/>
  <c r="AD206" i="226"/>
  <c r="AC206" i="226"/>
  <c r="U206" i="226"/>
  <c r="AR206" i="226"/>
  <c r="AW206" i="226"/>
  <c r="AI206" i="226"/>
  <c r="Y206" i="226"/>
  <c r="AP206" i="226"/>
  <c r="O206" i="226"/>
  <c r="AJ206" i="226"/>
  <c r="Q206" i="226"/>
  <c r="AZ206" i="226"/>
  <c r="AQ206" i="226"/>
  <c r="M207" i="226"/>
  <c r="AL206" i="226"/>
  <c r="AK206" i="226"/>
  <c r="AX206" i="226"/>
  <c r="AM206" i="226"/>
  <c r="S206" i="226"/>
  <c r="AO206" i="226"/>
  <c r="AF206" i="226"/>
  <c r="V206" i="226"/>
  <c r="T206" i="226"/>
  <c r="P206" i="226"/>
  <c r="Z206" i="226"/>
  <c r="X206" i="226"/>
  <c r="DO34" i="234"/>
  <c r="E111" i="234" s="1"/>
  <c r="E153" i="234" s="1"/>
  <c r="DO32" i="234"/>
  <c r="FC125" i="226"/>
  <c r="FC128" i="226"/>
  <c r="FC121" i="226"/>
  <c r="FC124" i="226"/>
  <c r="FC118" i="226"/>
  <c r="FC126" i="226"/>
  <c r="FC108" i="226"/>
  <c r="FC106" i="226"/>
  <c r="FC130" i="226"/>
  <c r="FC127" i="226"/>
  <c r="FD104" i="226"/>
  <c r="FC123" i="226"/>
  <c r="FC120" i="226"/>
  <c r="FC114" i="226"/>
  <c r="FC109" i="226"/>
  <c r="FC117" i="226"/>
  <c r="FC111" i="226"/>
  <c r="FC135" i="226"/>
  <c r="FC115" i="226"/>
  <c r="FC134" i="226"/>
  <c r="FC136" i="226"/>
  <c r="FC129" i="226"/>
  <c r="FC133" i="226"/>
  <c r="FC132" i="226"/>
  <c r="FC105" i="226"/>
  <c r="FC119" i="226"/>
  <c r="FC107" i="226"/>
  <c r="FC113" i="226"/>
  <c r="FC122" i="226"/>
  <c r="FC110" i="226"/>
  <c r="FC112" i="226"/>
  <c r="FC131" i="226"/>
  <c r="FC116" i="226"/>
  <c r="E288" i="234" l="1"/>
  <c r="BA207" i="226"/>
  <c r="P207" i="226"/>
  <c r="T207" i="226"/>
  <c r="O207" i="226"/>
  <c r="AC207" i="226"/>
  <c r="Q207" i="226"/>
  <c r="R207" i="226"/>
  <c r="N207" i="226"/>
  <c r="S207" i="226"/>
  <c r="AW207" i="226"/>
  <c r="AO207" i="226"/>
  <c r="AA207" i="226"/>
  <c r="AL207" i="226"/>
  <c r="AD207" i="226"/>
  <c r="AB207" i="226"/>
  <c r="AS207" i="226"/>
  <c r="U207" i="226"/>
  <c r="AU207" i="226"/>
  <c r="AY207" i="226"/>
  <c r="AX207" i="226"/>
  <c r="AM207" i="226"/>
  <c r="M208" i="226"/>
  <c r="AH207" i="226"/>
  <c r="AE207" i="226"/>
  <c r="AF207" i="226"/>
  <c r="W207" i="226"/>
  <c r="X207" i="226"/>
  <c r="AN207" i="226"/>
  <c r="AR207" i="226"/>
  <c r="AZ207" i="226"/>
  <c r="AJ207" i="226"/>
  <c r="AP207" i="226"/>
  <c r="AG207" i="226"/>
  <c r="AI207" i="226"/>
  <c r="AK207" i="226"/>
  <c r="AQ207" i="226"/>
  <c r="V207" i="226"/>
  <c r="Z207" i="226"/>
  <c r="Y207" i="226"/>
  <c r="AV206" i="226"/>
  <c r="I115" i="234"/>
  <c r="I157" i="234" s="1"/>
  <c r="I200" i="234" s="1"/>
  <c r="I110" i="234"/>
  <c r="I152" i="234" s="1"/>
  <c r="I195" i="234" s="1"/>
  <c r="H110" i="234"/>
  <c r="H152" i="234" s="1"/>
  <c r="G120" i="234"/>
  <c r="G162" i="234" s="1"/>
  <c r="F114" i="234"/>
  <c r="F156" i="234" s="1"/>
  <c r="G110" i="234"/>
  <c r="G152" i="234" s="1"/>
  <c r="D113" i="234"/>
  <c r="D155" i="234" s="1"/>
  <c r="E118" i="234"/>
  <c r="E160" i="234" s="1"/>
  <c r="H117" i="234"/>
  <c r="H159" i="234" s="1"/>
  <c r="H118" i="234"/>
  <c r="H160" i="234" s="1"/>
  <c r="H109" i="234"/>
  <c r="H151" i="234" s="1"/>
  <c r="F110" i="234"/>
  <c r="F152" i="234" s="1"/>
  <c r="D111" i="234"/>
  <c r="D153" i="234" s="1"/>
  <c r="D119" i="234"/>
  <c r="D161" i="234" s="1"/>
  <c r="I113" i="234"/>
  <c r="I155" i="234" s="1"/>
  <c r="I198" i="234" s="1"/>
  <c r="H115" i="234"/>
  <c r="H157" i="234" s="1"/>
  <c r="G108" i="234"/>
  <c r="G150" i="234" s="1"/>
  <c r="F108" i="234"/>
  <c r="F150" i="234" s="1"/>
  <c r="E117" i="234"/>
  <c r="E159" i="234" s="1"/>
  <c r="E115" i="234"/>
  <c r="E157" i="234" s="1"/>
  <c r="H116" i="234"/>
  <c r="H158" i="234" s="1"/>
  <c r="G116" i="234"/>
  <c r="G158" i="234" s="1"/>
  <c r="F115" i="234"/>
  <c r="F157" i="234" s="1"/>
  <c r="F116" i="234"/>
  <c r="F158" i="234" s="1"/>
  <c r="F113" i="234"/>
  <c r="F155" i="234" s="1"/>
  <c r="D118" i="234"/>
  <c r="D160" i="234" s="1"/>
  <c r="H113" i="234"/>
  <c r="H155" i="234" s="1"/>
  <c r="G109" i="234"/>
  <c r="G151" i="234" s="1"/>
  <c r="G106" i="234"/>
  <c r="G148" i="234" s="1"/>
  <c r="I109" i="234"/>
  <c r="I151" i="234" s="1"/>
  <c r="I194" i="234" s="1"/>
  <c r="E114" i="234"/>
  <c r="E156" i="234" s="1"/>
  <c r="D109" i="234"/>
  <c r="D151" i="234" s="1"/>
  <c r="D117" i="234"/>
  <c r="D159" i="234" s="1"/>
  <c r="H111" i="234"/>
  <c r="H153" i="234" s="1"/>
  <c r="G111" i="234"/>
  <c r="G153" i="234" s="1"/>
  <c r="E108" i="234"/>
  <c r="E150" i="234" s="1"/>
  <c r="E119" i="234"/>
  <c r="E161" i="234" s="1"/>
  <c r="E107" i="234"/>
  <c r="E149" i="234" s="1"/>
  <c r="I114" i="234"/>
  <c r="I156" i="234" s="1"/>
  <c r="I199" i="234" s="1"/>
  <c r="F109" i="234"/>
  <c r="F151" i="234" s="1"/>
  <c r="H120" i="234"/>
  <c r="H162" i="234" s="1"/>
  <c r="E109" i="234"/>
  <c r="E151" i="234" s="1"/>
  <c r="E113" i="234"/>
  <c r="E155" i="234" s="1"/>
  <c r="D120" i="234"/>
  <c r="D162" i="234" s="1"/>
  <c r="F117" i="234"/>
  <c r="F159" i="234" s="1"/>
  <c r="F106" i="234"/>
  <c r="F148" i="234" s="1"/>
  <c r="F111" i="234"/>
  <c r="F153" i="234" s="1"/>
  <c r="I106" i="234"/>
  <c r="I148" i="234" s="1"/>
  <c r="I191" i="234" s="1"/>
  <c r="E106" i="234"/>
  <c r="E148" i="234" s="1"/>
  <c r="H112" i="234"/>
  <c r="H154" i="234" s="1"/>
  <c r="H119" i="234"/>
  <c r="H161" i="234" s="1"/>
  <c r="I116" i="234"/>
  <c r="I158" i="234" s="1"/>
  <c r="I201" i="234" s="1"/>
  <c r="D115" i="234"/>
  <c r="D157" i="234" s="1"/>
  <c r="D107" i="234"/>
  <c r="D149" i="234" s="1"/>
  <c r="D108" i="234"/>
  <c r="D150" i="234" s="1"/>
  <c r="H107" i="234"/>
  <c r="H149" i="234" s="1"/>
  <c r="H108" i="234"/>
  <c r="H150" i="234" s="1"/>
  <c r="G112" i="234"/>
  <c r="G154" i="234" s="1"/>
  <c r="D116" i="234"/>
  <c r="D158" i="234" s="1"/>
  <c r="I119" i="234"/>
  <c r="I161" i="234" s="1"/>
  <c r="I204" i="234" s="1"/>
  <c r="I111" i="234"/>
  <c r="I153" i="234" s="1"/>
  <c r="I196" i="234" s="1"/>
  <c r="G118" i="234"/>
  <c r="G160" i="234" s="1"/>
  <c r="F107" i="234"/>
  <c r="F149" i="234" s="1"/>
  <c r="F119" i="234"/>
  <c r="F161" i="234" s="1"/>
  <c r="E110" i="234"/>
  <c r="E152" i="234" s="1"/>
  <c r="I108" i="234"/>
  <c r="I150" i="234" s="1"/>
  <c r="I193" i="234" s="1"/>
  <c r="H106" i="234"/>
  <c r="H148" i="234" s="1"/>
  <c r="G117" i="234"/>
  <c r="G159" i="234" s="1"/>
  <c r="I107" i="234"/>
  <c r="I149" i="234" s="1"/>
  <c r="I192" i="234" s="1"/>
  <c r="G115" i="234"/>
  <c r="G157" i="234" s="1"/>
  <c r="I117" i="234"/>
  <c r="I159" i="234" s="1"/>
  <c r="I202" i="234" s="1"/>
  <c r="D112" i="234"/>
  <c r="D154" i="234" s="1"/>
  <c r="I118" i="234"/>
  <c r="I160" i="234" s="1"/>
  <c r="I203" i="234" s="1"/>
  <c r="G113" i="234"/>
  <c r="G155" i="234" s="1"/>
  <c r="F112" i="234"/>
  <c r="F154" i="234" s="1"/>
  <c r="F120" i="234"/>
  <c r="F162" i="234" s="1"/>
  <c r="I120" i="234"/>
  <c r="I162" i="234" s="1"/>
  <c r="I205" i="234" s="1"/>
  <c r="I112" i="234"/>
  <c r="I154" i="234" s="1"/>
  <c r="I197" i="234" s="1"/>
  <c r="H114" i="234"/>
  <c r="H156" i="234" s="1"/>
  <c r="G107" i="234"/>
  <c r="G149" i="234" s="1"/>
  <c r="E112" i="234"/>
  <c r="E154" i="234" s="1"/>
  <c r="E116" i="234"/>
  <c r="E158" i="234" s="1"/>
  <c r="G114" i="234"/>
  <c r="G156" i="234" s="1"/>
  <c r="G119" i="234"/>
  <c r="G161" i="234" s="1"/>
  <c r="F118" i="234"/>
  <c r="F160" i="234" s="1"/>
  <c r="D110" i="234"/>
  <c r="D152" i="234" s="1"/>
  <c r="E120" i="234"/>
  <c r="E162" i="234" s="1"/>
  <c r="D114" i="234"/>
  <c r="D156" i="234" s="1"/>
  <c r="D106" i="234"/>
  <c r="D148" i="234" s="1"/>
  <c r="CS109" i="234"/>
  <c r="CS115" i="234"/>
  <c r="CS107" i="234"/>
  <c r="CS116" i="234"/>
  <c r="CS117" i="234"/>
  <c r="CS120" i="234"/>
  <c r="CS113" i="234"/>
  <c r="CS110" i="234"/>
  <c r="CS118" i="234"/>
  <c r="CS112" i="234"/>
  <c r="CS111" i="234"/>
  <c r="CS119" i="234"/>
  <c r="CS108" i="234"/>
  <c r="CS106" i="234"/>
  <c r="CS114" i="234"/>
  <c r="CR117" i="234"/>
  <c r="CR110" i="234"/>
  <c r="CR112" i="234"/>
  <c r="CR113" i="234"/>
  <c r="CR111" i="234"/>
  <c r="CR118" i="234"/>
  <c r="CR115" i="234"/>
  <c r="CR119" i="234"/>
  <c r="CR114" i="234"/>
  <c r="CR107" i="234"/>
  <c r="CR109" i="234"/>
  <c r="CR108" i="234"/>
  <c r="CR106" i="234"/>
  <c r="CR116" i="234"/>
  <c r="CR120" i="234"/>
  <c r="BP113" i="234"/>
  <c r="BP114" i="234"/>
  <c r="BP117" i="234"/>
  <c r="BP109" i="234"/>
  <c r="BP119" i="234"/>
  <c r="BP106" i="234"/>
  <c r="BQ109" i="234"/>
  <c r="BP116" i="234"/>
  <c r="BP110" i="234"/>
  <c r="BP115" i="234"/>
  <c r="BP107" i="234"/>
  <c r="BQ106" i="234"/>
  <c r="BP108" i="234"/>
  <c r="BP120" i="234"/>
  <c r="BQ112" i="234"/>
  <c r="BQ107" i="234"/>
  <c r="BQ108" i="234"/>
  <c r="BQ118" i="234"/>
  <c r="BR115" i="234"/>
  <c r="BQ111" i="234"/>
  <c r="BT107" i="234"/>
  <c r="BQ110" i="234"/>
  <c r="BQ115" i="234"/>
  <c r="BP118" i="234"/>
  <c r="BP111" i="234"/>
  <c r="BQ120" i="234"/>
  <c r="BQ119" i="234"/>
  <c r="BR111" i="234"/>
  <c r="BS117" i="234"/>
  <c r="BS119" i="234"/>
  <c r="BR112" i="234"/>
  <c r="BP112" i="234"/>
  <c r="BQ116" i="234"/>
  <c r="BQ113" i="234"/>
  <c r="BQ114" i="234"/>
  <c r="BR114" i="234"/>
  <c r="BR106" i="234"/>
  <c r="BS114" i="234"/>
  <c r="BR107" i="234"/>
  <c r="BR119" i="234"/>
  <c r="BS109" i="234"/>
  <c r="BR113" i="234"/>
  <c r="BS110" i="234"/>
  <c r="BT119" i="234"/>
  <c r="BQ117" i="234"/>
  <c r="BS116" i="234"/>
  <c r="BR109" i="234"/>
  <c r="BS107" i="234"/>
  <c r="BR117" i="234"/>
  <c r="BT106" i="234"/>
  <c r="BR108" i="234"/>
  <c r="BT115" i="234"/>
  <c r="BT112" i="234"/>
  <c r="BS115" i="234"/>
  <c r="BR116" i="234"/>
  <c r="BS112" i="234"/>
  <c r="BR110" i="234"/>
  <c r="BR120" i="234"/>
  <c r="BS108" i="234"/>
  <c r="BS113" i="234"/>
  <c r="BS118" i="234"/>
  <c r="BU112" i="234"/>
  <c r="BT111" i="234"/>
  <c r="BR118" i="234"/>
  <c r="BS120" i="234"/>
  <c r="BT114" i="234"/>
  <c r="BV113" i="234"/>
  <c r="BT118" i="234"/>
  <c r="BT108" i="234"/>
  <c r="BT109" i="234"/>
  <c r="BU120" i="234"/>
  <c r="BT120" i="234"/>
  <c r="BU118" i="234"/>
  <c r="BS106" i="234"/>
  <c r="BU107" i="234"/>
  <c r="BU106" i="234"/>
  <c r="BT110" i="234"/>
  <c r="BS111" i="234"/>
  <c r="BT117" i="234"/>
  <c r="BV119" i="234"/>
  <c r="BV109" i="234"/>
  <c r="BU117" i="234"/>
  <c r="BV111" i="234"/>
  <c r="BV108" i="234"/>
  <c r="BT113" i="234"/>
  <c r="BU113" i="234"/>
  <c r="BU115" i="234"/>
  <c r="BU110" i="234"/>
  <c r="BW116" i="234"/>
  <c r="BU114" i="234"/>
  <c r="BV110" i="234"/>
  <c r="BT116" i="234"/>
  <c r="BU111" i="234"/>
  <c r="BU119" i="234"/>
  <c r="W113" i="234"/>
  <c r="BV114" i="234"/>
  <c r="BV118" i="234"/>
  <c r="BW112" i="234"/>
  <c r="W119" i="234"/>
  <c r="BX115" i="234"/>
  <c r="BU108" i="234"/>
  <c r="BX109" i="234"/>
  <c r="BX108" i="234"/>
  <c r="W114" i="234"/>
  <c r="BW111" i="234"/>
  <c r="BX113" i="234"/>
  <c r="BW106" i="234"/>
  <c r="BX110" i="234"/>
  <c r="W110" i="234"/>
  <c r="BV106" i="234"/>
  <c r="X109" i="234"/>
  <c r="X120" i="234"/>
  <c r="BV120" i="234"/>
  <c r="BV107" i="234"/>
  <c r="BW109" i="234"/>
  <c r="BU109" i="234"/>
  <c r="BV116" i="234"/>
  <c r="BV117" i="234"/>
  <c r="BU116" i="234"/>
  <c r="BX106" i="234"/>
  <c r="BW114" i="234"/>
  <c r="W115" i="234"/>
  <c r="Y117" i="234"/>
  <c r="BX107" i="234"/>
  <c r="X110" i="234"/>
  <c r="BW108" i="234"/>
  <c r="W117" i="234"/>
  <c r="BV112" i="234"/>
  <c r="X115" i="234"/>
  <c r="W108" i="234"/>
  <c r="Y113" i="234"/>
  <c r="BX114" i="234"/>
  <c r="W107" i="234"/>
  <c r="W112" i="234"/>
  <c r="BV115" i="234"/>
  <c r="Z106" i="234"/>
  <c r="Y110" i="234"/>
  <c r="BW120" i="234"/>
  <c r="Y107" i="234"/>
  <c r="X108" i="234"/>
  <c r="X107" i="234"/>
  <c r="X119" i="234"/>
  <c r="W120" i="234"/>
  <c r="X116" i="234"/>
  <c r="Y114" i="234"/>
  <c r="BW107" i="234"/>
  <c r="X118" i="234"/>
  <c r="BX117" i="234"/>
  <c r="BW117" i="234"/>
  <c r="Y108" i="234"/>
  <c r="W118" i="234"/>
  <c r="BX118" i="234"/>
  <c r="W109" i="234"/>
  <c r="X111" i="234"/>
  <c r="W111" i="234"/>
  <c r="BX120" i="234"/>
  <c r="W106" i="234"/>
  <c r="Y106" i="234"/>
  <c r="BX112" i="234"/>
  <c r="BX116" i="234"/>
  <c r="BY110" i="234"/>
  <c r="Y112" i="234"/>
  <c r="BW113" i="234"/>
  <c r="X106" i="234"/>
  <c r="X117" i="234"/>
  <c r="BW118" i="234"/>
  <c r="Z111" i="234"/>
  <c r="BY106" i="234"/>
  <c r="W116" i="234"/>
  <c r="BW110" i="234"/>
  <c r="BY116" i="234"/>
  <c r="BW115" i="234"/>
  <c r="Z117" i="234"/>
  <c r="CA112" i="234"/>
  <c r="X113" i="234"/>
  <c r="BY109" i="234"/>
  <c r="BZ116" i="234"/>
  <c r="Y120" i="234"/>
  <c r="BY119" i="234"/>
  <c r="BY115" i="234"/>
  <c r="BY120" i="234"/>
  <c r="Z118" i="234"/>
  <c r="Z107" i="234"/>
  <c r="BY114" i="234"/>
  <c r="Z119" i="234"/>
  <c r="BZ112" i="234"/>
  <c r="AA117" i="234"/>
  <c r="BZ110" i="234"/>
  <c r="CA118" i="234"/>
  <c r="CA109" i="234"/>
  <c r="BZ113" i="234"/>
  <c r="BZ107" i="234"/>
  <c r="CA108" i="234"/>
  <c r="X112" i="234"/>
  <c r="BZ118" i="234"/>
  <c r="AA116" i="234"/>
  <c r="BY113" i="234"/>
  <c r="BX111" i="234"/>
  <c r="BW119" i="234"/>
  <c r="X114" i="234"/>
  <c r="AA107" i="234"/>
  <c r="Z112" i="234"/>
  <c r="BZ109" i="234"/>
  <c r="BX119" i="234"/>
  <c r="Z114" i="234"/>
  <c r="AA119" i="234"/>
  <c r="Y109" i="234"/>
  <c r="BY117" i="234"/>
  <c r="BY118" i="234"/>
  <c r="Y119" i="234"/>
  <c r="BY107" i="234"/>
  <c r="CB117" i="234"/>
  <c r="CB118" i="234"/>
  <c r="CA115" i="234"/>
  <c r="AA120" i="234"/>
  <c r="Y118" i="234"/>
  <c r="CB110" i="234"/>
  <c r="CA107" i="234"/>
  <c r="BZ119" i="234"/>
  <c r="AA111" i="234"/>
  <c r="BY108" i="234"/>
  <c r="BZ111" i="234"/>
  <c r="AA108" i="234"/>
  <c r="Z113" i="234"/>
  <c r="AA110" i="234"/>
  <c r="BZ108" i="234"/>
  <c r="BZ115" i="234"/>
  <c r="CA114" i="234"/>
  <c r="AA112" i="234"/>
  <c r="AA106" i="234"/>
  <c r="AA113" i="234"/>
  <c r="BZ120" i="234"/>
  <c r="BZ117" i="234"/>
  <c r="CA117" i="234"/>
  <c r="Y111" i="234"/>
  <c r="CB109" i="234"/>
  <c r="BY112" i="234"/>
  <c r="Y115" i="234"/>
  <c r="BZ106" i="234"/>
  <c r="CA119" i="234"/>
  <c r="AB114" i="234"/>
  <c r="AB108" i="234"/>
  <c r="CB120" i="234"/>
  <c r="Z115" i="234"/>
  <c r="AA114" i="234"/>
  <c r="CB112" i="234"/>
  <c r="BZ114" i="234"/>
  <c r="AB119" i="234"/>
  <c r="AA118" i="234"/>
  <c r="Y116" i="234"/>
  <c r="CA111" i="234"/>
  <c r="CA110" i="234"/>
  <c r="BY111" i="234"/>
  <c r="AA115" i="234"/>
  <c r="Z120" i="234"/>
  <c r="CA120" i="234"/>
  <c r="CC110" i="234"/>
  <c r="AC110" i="234"/>
  <c r="CA106" i="234"/>
  <c r="AB106" i="234"/>
  <c r="Z116" i="234"/>
  <c r="CC112" i="234"/>
  <c r="CC118" i="234"/>
  <c r="CB106" i="234"/>
  <c r="AB109" i="234"/>
  <c r="AB115" i="234"/>
  <c r="AB120" i="234"/>
  <c r="AB113" i="234"/>
  <c r="AC113" i="234"/>
  <c r="AB112" i="234"/>
  <c r="AB117" i="234"/>
  <c r="AB111" i="234"/>
  <c r="CD117" i="234"/>
  <c r="AB116" i="234"/>
  <c r="CA113" i="234"/>
  <c r="Z109" i="234"/>
  <c r="AC112" i="234"/>
  <c r="CA116" i="234"/>
  <c r="Z110" i="234"/>
  <c r="AC106" i="234"/>
  <c r="CB111" i="234"/>
  <c r="CC120" i="234"/>
  <c r="CE107" i="234"/>
  <c r="AD120" i="234"/>
  <c r="CC109" i="234"/>
  <c r="CB108" i="234"/>
  <c r="AC119" i="234"/>
  <c r="AA109" i="234"/>
  <c r="AC116" i="234"/>
  <c r="CC116" i="234"/>
  <c r="AB118" i="234"/>
  <c r="AB110" i="234"/>
  <c r="AC109" i="234"/>
  <c r="AC115" i="234"/>
  <c r="AD112" i="234"/>
  <c r="CD107" i="234"/>
  <c r="AC117" i="234"/>
  <c r="CC117" i="234"/>
  <c r="CC119" i="234"/>
  <c r="CB107" i="234"/>
  <c r="AC107" i="234"/>
  <c r="Z108" i="234"/>
  <c r="CC108" i="234"/>
  <c r="AB107" i="234"/>
  <c r="AC114" i="234"/>
  <c r="AC120" i="234"/>
  <c r="CB119" i="234"/>
  <c r="CB113" i="234"/>
  <c r="AD110" i="234"/>
  <c r="CD109" i="234"/>
  <c r="AC118" i="234"/>
  <c r="CE108" i="234"/>
  <c r="CC111" i="234"/>
  <c r="CC107" i="234"/>
  <c r="CD118" i="234"/>
  <c r="AC108" i="234"/>
  <c r="CF117" i="234"/>
  <c r="AD106" i="234"/>
  <c r="AD109" i="234"/>
  <c r="AD117" i="234"/>
  <c r="CD116" i="234"/>
  <c r="CC106" i="234"/>
  <c r="CE115" i="234"/>
  <c r="CE111" i="234"/>
  <c r="AD107" i="234"/>
  <c r="CB116" i="234"/>
  <c r="AD118" i="234"/>
  <c r="CD114" i="234"/>
  <c r="AE107" i="234"/>
  <c r="CC114" i="234"/>
  <c r="CB115" i="234"/>
  <c r="CD115" i="234"/>
  <c r="CC115" i="234"/>
  <c r="CD119" i="234"/>
  <c r="AE116" i="234"/>
  <c r="CE113" i="234"/>
  <c r="CE117" i="234"/>
  <c r="AD114" i="234"/>
  <c r="CC113" i="234"/>
  <c r="CE106" i="234"/>
  <c r="AD116" i="234"/>
  <c r="CB114" i="234"/>
  <c r="CE110" i="234"/>
  <c r="AD108" i="234"/>
  <c r="CD120" i="234"/>
  <c r="CD111" i="234"/>
  <c r="CE114" i="234"/>
  <c r="CF109" i="234"/>
  <c r="AE120" i="234"/>
  <c r="AF111" i="234"/>
  <c r="CF115" i="234"/>
  <c r="CD113" i="234"/>
  <c r="AE118" i="234"/>
  <c r="CE120" i="234"/>
  <c r="AE113" i="234"/>
  <c r="AD113" i="234"/>
  <c r="CF106" i="234"/>
  <c r="AE117" i="234"/>
  <c r="CD110" i="234"/>
  <c r="CF113" i="234"/>
  <c r="CF112" i="234"/>
  <c r="AE119" i="234"/>
  <c r="CE118" i="234"/>
  <c r="AE111" i="234"/>
  <c r="AF115" i="234"/>
  <c r="AE108" i="234"/>
  <c r="AF112" i="234"/>
  <c r="AE109" i="234"/>
  <c r="CD108" i="234"/>
  <c r="AE112" i="234"/>
  <c r="CF107" i="234"/>
  <c r="CF114" i="234"/>
  <c r="AF114" i="234"/>
  <c r="AD111" i="234"/>
  <c r="AE106" i="234"/>
  <c r="CH112" i="234"/>
  <c r="AE115" i="234"/>
  <c r="CD106" i="234"/>
  <c r="CE119" i="234"/>
  <c r="AD119" i="234"/>
  <c r="CG116" i="234"/>
  <c r="AF118" i="234"/>
  <c r="AF107" i="234"/>
  <c r="AD115" i="234"/>
  <c r="CE116" i="234"/>
  <c r="AE110" i="234"/>
  <c r="AC111" i="234"/>
  <c r="AF108" i="234"/>
  <c r="AE114" i="234"/>
  <c r="AH107" i="234"/>
  <c r="CF116" i="234"/>
  <c r="AF113" i="234"/>
  <c r="CF110" i="234"/>
  <c r="CG111" i="234"/>
  <c r="CD112" i="234"/>
  <c r="CE109" i="234"/>
  <c r="AG108" i="234"/>
  <c r="CH111" i="234"/>
  <c r="AH109" i="234"/>
  <c r="AF109" i="234"/>
  <c r="AI111" i="234"/>
  <c r="CH106" i="234"/>
  <c r="CF119" i="234"/>
  <c r="AG106" i="234"/>
  <c r="AG111" i="234"/>
  <c r="CG112" i="234"/>
  <c r="AF106" i="234"/>
  <c r="AH112" i="234"/>
  <c r="CF120" i="234"/>
  <c r="CE112" i="234"/>
  <c r="CH120" i="234"/>
  <c r="AF120" i="234"/>
  <c r="CG106" i="234"/>
  <c r="AH120" i="234"/>
  <c r="AG119" i="234"/>
  <c r="AH108" i="234"/>
  <c r="AH118" i="234"/>
  <c r="AF117" i="234"/>
  <c r="AG116" i="234"/>
  <c r="AG112" i="234"/>
  <c r="AF110" i="234"/>
  <c r="AG114" i="234"/>
  <c r="CG113" i="234"/>
  <c r="AH116" i="234"/>
  <c r="AH117" i="234"/>
  <c r="AF116" i="234"/>
  <c r="AI110" i="234"/>
  <c r="AG115" i="234"/>
  <c r="CG110" i="234"/>
  <c r="AH115" i="234"/>
  <c r="CG119" i="234"/>
  <c r="CF108" i="234"/>
  <c r="AI117" i="234"/>
  <c r="CG115" i="234"/>
  <c r="AG120" i="234"/>
  <c r="CF118" i="234"/>
  <c r="AG113" i="234"/>
  <c r="AG118" i="234"/>
  <c r="CF111" i="234"/>
  <c r="CG108" i="234"/>
  <c r="AI118" i="234"/>
  <c r="AI106" i="234"/>
  <c r="CG109" i="234"/>
  <c r="CI120" i="234"/>
  <c r="CG118" i="234"/>
  <c r="CH119" i="234"/>
  <c r="AH113" i="234"/>
  <c r="CI106" i="234"/>
  <c r="CI117" i="234"/>
  <c r="AH106" i="234"/>
  <c r="CG117" i="234"/>
  <c r="AG110" i="234"/>
  <c r="CI113" i="234"/>
  <c r="AF119" i="234"/>
  <c r="AJ117" i="234"/>
  <c r="CG120" i="234"/>
  <c r="CH109" i="234"/>
  <c r="CH117" i="234"/>
  <c r="CI111" i="234"/>
  <c r="AH111" i="234"/>
  <c r="CI109" i="234"/>
  <c r="CH108" i="234"/>
  <c r="CH115" i="234"/>
  <c r="CH114" i="234"/>
  <c r="AI113" i="234"/>
  <c r="CI110" i="234"/>
  <c r="CH107" i="234"/>
  <c r="AH110" i="234"/>
  <c r="CG114" i="234"/>
  <c r="AI120" i="234"/>
  <c r="AG107" i="234"/>
  <c r="CH113" i="234"/>
  <c r="CH110" i="234"/>
  <c r="CI114" i="234"/>
  <c r="CG107" i="234"/>
  <c r="AI116" i="234"/>
  <c r="AG117" i="234"/>
  <c r="CI119" i="234"/>
  <c r="AJ110" i="234"/>
  <c r="CI115" i="234"/>
  <c r="CJ110" i="234"/>
  <c r="AI107" i="234"/>
  <c r="AJ107" i="234"/>
  <c r="CJ108" i="234"/>
  <c r="CJ114" i="234"/>
  <c r="AJ112" i="234"/>
  <c r="AJ118" i="234"/>
  <c r="AJ106" i="234"/>
  <c r="AJ116" i="234"/>
  <c r="AI108" i="234"/>
  <c r="CJ115" i="234"/>
  <c r="CH118" i="234"/>
  <c r="CI108" i="234"/>
  <c r="AI112" i="234"/>
  <c r="CI107" i="234"/>
  <c r="CL109" i="234"/>
  <c r="AJ108" i="234"/>
  <c r="CI116" i="234"/>
  <c r="AJ113" i="234"/>
  <c r="AH119" i="234"/>
  <c r="AK114" i="234"/>
  <c r="CI118" i="234"/>
  <c r="CJ119" i="234"/>
  <c r="CK109" i="234"/>
  <c r="CJ118" i="234"/>
  <c r="AJ120" i="234"/>
  <c r="AG109" i="234"/>
  <c r="CJ117" i="234"/>
  <c r="AI115" i="234"/>
  <c r="AJ114" i="234"/>
  <c r="AJ115" i="234"/>
  <c r="CK115" i="234"/>
  <c r="CK114" i="234"/>
  <c r="AI114" i="234"/>
  <c r="CJ107" i="234"/>
  <c r="AJ111" i="234"/>
  <c r="CK113" i="234"/>
  <c r="CL107" i="234"/>
  <c r="AI119" i="234"/>
  <c r="CK119" i="234"/>
  <c r="CJ113" i="234"/>
  <c r="CJ106" i="234"/>
  <c r="CI112" i="234"/>
  <c r="AK115" i="234"/>
  <c r="AH114" i="234"/>
  <c r="AI109" i="234"/>
  <c r="CJ109" i="234"/>
  <c r="AJ109" i="234"/>
  <c r="AL119" i="234"/>
  <c r="CH116" i="234"/>
  <c r="CK107" i="234"/>
  <c r="AL112" i="234"/>
  <c r="AK116" i="234"/>
  <c r="CK117" i="234"/>
  <c r="CJ112" i="234"/>
  <c r="AL115" i="234"/>
  <c r="AK111" i="234"/>
  <c r="CK106" i="234"/>
  <c r="CJ111" i="234"/>
  <c r="AK113" i="234"/>
  <c r="AL106" i="234"/>
  <c r="AK110" i="234"/>
  <c r="AL120" i="234"/>
  <c r="CK112" i="234"/>
  <c r="AL108" i="234"/>
  <c r="AM114" i="234"/>
  <c r="CL108" i="234"/>
  <c r="AK120" i="234"/>
  <c r="CK110" i="234"/>
  <c r="CL114" i="234"/>
  <c r="AK107" i="234"/>
  <c r="AK118" i="234"/>
  <c r="AL107" i="234"/>
  <c r="CK108" i="234"/>
  <c r="AK106" i="234"/>
  <c r="AK117" i="234"/>
  <c r="AK112" i="234"/>
  <c r="CK118" i="234"/>
  <c r="CK116" i="234"/>
  <c r="AK108" i="234"/>
  <c r="CJ116" i="234"/>
  <c r="AJ119" i="234"/>
  <c r="CO116" i="234"/>
  <c r="AK119" i="234"/>
  <c r="CL106" i="234"/>
  <c r="AM106" i="234"/>
  <c r="AM119" i="234"/>
  <c r="CM114" i="234"/>
  <c r="AM112" i="234"/>
  <c r="CL118" i="234"/>
  <c r="CM110" i="234"/>
  <c r="CM118" i="234"/>
  <c r="CJ120" i="234"/>
  <c r="AL116" i="234"/>
  <c r="AM111" i="234"/>
  <c r="AL113" i="234"/>
  <c r="AM116" i="234"/>
  <c r="CM107" i="234"/>
  <c r="CL111" i="234"/>
  <c r="AK109" i="234"/>
  <c r="CM106" i="234"/>
  <c r="AM117" i="234"/>
  <c r="CN119" i="234"/>
  <c r="CK111" i="234"/>
  <c r="AL110" i="234"/>
  <c r="CM115" i="234"/>
  <c r="CK120" i="234"/>
  <c r="AM109" i="234"/>
  <c r="CL117" i="234"/>
  <c r="AM108" i="234"/>
  <c r="AL111" i="234"/>
  <c r="CL116" i="234"/>
  <c r="CO109" i="234"/>
  <c r="AN110" i="234"/>
  <c r="CL119" i="234"/>
  <c r="CN107" i="234"/>
  <c r="CM116" i="234"/>
  <c r="AL109" i="234"/>
  <c r="AM113" i="234"/>
  <c r="CM108" i="234"/>
  <c r="AN109" i="234"/>
  <c r="CN113" i="234"/>
  <c r="CL110" i="234"/>
  <c r="AL118" i="234"/>
  <c r="CN117" i="234"/>
  <c r="CM113" i="234"/>
  <c r="CL115" i="234"/>
  <c r="CN110" i="234"/>
  <c r="AN116" i="234"/>
  <c r="AM110" i="234"/>
  <c r="AM120" i="234"/>
  <c r="CM109" i="234"/>
  <c r="AN117" i="234"/>
  <c r="AM118" i="234"/>
  <c r="CL113" i="234"/>
  <c r="AL114" i="234"/>
  <c r="AL117" i="234"/>
  <c r="AN118" i="234"/>
  <c r="CM120" i="234"/>
  <c r="CM111" i="234"/>
  <c r="AN108" i="234"/>
  <c r="CN114" i="234"/>
  <c r="CM119" i="234"/>
  <c r="AP119" i="234"/>
  <c r="AM115" i="234"/>
  <c r="AP117" i="234"/>
  <c r="AO107" i="234"/>
  <c r="CO115" i="234"/>
  <c r="AN112" i="234"/>
  <c r="CN116" i="234"/>
  <c r="AN111" i="234"/>
  <c r="AM107" i="234"/>
  <c r="CO119" i="234"/>
  <c r="AO118" i="234"/>
  <c r="CL120" i="234"/>
  <c r="CN120" i="234"/>
  <c r="CN108" i="234"/>
  <c r="CN115" i="234"/>
  <c r="CM117" i="234"/>
  <c r="AN113" i="234"/>
  <c r="CL112" i="234"/>
  <c r="CN112" i="234"/>
  <c r="AP108" i="234"/>
  <c r="AO120" i="234"/>
  <c r="AN114" i="234"/>
  <c r="CP114" i="234"/>
  <c r="CO112" i="234"/>
  <c r="CO106" i="234"/>
  <c r="AN119" i="234"/>
  <c r="AN120" i="234"/>
  <c r="CO117" i="234"/>
  <c r="CN109" i="234"/>
  <c r="AP113" i="234"/>
  <c r="AO116" i="234"/>
  <c r="AO112" i="234"/>
  <c r="AO113" i="234"/>
  <c r="CM112" i="234"/>
  <c r="CO107" i="234"/>
  <c r="CO108" i="234"/>
  <c r="AO109" i="234"/>
  <c r="AN107" i="234"/>
  <c r="CO111" i="234"/>
  <c r="AO119" i="234"/>
  <c r="CP115" i="234"/>
  <c r="AN106" i="234"/>
  <c r="AO117" i="234"/>
  <c r="AO115" i="234"/>
  <c r="CO118" i="234"/>
  <c r="CN118" i="234"/>
  <c r="CO110" i="234"/>
  <c r="CP116" i="234"/>
  <c r="AN115" i="234"/>
  <c r="AO110" i="234"/>
  <c r="CP110" i="234"/>
  <c r="CN106" i="234"/>
  <c r="AP109" i="234"/>
  <c r="CP111" i="234"/>
  <c r="CO113" i="234"/>
  <c r="AP115" i="234"/>
  <c r="CN111" i="234"/>
  <c r="CO114" i="234"/>
  <c r="CP106" i="234"/>
  <c r="AP106" i="234"/>
  <c r="AP107" i="234"/>
  <c r="AO108" i="234"/>
  <c r="CO120" i="234"/>
  <c r="AP112" i="234"/>
  <c r="CP108" i="234"/>
  <c r="CP118" i="234"/>
  <c r="AP110" i="234"/>
  <c r="AO111" i="234"/>
  <c r="CP119" i="234"/>
  <c r="AO114" i="234"/>
  <c r="AO106" i="234"/>
  <c r="AP111" i="234"/>
  <c r="CP107" i="234"/>
  <c r="AP114" i="234"/>
  <c r="AP116" i="234"/>
  <c r="CP113" i="234"/>
  <c r="AP120" i="234"/>
  <c r="CP109" i="234"/>
  <c r="CP112" i="234"/>
  <c r="CP120" i="234"/>
  <c r="AP118" i="234"/>
  <c r="CP117" i="234"/>
  <c r="BO109" i="234"/>
  <c r="BO112" i="234"/>
  <c r="BO118" i="234"/>
  <c r="CQ111" i="234"/>
  <c r="CQ114" i="234"/>
  <c r="CQ109" i="234"/>
  <c r="CQ120" i="234"/>
  <c r="CQ107" i="234"/>
  <c r="BO111" i="234"/>
  <c r="CQ108" i="234"/>
  <c r="CQ117" i="234"/>
  <c r="BO106" i="234"/>
  <c r="BO117" i="234"/>
  <c r="CQ110" i="234"/>
  <c r="BO114" i="234"/>
  <c r="BO116" i="234"/>
  <c r="BO115" i="234"/>
  <c r="CQ106" i="234"/>
  <c r="CQ119" i="234"/>
  <c r="BO119" i="234"/>
  <c r="CQ113" i="234"/>
  <c r="BO110" i="234"/>
  <c r="BO107" i="234"/>
  <c r="CQ112" i="234"/>
  <c r="BO113" i="234"/>
  <c r="BO108" i="234"/>
  <c r="CQ118" i="234"/>
  <c r="CQ115" i="234"/>
  <c r="CQ116" i="234"/>
  <c r="BO120" i="234"/>
  <c r="O114" i="234"/>
  <c r="O119" i="234"/>
  <c r="P106" i="234"/>
  <c r="O112" i="234"/>
  <c r="O113" i="234"/>
  <c r="O110" i="234"/>
  <c r="O118" i="234"/>
  <c r="P116" i="234"/>
  <c r="O117" i="234"/>
  <c r="P108" i="234"/>
  <c r="O116" i="234"/>
  <c r="O111" i="234"/>
  <c r="P107" i="234"/>
  <c r="Q111" i="234"/>
  <c r="O108" i="234"/>
  <c r="P120" i="234"/>
  <c r="P119" i="234"/>
  <c r="P112" i="234"/>
  <c r="O107" i="234"/>
  <c r="O120" i="234"/>
  <c r="O106" i="234"/>
  <c r="Q108" i="234"/>
  <c r="Q114" i="234"/>
  <c r="P118" i="234"/>
  <c r="P109" i="234"/>
  <c r="Q116" i="234"/>
  <c r="P111" i="234"/>
  <c r="Q110" i="234"/>
  <c r="O115" i="234"/>
  <c r="P113" i="234"/>
  <c r="P110" i="234"/>
  <c r="O109" i="234"/>
  <c r="P117" i="234"/>
  <c r="Q109" i="234"/>
  <c r="P115" i="234"/>
  <c r="Q107" i="234"/>
  <c r="P114" i="234"/>
  <c r="Q119" i="234"/>
  <c r="Q120" i="234"/>
  <c r="S114" i="234"/>
  <c r="S107" i="234"/>
  <c r="R116" i="234"/>
  <c r="T118" i="234"/>
  <c r="Q118" i="234"/>
  <c r="Q106" i="234"/>
  <c r="R120" i="234"/>
  <c r="R114" i="234"/>
  <c r="S120" i="234"/>
  <c r="S115" i="234"/>
  <c r="R110" i="234"/>
  <c r="Q117" i="234"/>
  <c r="R107" i="234"/>
  <c r="Q112" i="234"/>
  <c r="S117" i="234"/>
  <c r="S109" i="234"/>
  <c r="Q115" i="234"/>
  <c r="R115" i="234"/>
  <c r="Q113" i="234"/>
  <c r="S106" i="234"/>
  <c r="U118" i="234"/>
  <c r="S111" i="234"/>
  <c r="R118" i="234"/>
  <c r="S118" i="234"/>
  <c r="S108" i="234"/>
  <c r="S110" i="234"/>
  <c r="R106" i="234"/>
  <c r="R117" i="234"/>
  <c r="T111" i="234"/>
  <c r="S116" i="234"/>
  <c r="S113" i="234"/>
  <c r="R108" i="234"/>
  <c r="R119" i="234"/>
  <c r="R111" i="234"/>
  <c r="T108" i="234"/>
  <c r="R113" i="234"/>
  <c r="T107" i="234"/>
  <c r="R109" i="234"/>
  <c r="S112" i="234"/>
  <c r="V107" i="234"/>
  <c r="T113" i="234"/>
  <c r="U110" i="234"/>
  <c r="V113" i="234"/>
  <c r="V106" i="234"/>
  <c r="U117" i="234"/>
  <c r="U111" i="234"/>
  <c r="U114" i="234"/>
  <c r="T109" i="234"/>
  <c r="T117" i="234"/>
  <c r="T112" i="234"/>
  <c r="U119" i="234"/>
  <c r="R112" i="234"/>
  <c r="T119" i="234"/>
  <c r="U109" i="234"/>
  <c r="T110" i="234"/>
  <c r="S119" i="234"/>
  <c r="T106" i="234"/>
  <c r="U115" i="234"/>
  <c r="U113" i="234"/>
  <c r="T115" i="234"/>
  <c r="T120" i="234"/>
  <c r="T114" i="234"/>
  <c r="V115" i="234"/>
  <c r="U106" i="234"/>
  <c r="T116" i="234"/>
  <c r="V111" i="234"/>
  <c r="V118" i="234"/>
  <c r="V116" i="234"/>
  <c r="V114" i="234"/>
  <c r="U108" i="234"/>
  <c r="V112" i="234"/>
  <c r="U112" i="234"/>
  <c r="U116" i="234"/>
  <c r="V117" i="234"/>
  <c r="V119" i="234"/>
  <c r="V110" i="234"/>
  <c r="U107" i="234"/>
  <c r="V108" i="234"/>
  <c r="V120" i="234"/>
  <c r="U120" i="234"/>
  <c r="V109" i="234"/>
  <c r="AR116" i="234"/>
  <c r="AQ119" i="234"/>
  <c r="AR120" i="234"/>
  <c r="AR112" i="234"/>
  <c r="AR108" i="234"/>
  <c r="AQ107" i="234"/>
  <c r="AS112" i="234"/>
  <c r="AR119" i="234"/>
  <c r="AR115" i="234"/>
  <c r="AR117" i="234"/>
  <c r="AR111" i="234"/>
  <c r="AQ111" i="234"/>
  <c r="AR114" i="234"/>
  <c r="AR109" i="234"/>
  <c r="AR118" i="234"/>
  <c r="AQ110" i="234"/>
  <c r="AR106" i="234"/>
  <c r="AS107" i="234"/>
  <c r="AR110" i="234"/>
  <c r="AS106" i="234"/>
  <c r="AS119" i="234"/>
  <c r="AQ117" i="234"/>
  <c r="AS117" i="234"/>
  <c r="AQ120" i="234"/>
  <c r="AQ116" i="234"/>
  <c r="AQ115" i="234"/>
  <c r="AQ106" i="234"/>
  <c r="AS120" i="234"/>
  <c r="AS114" i="234"/>
  <c r="AS109" i="234"/>
  <c r="AS116" i="234"/>
  <c r="AS115" i="234"/>
  <c r="AR107" i="234"/>
  <c r="AS111" i="234"/>
  <c r="AR113" i="234"/>
  <c r="AQ113" i="234"/>
  <c r="AQ112" i="234"/>
  <c r="AQ109" i="234"/>
  <c r="AS113" i="234"/>
  <c r="AQ108" i="234"/>
  <c r="AS118" i="234"/>
  <c r="AS110" i="234"/>
  <c r="AQ114" i="234"/>
  <c r="AQ118" i="234"/>
  <c r="AS108" i="234"/>
  <c r="W119" i="226"/>
  <c r="X109" i="226"/>
  <c r="Y117" i="226"/>
  <c r="X115" i="226"/>
  <c r="X107" i="226"/>
  <c r="X118" i="226"/>
  <c r="W109" i="226"/>
  <c r="X117" i="226"/>
  <c r="Z107" i="226"/>
  <c r="AA107" i="226"/>
  <c r="Y109" i="226"/>
  <c r="AA110" i="226"/>
  <c r="AA113" i="226"/>
  <c r="AA118" i="226"/>
  <c r="Z120" i="226"/>
  <c r="Z116" i="226"/>
  <c r="AB120" i="226"/>
  <c r="Z110" i="226"/>
  <c r="AB118" i="226"/>
  <c r="AC117" i="226"/>
  <c r="AD110" i="226"/>
  <c r="AD118" i="226"/>
  <c r="AC111" i="226"/>
  <c r="AH109" i="226"/>
  <c r="AG111" i="226"/>
  <c r="AH118" i="226"/>
  <c r="AG120" i="226"/>
  <c r="AI118" i="226"/>
  <c r="AH113" i="226"/>
  <c r="AI113" i="226"/>
  <c r="AG107" i="226"/>
  <c r="AG117" i="226"/>
  <c r="AJ107" i="226"/>
  <c r="AJ116" i="226"/>
  <c r="AK114" i="226"/>
  <c r="AG109" i="226"/>
  <c r="AI119" i="226"/>
  <c r="AH114" i="226"/>
  <c r="AK111" i="226"/>
  <c r="AL120" i="226"/>
  <c r="AM119" i="226"/>
  <c r="AL110" i="226"/>
  <c r="AL111" i="226"/>
  <c r="AN116" i="226"/>
  <c r="AN108" i="226"/>
  <c r="AO107" i="226"/>
  <c r="AN114" i="226"/>
  <c r="AO119" i="226"/>
  <c r="AP112" i="226"/>
  <c r="AO114" i="226"/>
  <c r="O110" i="226"/>
  <c r="O111" i="226"/>
  <c r="P112" i="226"/>
  <c r="P118" i="226"/>
  <c r="P113" i="226"/>
  <c r="Q107" i="226"/>
  <c r="R116" i="226"/>
  <c r="S120" i="226"/>
  <c r="S117" i="226"/>
  <c r="U118" i="226"/>
  <c r="R119" i="226"/>
  <c r="S112" i="226"/>
  <c r="U117" i="226"/>
  <c r="U119" i="226"/>
  <c r="V115" i="226"/>
  <c r="V114" i="226"/>
  <c r="V119" i="226"/>
  <c r="V109" i="226"/>
  <c r="AQ107" i="226"/>
  <c r="AQ111" i="226"/>
  <c r="AS107" i="226"/>
  <c r="AQ120" i="226"/>
  <c r="AS109" i="226"/>
  <c r="AQ113" i="226"/>
  <c r="AS110" i="226"/>
  <c r="AR116" i="226"/>
  <c r="AR114" i="226"/>
  <c r="AQ116" i="226"/>
  <c r="AQ112" i="226"/>
  <c r="AQ114" i="226"/>
  <c r="R110" i="226"/>
  <c r="T113" i="226"/>
  <c r="T116" i="226"/>
  <c r="AR119" i="226"/>
  <c r="AQ115" i="226"/>
  <c r="S116" i="226"/>
  <c r="AR118" i="226"/>
  <c r="AS108" i="226"/>
  <c r="AJ118" i="226"/>
  <c r="AN111" i="226"/>
  <c r="AO115" i="226"/>
  <c r="AP114" i="226"/>
  <c r="Q109" i="226"/>
  <c r="S113" i="226"/>
  <c r="V120" i="226"/>
  <c r="AS111" i="226"/>
  <c r="X120" i="226"/>
  <c r="W108" i="226"/>
  <c r="X119" i="226"/>
  <c r="X111" i="226"/>
  <c r="Y120" i="226"/>
  <c r="AA116" i="226"/>
  <c r="Z112" i="226"/>
  <c r="AA111" i="226"/>
  <c r="Y115" i="226"/>
  <c r="Z115" i="226"/>
  <c r="Y116" i="226"/>
  <c r="AB113" i="226"/>
  <c r="AB116" i="226"/>
  <c r="AB110" i="226"/>
  <c r="AB107" i="226"/>
  <c r="AC108" i="226"/>
  <c r="AE117" i="226"/>
  <c r="AE111" i="226"/>
  <c r="AE112" i="226"/>
  <c r="AF118" i="226"/>
  <c r="AF108" i="226"/>
  <c r="AF109" i="226"/>
  <c r="AF120" i="226"/>
  <c r="AF117" i="226"/>
  <c r="AH116" i="226"/>
  <c r="AH115" i="226"/>
  <c r="AF119" i="226"/>
  <c r="AH111" i="226"/>
  <c r="AI108" i="226"/>
  <c r="AI114" i="226"/>
  <c r="AI109" i="226"/>
  <c r="AL112" i="226"/>
  <c r="AK117" i="226"/>
  <c r="AJ119" i="226"/>
  <c r="AL116" i="226"/>
  <c r="AK109" i="226"/>
  <c r="AL109" i="226"/>
  <c r="AL118" i="226"/>
  <c r="AM110" i="226"/>
  <c r="AL114" i="226"/>
  <c r="AO118" i="226"/>
  <c r="AN113" i="226"/>
  <c r="AP109" i="226"/>
  <c r="AP120" i="226"/>
  <c r="O114" i="226"/>
  <c r="O118" i="226"/>
  <c r="P107" i="226"/>
  <c r="O107" i="226"/>
  <c r="P109" i="226"/>
  <c r="P110" i="226"/>
  <c r="P114" i="226"/>
  <c r="T118" i="226"/>
  <c r="S115" i="226"/>
  <c r="S109" i="226"/>
  <c r="S111" i="226"/>
  <c r="R117" i="226"/>
  <c r="R111" i="226"/>
  <c r="V107" i="226"/>
  <c r="U111" i="226"/>
  <c r="R112" i="226"/>
  <c r="U115" i="226"/>
  <c r="U108" i="226"/>
  <c r="V110" i="226"/>
  <c r="AS112" i="226"/>
  <c r="AR110" i="226"/>
  <c r="AS116" i="226"/>
  <c r="Q118" i="226"/>
  <c r="T111" i="226"/>
  <c r="T108" i="226"/>
  <c r="U113" i="226"/>
  <c r="U107" i="226"/>
  <c r="AQ118" i="226"/>
  <c r="U110" i="226"/>
  <c r="T115" i="226"/>
  <c r="V108" i="226"/>
  <c r="AG119" i="226"/>
  <c r="AL107" i="226"/>
  <c r="AN119" i="226"/>
  <c r="AO108" i="226"/>
  <c r="Q108" i="226"/>
  <c r="Q113" i="226"/>
  <c r="T110" i="226"/>
  <c r="AQ110" i="226"/>
  <c r="W113" i="226"/>
  <c r="X110" i="226"/>
  <c r="Y113" i="226"/>
  <c r="Y110" i="226"/>
  <c r="W120" i="226"/>
  <c r="W111" i="226"/>
  <c r="Z111" i="226"/>
  <c r="Z117" i="226"/>
  <c r="Z119" i="226"/>
  <c r="AA120" i="226"/>
  <c r="AA114" i="226"/>
  <c r="AC113" i="226"/>
  <c r="AC119" i="226"/>
  <c r="AC109" i="226"/>
  <c r="AC114" i="226"/>
  <c r="AC118" i="226"/>
  <c r="AE107" i="226"/>
  <c r="AE116" i="226"/>
  <c r="AD116" i="226"/>
  <c r="AE118" i="226"/>
  <c r="AF115" i="226"/>
  <c r="AE115" i="226"/>
  <c r="AF107" i="226"/>
  <c r="AE114" i="226"/>
  <c r="AI111" i="226"/>
  <c r="AG116" i="226"/>
  <c r="AH117" i="226"/>
  <c r="AG113" i="226"/>
  <c r="AJ117" i="226"/>
  <c r="AJ110" i="226"/>
  <c r="AJ108" i="226"/>
  <c r="AI115" i="226"/>
  <c r="AK116" i="226"/>
  <c r="AL108" i="226"/>
  <c r="AK107" i="226"/>
  <c r="AK112" i="226"/>
  <c r="AM112" i="226"/>
  <c r="AM111" i="226"/>
  <c r="AM113" i="226"/>
  <c r="AM120" i="226"/>
  <c r="AL117" i="226"/>
  <c r="AN112" i="226"/>
  <c r="AP113" i="226"/>
  <c r="AP111" i="226"/>
  <c r="O119" i="226"/>
  <c r="P116" i="226"/>
  <c r="Q111" i="226"/>
  <c r="O120" i="226"/>
  <c r="Q116" i="226"/>
  <c r="O109" i="226"/>
  <c r="Q119" i="226"/>
  <c r="R118" i="226"/>
  <c r="T119" i="226"/>
  <c r="AQ119" i="226"/>
  <c r="AS115" i="226"/>
  <c r="T109" i="226"/>
  <c r="V111" i="226"/>
  <c r="AR115" i="226"/>
  <c r="AS113" i="226"/>
  <c r="AL119" i="226"/>
  <c r="AN109" i="226"/>
  <c r="AO110" i="226"/>
  <c r="O112" i="226"/>
  <c r="S114" i="226"/>
  <c r="T107" i="226"/>
  <c r="T120" i="226"/>
  <c r="AR117" i="226"/>
  <c r="AQ108" i="226"/>
  <c r="X116" i="226"/>
  <c r="Y108" i="226"/>
  <c r="Y112" i="226"/>
  <c r="Y119" i="226"/>
  <c r="Y118" i="226"/>
  <c r="AC110" i="226"/>
  <c r="AB112" i="226"/>
  <c r="Z109" i="226"/>
  <c r="AA109" i="226"/>
  <c r="AC115" i="226"/>
  <c r="AC120" i="226"/>
  <c r="AE108" i="226"/>
  <c r="AD115" i="226"/>
  <c r="AH107" i="226"/>
  <c r="AH112" i="226"/>
  <c r="AH120" i="226"/>
  <c r="AG112" i="226"/>
  <c r="AF116" i="226"/>
  <c r="AG118" i="226"/>
  <c r="AH110" i="226"/>
  <c r="AJ112" i="226"/>
  <c r="AJ114" i="226"/>
  <c r="AJ111" i="226"/>
  <c r="AJ109" i="226"/>
  <c r="AK113" i="226"/>
  <c r="AM114" i="226"/>
  <c r="AK118" i="226"/>
  <c r="AK119" i="226"/>
  <c r="AL113" i="226"/>
  <c r="AM117" i="226"/>
  <c r="AM109" i="226"/>
  <c r="AN110" i="226"/>
  <c r="AN118" i="226"/>
  <c r="AP119" i="226"/>
  <c r="AO116" i="226"/>
  <c r="AO109" i="226"/>
  <c r="AO117" i="226"/>
  <c r="AN115" i="226"/>
  <c r="AP107" i="226"/>
  <c r="AP110" i="226"/>
  <c r="O117" i="226"/>
  <c r="O108" i="226"/>
  <c r="P111" i="226"/>
  <c r="P117" i="226"/>
  <c r="Q120" i="226"/>
  <c r="Q117" i="226"/>
  <c r="R115" i="226"/>
  <c r="S118" i="226"/>
  <c r="U109" i="226"/>
  <c r="U112" i="226"/>
  <c r="AS119" i="226"/>
  <c r="AF110" i="226"/>
  <c r="AJ115" i="226"/>
  <c r="AM115" i="226"/>
  <c r="AN107" i="226"/>
  <c r="P108" i="226"/>
  <c r="R120" i="226"/>
  <c r="V113" i="226"/>
  <c r="U116" i="226"/>
  <c r="AS120" i="226"/>
  <c r="W110" i="226"/>
  <c r="W117" i="226"/>
  <c r="W107" i="226"/>
  <c r="Y107" i="226"/>
  <c r="Y114" i="226"/>
  <c r="W118" i="226"/>
  <c r="W116" i="226"/>
  <c r="X113" i="226"/>
  <c r="AA117" i="226"/>
  <c r="Z114" i="226"/>
  <c r="AA108" i="226"/>
  <c r="AA112" i="226"/>
  <c r="Y111" i="226"/>
  <c r="AB114" i="226"/>
  <c r="AB109" i="226"/>
  <c r="AB117" i="226"/>
  <c r="AC112" i="226"/>
  <c r="AC116" i="226"/>
  <c r="AD112" i="226"/>
  <c r="AC107" i="226"/>
  <c r="AD109" i="226"/>
  <c r="AD107" i="226"/>
  <c r="AE120" i="226"/>
  <c r="AE113" i="226"/>
  <c r="AF112" i="226"/>
  <c r="AF114" i="226"/>
  <c r="AG108" i="226"/>
  <c r="AI110" i="226"/>
  <c r="AM116" i="226"/>
  <c r="AN117" i="226"/>
  <c r="AO112" i="226"/>
  <c r="AO111" i="226"/>
  <c r="Q110" i="226"/>
  <c r="S108" i="226"/>
  <c r="AR112" i="226"/>
  <c r="W114" i="226"/>
  <c r="W115" i="226"/>
  <c r="W112" i="226"/>
  <c r="X108" i="226"/>
  <c r="Z118" i="226"/>
  <c r="X112" i="226"/>
  <c r="X114" i="226"/>
  <c r="AA119" i="226"/>
  <c r="Z113" i="226"/>
  <c r="AB108" i="226"/>
  <c r="AB119" i="226"/>
  <c r="AA115" i="226"/>
  <c r="AB115" i="226"/>
  <c r="AB111" i="226"/>
  <c r="AD120" i="226"/>
  <c r="Z108" i="226"/>
  <c r="AD117" i="226"/>
  <c r="AD114" i="226"/>
  <c r="AD108" i="226"/>
  <c r="AF111" i="226"/>
  <c r="AD113" i="226"/>
  <c r="AE119" i="226"/>
  <c r="AE109" i="226"/>
  <c r="AD111" i="226"/>
  <c r="AD119" i="226"/>
  <c r="AE110" i="226"/>
  <c r="AF113" i="226"/>
  <c r="AH108" i="226"/>
  <c r="AG114" i="226"/>
  <c r="AG115" i="226"/>
  <c r="AG110" i="226"/>
  <c r="AI120" i="226"/>
  <c r="AI116" i="226"/>
  <c r="AI107" i="226"/>
  <c r="AI112" i="226"/>
  <c r="AH119" i="226"/>
  <c r="AJ120" i="226"/>
  <c r="AK115" i="226"/>
  <c r="AL115" i="226"/>
  <c r="AK110" i="226"/>
  <c r="AK120" i="226"/>
  <c r="AK108" i="226"/>
  <c r="AM108" i="226"/>
  <c r="AM118" i="226"/>
  <c r="AP117" i="226"/>
  <c r="AM107" i="226"/>
  <c r="AO120" i="226"/>
  <c r="AN120" i="226"/>
  <c r="AO113" i="226"/>
  <c r="AP116" i="226"/>
  <c r="AP118" i="226"/>
  <c r="O113" i="226"/>
  <c r="O116" i="226"/>
  <c r="P119" i="226"/>
  <c r="Q114" i="226"/>
  <c r="O115" i="226"/>
  <c r="P115" i="226"/>
  <c r="S107" i="226"/>
  <c r="R114" i="226"/>
  <c r="Q112" i="226"/>
  <c r="S110" i="226"/>
  <c r="R108" i="226"/>
  <c r="R109" i="226"/>
  <c r="T112" i="226"/>
  <c r="S119" i="226"/>
  <c r="T114" i="226"/>
  <c r="V116" i="226"/>
  <c r="V117" i="226"/>
  <c r="U120" i="226"/>
  <c r="AR108" i="226"/>
  <c r="AR111" i="226"/>
  <c r="AS117" i="226"/>
  <c r="AS114" i="226"/>
  <c r="AR113" i="226"/>
  <c r="AS118" i="226"/>
  <c r="Q115" i="226"/>
  <c r="U114" i="226"/>
  <c r="V112" i="226"/>
  <c r="AR109" i="226"/>
  <c r="AQ109" i="226"/>
  <c r="R113" i="226"/>
  <c r="AR120" i="226"/>
  <c r="AR107" i="226"/>
  <c r="AI117" i="226"/>
  <c r="AJ113" i="226"/>
  <c r="AP108" i="226"/>
  <c r="AP115" i="226"/>
  <c r="P120" i="226"/>
  <c r="R107" i="226"/>
  <c r="T117" i="226"/>
  <c r="V118" i="226"/>
  <c r="AQ117" i="226"/>
  <c r="BR116" i="226"/>
  <c r="BO125" i="226"/>
  <c r="BH136" i="226"/>
  <c r="BP117" i="226"/>
  <c r="AO106" i="226"/>
  <c r="BT124" i="226"/>
  <c r="BN124" i="226"/>
  <c r="BK132" i="226"/>
  <c r="BT128" i="226"/>
  <c r="BK114" i="226"/>
  <c r="BM135" i="226"/>
  <c r="BK124" i="226"/>
  <c r="V106" i="226"/>
  <c r="FD127" i="226"/>
  <c r="BH127" i="226"/>
  <c r="BO113" i="226"/>
  <c r="BU116" i="226"/>
  <c r="BK130" i="226"/>
  <c r="BS134" i="226"/>
  <c r="BO122" i="226"/>
  <c r="BL113" i="226"/>
  <c r="BL127" i="226"/>
  <c r="BI107" i="226"/>
  <c r="BR131" i="226"/>
  <c r="BN123" i="226"/>
  <c r="BM108" i="226"/>
  <c r="FD107" i="226"/>
  <c r="BL135" i="226"/>
  <c r="BH109" i="226"/>
  <c r="BU119" i="226"/>
  <c r="BK106" i="226"/>
  <c r="BP134" i="226"/>
  <c r="BU123" i="226"/>
  <c r="BL109" i="226"/>
  <c r="BL117" i="226"/>
  <c r="BM131" i="226"/>
  <c r="BJ117" i="226"/>
  <c r="BR106" i="226"/>
  <c r="BO119" i="226"/>
  <c r="BT119" i="226"/>
  <c r="BI130" i="226"/>
  <c r="BU107" i="226"/>
  <c r="FD125" i="226"/>
  <c r="BN125" i="226"/>
  <c r="BR112" i="226"/>
  <c r="BI114" i="226"/>
  <c r="BQ129" i="226"/>
  <c r="BI111" i="226"/>
  <c r="BS122" i="226"/>
  <c r="BT111" i="226"/>
  <c r="AH106" i="226"/>
  <c r="BK123" i="226"/>
  <c r="BI124" i="226"/>
  <c r="BJ122" i="226"/>
  <c r="BP106" i="226"/>
  <c r="FD117" i="226"/>
  <c r="BS119" i="226"/>
  <c r="BM107" i="226"/>
  <c r="BS135" i="226"/>
  <c r="BQ125" i="226"/>
  <c r="BL112" i="226"/>
  <c r="BT117" i="226"/>
  <c r="AN106" i="226"/>
  <c r="BP120" i="226"/>
  <c r="O106" i="226"/>
  <c r="BR119" i="226"/>
  <c r="AB106" i="226"/>
  <c r="BR133" i="226"/>
  <c r="BM113" i="226"/>
  <c r="BJ115" i="226"/>
  <c r="BT126" i="226"/>
  <c r="BL134" i="226"/>
  <c r="BP116" i="226"/>
  <c r="BJ133" i="226"/>
  <c r="AQ106" i="226"/>
  <c r="BR125" i="226"/>
  <c r="BJ131" i="226"/>
  <c r="BS128" i="226"/>
  <c r="BU136" i="226"/>
  <c r="BI110" i="226"/>
  <c r="BP124" i="226"/>
  <c r="BJ109" i="226"/>
  <c r="FE104" i="226"/>
  <c r="Y106" i="226"/>
  <c r="BR113" i="226"/>
  <c r="FD136" i="226"/>
  <c r="BH117" i="226"/>
  <c r="BL129" i="226"/>
  <c r="BO135" i="226"/>
  <c r="BH119" i="226"/>
  <c r="BJ107" i="226"/>
  <c r="BK111" i="226"/>
  <c r="BI129" i="226"/>
  <c r="BI134" i="226"/>
  <c r="BT133" i="226"/>
  <c r="W106" i="226"/>
  <c r="X106" i="226"/>
  <c r="BT125" i="226"/>
  <c r="BU112" i="226"/>
  <c r="BP115" i="226"/>
  <c r="BL128" i="226"/>
  <c r="BU134" i="226"/>
  <c r="BQ116" i="226"/>
  <c r="BU133" i="226"/>
  <c r="BH129" i="226"/>
  <c r="BR127" i="226"/>
  <c r="BM106" i="226"/>
  <c r="BN129" i="226"/>
  <c r="BR114" i="226"/>
  <c r="BO114" i="226"/>
  <c r="BU126" i="226"/>
  <c r="BM111" i="226"/>
  <c r="FD132" i="226"/>
  <c r="BU135" i="226"/>
  <c r="FD108" i="226"/>
  <c r="AE106" i="226"/>
  <c r="BQ109" i="226"/>
  <c r="BP132" i="226"/>
  <c r="BL125" i="226"/>
  <c r="BI112" i="226"/>
  <c r="BT120" i="226"/>
  <c r="BQ107" i="226"/>
  <c r="BP121" i="226"/>
  <c r="Q106" i="226"/>
  <c r="BH120" i="226"/>
  <c r="BI117" i="226"/>
  <c r="BN132" i="226"/>
  <c r="FD129" i="226"/>
  <c r="FD106" i="226"/>
  <c r="BO128" i="226"/>
  <c r="BJ113" i="226"/>
  <c r="BM117" i="226"/>
  <c r="BS132" i="226"/>
  <c r="BP111" i="226"/>
  <c r="AF106" i="226"/>
  <c r="BN136" i="226"/>
  <c r="BN128" i="226"/>
  <c r="BN113" i="226"/>
  <c r="BL132" i="226"/>
  <c r="BI125" i="226"/>
  <c r="BK110" i="226"/>
  <c r="FD134" i="226"/>
  <c r="BJ125" i="226"/>
  <c r="BR110" i="226"/>
  <c r="BJ108" i="226"/>
  <c r="BO126" i="226"/>
  <c r="BM136" i="226"/>
  <c r="BO120" i="226"/>
  <c r="BU106" i="226"/>
  <c r="BM125" i="226"/>
  <c r="BP109" i="226"/>
  <c r="BH121" i="226"/>
  <c r="BO121" i="226"/>
  <c r="BS133" i="226"/>
  <c r="BR126" i="226"/>
  <c r="BR115" i="226"/>
  <c r="BK129" i="226"/>
  <c r="BQ135" i="226"/>
  <c r="BK119" i="226"/>
  <c r="BH106" i="226"/>
  <c r="BN108" i="226"/>
  <c r="BQ128" i="226"/>
  <c r="BR135" i="226"/>
  <c r="BS131" i="226"/>
  <c r="BS114" i="226"/>
  <c r="BM126" i="226"/>
  <c r="FD135" i="226"/>
  <c r="BU117" i="226"/>
  <c r="BM133" i="226"/>
  <c r="BQ111" i="226"/>
  <c r="BI123" i="226"/>
  <c r="BL110" i="226"/>
  <c r="BU114" i="226"/>
  <c r="BU130" i="226"/>
  <c r="BK120" i="226"/>
  <c r="BK133" i="226"/>
  <c r="BM118" i="226"/>
  <c r="AA106" i="226"/>
  <c r="BI128" i="226"/>
  <c r="BN135" i="226"/>
  <c r="BH118" i="226"/>
  <c r="BQ131" i="226"/>
  <c r="BQ134" i="226"/>
  <c r="BI120" i="226"/>
  <c r="BK107" i="226"/>
  <c r="BK134" i="226"/>
  <c r="BH128" i="226"/>
  <c r="BQ115" i="226"/>
  <c r="BQ132" i="226"/>
  <c r="BQ114" i="226"/>
  <c r="BS117" i="226"/>
  <c r="BU127" i="226"/>
  <c r="BI135" i="226"/>
  <c r="FD118" i="226"/>
  <c r="FD113" i="226"/>
  <c r="FD128" i="226"/>
  <c r="BS126" i="226"/>
  <c r="BM110" i="226"/>
  <c r="BU115" i="226"/>
  <c r="BT127" i="226"/>
  <c r="BL111" i="226"/>
  <c r="BQ121" i="226"/>
  <c r="BS109" i="226"/>
  <c r="BS124" i="226"/>
  <c r="BT136" i="226"/>
  <c r="BO123" i="226"/>
  <c r="BT122" i="226"/>
  <c r="BO108" i="226"/>
  <c r="FD112" i="226"/>
  <c r="BS115" i="226"/>
  <c r="AK106" i="226"/>
  <c r="BN134" i="226"/>
  <c r="BQ119" i="226"/>
  <c r="BS106" i="226"/>
  <c r="BI132" i="226"/>
  <c r="BI127" i="226"/>
  <c r="BH111" i="226"/>
  <c r="BJ130" i="226"/>
  <c r="BH116" i="226"/>
  <c r="BM114" i="226"/>
  <c r="BH126" i="226"/>
  <c r="BO111" i="226"/>
  <c r="FD121" i="226"/>
  <c r="BN126" i="226"/>
  <c r="BT112" i="226"/>
  <c r="Z106" i="226"/>
  <c r="BJ128" i="226"/>
  <c r="BN112" i="226"/>
  <c r="BP123" i="226"/>
  <c r="BT134" i="226"/>
  <c r="BK125" i="226"/>
  <c r="BP127" i="226"/>
  <c r="BK126" i="226"/>
  <c r="BL121" i="226"/>
  <c r="BP107" i="226"/>
  <c r="BR111" i="226"/>
  <c r="BS118" i="226"/>
  <c r="BT132" i="226"/>
  <c r="BN111" i="226"/>
  <c r="BS123" i="226"/>
  <c r="BJ110" i="226"/>
  <c r="BK116" i="226"/>
  <c r="BN130" i="226"/>
  <c r="BS116" i="226"/>
  <c r="BH133" i="226"/>
  <c r="BI118" i="226"/>
  <c r="BN117" i="226"/>
  <c r="BU128" i="226"/>
  <c r="BO136" i="226"/>
  <c r="BK121" i="226"/>
  <c r="BN107" i="226"/>
  <c r="BS127" i="226"/>
  <c r="AI106" i="226"/>
  <c r="BP112" i="226"/>
  <c r="BO118" i="226"/>
  <c r="BL133" i="226"/>
  <c r="AD106" i="226"/>
  <c r="BR107" i="226"/>
  <c r="BQ120" i="226"/>
  <c r="BL119" i="226"/>
  <c r="BU132" i="226"/>
  <c r="BJ134" i="226"/>
  <c r="BQ117" i="226"/>
  <c r="BO132" i="226"/>
  <c r="BT135" i="226"/>
  <c r="BJ123" i="226"/>
  <c r="BR109" i="226"/>
  <c r="BL114" i="226"/>
  <c r="BR129" i="226"/>
  <c r="BM119" i="226"/>
  <c r="P106" i="226"/>
  <c r="BL116" i="226"/>
  <c r="BI119" i="226"/>
  <c r="AM106" i="226"/>
  <c r="BS136" i="226"/>
  <c r="FD123" i="226"/>
  <c r="FD114" i="226"/>
  <c r="FD109" i="226"/>
  <c r="BQ127" i="226"/>
  <c r="BT113" i="226"/>
  <c r="BQ118" i="226"/>
  <c r="BO129" i="226"/>
  <c r="BK112" i="226"/>
  <c r="BL126" i="226"/>
  <c r="BP135" i="226"/>
  <c r="BJ127" i="226"/>
  <c r="BU109" i="226"/>
  <c r="BM132" i="226"/>
  <c r="AG106" i="226"/>
  <c r="S106" i="226"/>
  <c r="FD116" i="226"/>
  <c r="BK118" i="226"/>
  <c r="BH132" i="226"/>
  <c r="BO134" i="226"/>
  <c r="BL122" i="226"/>
  <c r="BS111" i="226"/>
  <c r="BK115" i="226"/>
  <c r="BM130" i="226"/>
  <c r="BM116" i="226"/>
  <c r="BR132" i="226"/>
  <c r="BR118" i="226"/>
  <c r="BO115" i="226"/>
  <c r="BP129" i="226"/>
  <c r="AR106" i="226"/>
  <c r="BT114" i="226"/>
  <c r="BJ124" i="226"/>
  <c r="BH134" i="226"/>
  <c r="BL118" i="226"/>
  <c r="BN131" i="226"/>
  <c r="BI113" i="226"/>
  <c r="BQ124" i="226"/>
  <c r="BT129" i="226"/>
  <c r="BO130" i="226"/>
  <c r="BQ112" i="226"/>
  <c r="BK108" i="226"/>
  <c r="BO124" i="226"/>
  <c r="BI109" i="226"/>
  <c r="FD122" i="226"/>
  <c r="BR120" i="226"/>
  <c r="BS107" i="226"/>
  <c r="BI136" i="226"/>
  <c r="BP125" i="226"/>
  <c r="BM109" i="226"/>
  <c r="BU118" i="226"/>
  <c r="AP106" i="226"/>
  <c r="BU120" i="226"/>
  <c r="BL107" i="226"/>
  <c r="BM120" i="226"/>
  <c r="BP119" i="226"/>
  <c r="BH130" i="226"/>
  <c r="BJ135" i="226"/>
  <c r="FD130" i="226"/>
  <c r="BT121" i="226"/>
  <c r="BS113" i="226"/>
  <c r="BS125" i="226"/>
  <c r="R106" i="226"/>
  <c r="BU113" i="226"/>
  <c r="BM129" i="226"/>
  <c r="BQ136" i="226"/>
  <c r="BH122" i="226"/>
  <c r="BJ106" i="226"/>
  <c r="BM124" i="226"/>
  <c r="BJ112" i="226"/>
  <c r="BN122" i="226"/>
  <c r="BL123" i="226"/>
  <c r="BQ106" i="226"/>
  <c r="BI133" i="226"/>
  <c r="BS121" i="226"/>
  <c r="BH108" i="226"/>
  <c r="BL131" i="226"/>
  <c r="BT123" i="226"/>
  <c r="U106" i="226"/>
  <c r="BN120" i="226"/>
  <c r="BT106" i="226"/>
  <c r="BI122" i="226"/>
  <c r="BU108" i="226"/>
  <c r="BM121" i="226"/>
  <c r="BU121" i="226"/>
  <c r="BU131" i="226"/>
  <c r="BN109" i="226"/>
  <c r="FD110" i="226"/>
  <c r="FD133" i="226"/>
  <c r="BH115" i="226"/>
  <c r="BU129" i="226"/>
  <c r="BJ136" i="226"/>
  <c r="BN119" i="226"/>
  <c r="BO106" i="226"/>
  <c r="BT131" i="226"/>
  <c r="BK127" i="226"/>
  <c r="BO110" i="226"/>
  <c r="BR130" i="226"/>
  <c r="BH114" i="226"/>
  <c r="BP114" i="226"/>
  <c r="BQ126" i="226"/>
  <c r="BT110" i="226"/>
  <c r="FD119" i="226"/>
  <c r="BK117" i="226"/>
  <c r="BL106" i="226"/>
  <c r="BQ110" i="226"/>
  <c r="BR123" i="226"/>
  <c r="BH113" i="226"/>
  <c r="BR117" i="226"/>
  <c r="BN133" i="226"/>
  <c r="BJ118" i="226"/>
  <c r="BI106" i="226"/>
  <c r="BJ119" i="226"/>
  <c r="BP118" i="226"/>
  <c r="BS130" i="226"/>
  <c r="BO112" i="226"/>
  <c r="BJ114" i="226"/>
  <c r="BT130" i="226"/>
  <c r="BK136" i="226"/>
  <c r="AC106" i="226"/>
  <c r="BH107" i="226"/>
  <c r="BI108" i="226"/>
  <c r="BP126" i="226"/>
  <c r="BU111" i="226"/>
  <c r="BK131" i="226"/>
  <c r="BO116" i="226"/>
  <c r="BI115" i="226"/>
  <c r="AJ106" i="226"/>
  <c r="BQ113" i="226"/>
  <c r="FD131" i="226"/>
  <c r="BL124" i="226"/>
  <c r="BS112" i="226"/>
  <c r="BN110" i="226"/>
  <c r="BJ126" i="226"/>
  <c r="BK135" i="226"/>
  <c r="BS120" i="226"/>
  <c r="BQ108" i="226"/>
  <c r="BU125" i="226"/>
  <c r="BS110" i="226"/>
  <c r="BU122" i="226"/>
  <c r="BI121" i="226"/>
  <c r="BN106" i="226"/>
  <c r="BN127" i="226"/>
  <c r="FD111" i="226"/>
  <c r="BP130" i="226"/>
  <c r="BH110" i="226"/>
  <c r="BR124" i="226"/>
  <c r="BP113" i="226"/>
  <c r="BL115" i="226"/>
  <c r="BS129" i="226"/>
  <c r="AS106" i="226"/>
  <c r="BH123" i="226"/>
  <c r="BJ111" i="226"/>
  <c r="BO127" i="226"/>
  <c r="BH131" i="226"/>
  <c r="BQ130" i="226"/>
  <c r="BK122" i="226"/>
  <c r="BO109" i="226"/>
  <c r="BR134" i="226"/>
  <c r="BU124" i="226"/>
  <c r="BT109" i="226"/>
  <c r="BL136" i="226"/>
  <c r="BR128" i="226"/>
  <c r="BS108" i="226"/>
  <c r="BQ122" i="226"/>
  <c r="BT108" i="226"/>
  <c r="BQ123" i="226"/>
  <c r="BM112" i="226"/>
  <c r="BM123" i="226"/>
  <c r="BN121" i="226"/>
  <c r="BT107" i="226"/>
  <c r="BP133" i="226"/>
  <c r="FD115" i="226"/>
  <c r="FD120" i="226"/>
  <c r="BJ116" i="226"/>
  <c r="BI131" i="226"/>
  <c r="BM134" i="226"/>
  <c r="BR122" i="226"/>
  <c r="BO107" i="226"/>
  <c r="BN114" i="226"/>
  <c r="BM128" i="226"/>
  <c r="BI116" i="226"/>
  <c r="BJ132" i="226"/>
  <c r="BN115" i="226"/>
  <c r="BM115" i="226"/>
  <c r="BP128" i="226"/>
  <c r="BP108" i="226"/>
  <c r="FD126" i="226"/>
  <c r="BL120" i="226"/>
  <c r="BU110" i="226"/>
  <c r="BO133" i="226"/>
  <c r="BI126" i="226"/>
  <c r="BK113" i="226"/>
  <c r="BJ120" i="226"/>
  <c r="BL108" i="226"/>
  <c r="BH125" i="226"/>
  <c r="BR108" i="226"/>
  <c r="BJ121" i="226"/>
  <c r="BR121" i="226"/>
  <c r="BQ133" i="226"/>
  <c r="BH135" i="226"/>
  <c r="BN118" i="226"/>
  <c r="BO131" i="226"/>
  <c r="BK109" i="226"/>
  <c r="BM122" i="226"/>
  <c r="BP110" i="226"/>
  <c r="BN116" i="226"/>
  <c r="BL130" i="226"/>
  <c r="BT116" i="226"/>
  <c r="BP131" i="226"/>
  <c r="BO117" i="226"/>
  <c r="BT118" i="226"/>
  <c r="BK128" i="226"/>
  <c r="BR136" i="226"/>
  <c r="FD124" i="226"/>
  <c r="BH124" i="226"/>
  <c r="T106" i="226"/>
  <c r="BT115" i="226"/>
  <c r="BJ129" i="226"/>
  <c r="BH112" i="226"/>
  <c r="BP122" i="226"/>
  <c r="BP136" i="226"/>
  <c r="BM127" i="226"/>
  <c r="AL106" i="226"/>
  <c r="FD105" i="226"/>
  <c r="CS160" i="234" l="1"/>
  <c r="CS156" i="234"/>
  <c r="CS159" i="234"/>
  <c r="CS162" i="234"/>
  <c r="CS161" i="234"/>
  <c r="CS155" i="234"/>
  <c r="CS157" i="234"/>
  <c r="CS148" i="234"/>
  <c r="CS158" i="234"/>
  <c r="CS154" i="234"/>
  <c r="CS153" i="234"/>
  <c r="CS150" i="234"/>
  <c r="CS152" i="234"/>
  <c r="CS151" i="234"/>
  <c r="CS149" i="234"/>
  <c r="C148" i="234"/>
  <c r="C152" i="234"/>
  <c r="C150" i="234"/>
  <c r="C153" i="234"/>
  <c r="C155" i="234"/>
  <c r="C154" i="234"/>
  <c r="C149" i="234"/>
  <c r="C158" i="234"/>
  <c r="C157" i="234"/>
  <c r="C156" i="234"/>
  <c r="C159" i="234"/>
  <c r="C162" i="234"/>
  <c r="C151" i="234"/>
  <c r="C160" i="234"/>
  <c r="C161" i="234"/>
  <c r="E286" i="234"/>
  <c r="E285" i="234"/>
  <c r="E287" i="234"/>
  <c r="E293" i="234"/>
  <c r="E297" i="234"/>
  <c r="E289" i="234"/>
  <c r="E284" i="234"/>
  <c r="E292" i="234"/>
  <c r="E295" i="234"/>
  <c r="E283" i="234"/>
  <c r="E290" i="234"/>
  <c r="E296" i="234"/>
  <c r="E291" i="234"/>
  <c r="E294" i="234"/>
  <c r="G284" i="234"/>
  <c r="G290" i="234"/>
  <c r="G294" i="234"/>
  <c r="G295" i="234"/>
  <c r="G296" i="234"/>
  <c r="G287" i="234"/>
  <c r="G291" i="234"/>
  <c r="G288" i="234"/>
  <c r="G283" i="234"/>
  <c r="G285" i="234"/>
  <c r="G292" i="234"/>
  <c r="G289" i="234"/>
  <c r="G286" i="234"/>
  <c r="G293" i="234"/>
  <c r="G297" i="234"/>
  <c r="F295" i="234"/>
  <c r="F290" i="234"/>
  <c r="F293" i="234"/>
  <c r="F285" i="234"/>
  <c r="F287" i="234"/>
  <c r="F288" i="234"/>
  <c r="F292" i="234"/>
  <c r="F291" i="234"/>
  <c r="F297" i="234"/>
  <c r="F296" i="234"/>
  <c r="F283" i="234"/>
  <c r="F286" i="234"/>
  <c r="F289" i="234"/>
  <c r="F284" i="234"/>
  <c r="F294" i="234"/>
  <c r="D287" i="234"/>
  <c r="D297" i="234"/>
  <c r="D286" i="234"/>
  <c r="D295" i="234"/>
  <c r="D296" i="234"/>
  <c r="D285" i="234"/>
  <c r="D288" i="234"/>
  <c r="D290" i="234"/>
  <c r="D289" i="234"/>
  <c r="D284" i="234"/>
  <c r="D283" i="234"/>
  <c r="D293" i="234"/>
  <c r="D292" i="234"/>
  <c r="D291" i="234"/>
  <c r="D294" i="234"/>
  <c r="AW208" i="226"/>
  <c r="BA208" i="226"/>
  <c r="P208" i="226"/>
  <c r="T208" i="226"/>
  <c r="Y208" i="226"/>
  <c r="Z208" i="226"/>
  <c r="AF208" i="226"/>
  <c r="O208" i="226"/>
  <c r="AO208" i="226"/>
  <c r="AR208" i="226"/>
  <c r="W208" i="226"/>
  <c r="AX208" i="226"/>
  <c r="X208" i="226"/>
  <c r="AE208" i="226"/>
  <c r="AG208" i="226"/>
  <c r="AP208" i="226"/>
  <c r="AU208" i="226"/>
  <c r="AY208" i="226"/>
  <c r="AK208" i="226"/>
  <c r="M209" i="226"/>
  <c r="AN208" i="226"/>
  <c r="AZ208" i="226"/>
  <c r="AH208" i="226"/>
  <c r="AS208" i="226"/>
  <c r="AL208" i="226"/>
  <c r="V208" i="226"/>
  <c r="AI208" i="226"/>
  <c r="AJ208" i="226"/>
  <c r="AA208" i="226"/>
  <c r="N208" i="226"/>
  <c r="S208" i="226"/>
  <c r="AB208" i="226"/>
  <c r="Q208" i="226"/>
  <c r="U208" i="226"/>
  <c r="AD208" i="226"/>
  <c r="AM208" i="226"/>
  <c r="AQ208" i="226"/>
  <c r="AC208" i="226"/>
  <c r="R208" i="226"/>
  <c r="AV207" i="226"/>
  <c r="H297" i="234"/>
  <c r="H286" i="234"/>
  <c r="H288" i="234"/>
  <c r="H292" i="234"/>
  <c r="H295" i="234"/>
  <c r="H285" i="234"/>
  <c r="H296" i="234"/>
  <c r="H290" i="234"/>
  <c r="H293" i="234"/>
  <c r="H294" i="234"/>
  <c r="H287" i="234"/>
  <c r="H284" i="234"/>
  <c r="H289" i="234"/>
  <c r="H291" i="234"/>
  <c r="H283" i="234"/>
  <c r="I289" i="234"/>
  <c r="I285" i="234"/>
  <c r="I296" i="234"/>
  <c r="I283" i="234"/>
  <c r="I286" i="234"/>
  <c r="I297" i="234"/>
  <c r="I294" i="234"/>
  <c r="I293" i="234"/>
  <c r="I284" i="234"/>
  <c r="I291" i="234"/>
  <c r="I290" i="234"/>
  <c r="I287" i="234"/>
  <c r="I295" i="234"/>
  <c r="I288" i="234"/>
  <c r="I292" i="234"/>
  <c r="A150" i="234"/>
  <c r="A152" i="234"/>
  <c r="A153" i="234"/>
  <c r="A157" i="234"/>
  <c r="A148" i="234"/>
  <c r="A155" i="234"/>
  <c r="A149" i="234"/>
  <c r="A162" i="234"/>
  <c r="A158" i="234"/>
  <c r="A156" i="234"/>
  <c r="A159" i="234"/>
  <c r="A161" i="234"/>
  <c r="A160" i="234"/>
  <c r="A154" i="234"/>
  <c r="A151" i="234"/>
  <c r="AT107" i="234"/>
  <c r="AT118" i="234"/>
  <c r="AT114" i="234"/>
  <c r="AT111" i="234"/>
  <c r="AT110" i="234"/>
  <c r="AT115" i="234"/>
  <c r="AT116" i="234"/>
  <c r="AT113" i="234"/>
  <c r="AT112" i="234"/>
  <c r="AT106" i="234"/>
  <c r="AT108" i="234"/>
  <c r="AT117" i="234"/>
  <c r="AT109" i="234"/>
  <c r="AT120" i="234"/>
  <c r="AT119" i="234"/>
  <c r="AQ158" i="234"/>
  <c r="CQ158" i="234"/>
  <c r="AR148" i="234"/>
  <c r="CR148" i="234"/>
  <c r="AR158" i="234"/>
  <c r="CR158" i="234"/>
  <c r="T154" i="234"/>
  <c r="BT154" i="234"/>
  <c r="R157" i="234"/>
  <c r="BR157" i="234"/>
  <c r="P151" i="234"/>
  <c r="BP151" i="234"/>
  <c r="AM149" i="234"/>
  <c r="CM149" i="234"/>
  <c r="AL157" i="234"/>
  <c r="CL157" i="234"/>
  <c r="AH154" i="234"/>
  <c r="CH154" i="234"/>
  <c r="AD150" i="234"/>
  <c r="CD150" i="234"/>
  <c r="AC148" i="234"/>
  <c r="CC148" i="234"/>
  <c r="AB161" i="234"/>
  <c r="CB161" i="234"/>
  <c r="Y160" i="234"/>
  <c r="BY160" i="234"/>
  <c r="AQ162" i="234"/>
  <c r="CQ162" i="234"/>
  <c r="T158" i="234"/>
  <c r="BT158" i="234"/>
  <c r="R161" i="234"/>
  <c r="BR161" i="234"/>
  <c r="S156" i="234"/>
  <c r="BS156" i="234"/>
  <c r="P158" i="234"/>
  <c r="BP158" i="234"/>
  <c r="AP154" i="234"/>
  <c r="CP154" i="234"/>
  <c r="AP157" i="234"/>
  <c r="CP157" i="234"/>
  <c r="AO161" i="234"/>
  <c r="CO161" i="234"/>
  <c r="AO154" i="234"/>
  <c r="CO154" i="234"/>
  <c r="AN153" i="234"/>
  <c r="CN153" i="234"/>
  <c r="AM155" i="234"/>
  <c r="CM155" i="234"/>
  <c r="AL153" i="234"/>
  <c r="CL153" i="234"/>
  <c r="AM153" i="234"/>
  <c r="CM153" i="234"/>
  <c r="AM161" i="234"/>
  <c r="CM161" i="234"/>
  <c r="AK149" i="234"/>
  <c r="CK149" i="234"/>
  <c r="AL162" i="234"/>
  <c r="CL162" i="234"/>
  <c r="AI161" i="234"/>
  <c r="CI161" i="234"/>
  <c r="AJ157" i="234"/>
  <c r="CJ157" i="234"/>
  <c r="AJ160" i="234"/>
  <c r="CJ160" i="234"/>
  <c r="AJ152" i="234"/>
  <c r="CJ152" i="234"/>
  <c r="AG149" i="234"/>
  <c r="CG149" i="234"/>
  <c r="AJ159" i="234"/>
  <c r="CJ159" i="234"/>
  <c r="AH155" i="234"/>
  <c r="CH155" i="234"/>
  <c r="AG161" i="234"/>
  <c r="CG161" i="234"/>
  <c r="AF148" i="234"/>
  <c r="CF148" i="234"/>
  <c r="AH151" i="234"/>
  <c r="CH151" i="234"/>
  <c r="AF149" i="234"/>
  <c r="CF149" i="234"/>
  <c r="AE148" i="234"/>
  <c r="CE148" i="234"/>
  <c r="AF154" i="234"/>
  <c r="CF154" i="234"/>
  <c r="AE158" i="234"/>
  <c r="CE158" i="234"/>
  <c r="AD160" i="234"/>
  <c r="CD160" i="234"/>
  <c r="AD151" i="234"/>
  <c r="CD151" i="234"/>
  <c r="AC160" i="234"/>
  <c r="CC160" i="234"/>
  <c r="AD154" i="234"/>
  <c r="CD154" i="234"/>
  <c r="AC161" i="234"/>
  <c r="CC161" i="234"/>
  <c r="Z152" i="234"/>
  <c r="BZ152" i="234"/>
  <c r="AB159" i="234"/>
  <c r="CB159" i="234"/>
  <c r="Z162" i="234"/>
  <c r="BZ162" i="234"/>
  <c r="AA155" i="234"/>
  <c r="CA155" i="234"/>
  <c r="AA150" i="234"/>
  <c r="CA150" i="234"/>
  <c r="AA162" i="234"/>
  <c r="CA162" i="234"/>
  <c r="Y151" i="234"/>
  <c r="BY151" i="234"/>
  <c r="Z149" i="234"/>
  <c r="BZ149" i="234"/>
  <c r="X155" i="234"/>
  <c r="BX155" i="234"/>
  <c r="Z153" i="234"/>
  <c r="BZ153" i="234"/>
  <c r="W160" i="234"/>
  <c r="BW160" i="234"/>
  <c r="W162" i="234"/>
  <c r="BW162" i="234"/>
  <c r="W159" i="234"/>
  <c r="BW159" i="234"/>
  <c r="X151" i="234"/>
  <c r="BX151" i="234"/>
  <c r="W155" i="234"/>
  <c r="BW155" i="234"/>
  <c r="AR160" i="234"/>
  <c r="CR160" i="234"/>
  <c r="U162" i="234"/>
  <c r="BU162" i="234"/>
  <c r="U154" i="234"/>
  <c r="BU154" i="234"/>
  <c r="U148" i="234"/>
  <c r="BU148" i="234"/>
  <c r="S161" i="234"/>
  <c r="BS161" i="234"/>
  <c r="T151" i="234"/>
  <c r="BT151" i="234"/>
  <c r="V149" i="234"/>
  <c r="BV149" i="234"/>
  <c r="R150" i="234"/>
  <c r="BR150" i="234"/>
  <c r="S160" i="234"/>
  <c r="BS160" i="234"/>
  <c r="S151" i="234"/>
  <c r="BS151" i="234"/>
  <c r="R156" i="234"/>
  <c r="BR156" i="234"/>
  <c r="Q162" i="234"/>
  <c r="BQ162" i="234"/>
  <c r="P152" i="234"/>
  <c r="BP152" i="234"/>
  <c r="Q156" i="234"/>
  <c r="BQ156" i="234"/>
  <c r="O150" i="234"/>
  <c r="BO150" i="234"/>
  <c r="O160" i="234"/>
  <c r="BO160" i="234"/>
  <c r="AO148" i="234"/>
  <c r="CO148" i="234"/>
  <c r="AO158" i="234"/>
  <c r="CO158" i="234"/>
  <c r="AM160" i="234"/>
  <c r="CM160" i="234"/>
  <c r="AL151" i="234"/>
  <c r="CL151" i="234"/>
  <c r="AM150" i="234"/>
  <c r="CM150" i="234"/>
  <c r="AM159" i="234"/>
  <c r="CM159" i="234"/>
  <c r="AL158" i="234"/>
  <c r="CL158" i="234"/>
  <c r="AM148" i="234"/>
  <c r="CM148" i="234"/>
  <c r="AK152" i="234"/>
  <c r="CK152" i="234"/>
  <c r="AI151" i="234"/>
  <c r="CI151" i="234"/>
  <c r="AJ156" i="234"/>
  <c r="CJ156" i="234"/>
  <c r="AI154" i="234"/>
  <c r="CI154" i="234"/>
  <c r="AJ154" i="234"/>
  <c r="CJ154" i="234"/>
  <c r="AI162" i="234"/>
  <c r="CI162" i="234"/>
  <c r="AF161" i="234"/>
  <c r="CF161" i="234"/>
  <c r="AG160" i="234"/>
  <c r="CG160" i="234"/>
  <c r="AH157" i="234"/>
  <c r="CH157" i="234"/>
  <c r="AG156" i="234"/>
  <c r="CG156" i="234"/>
  <c r="AH162" i="234"/>
  <c r="CH162" i="234"/>
  <c r="AH149" i="234"/>
  <c r="CH149" i="234"/>
  <c r="AF160" i="234"/>
  <c r="CF160" i="234"/>
  <c r="AD153" i="234"/>
  <c r="CD153" i="234"/>
  <c r="AE150" i="234"/>
  <c r="CE150" i="234"/>
  <c r="AE159" i="234"/>
  <c r="CE159" i="234"/>
  <c r="AF153" i="234"/>
  <c r="CF153" i="234"/>
  <c r="AD148" i="234"/>
  <c r="CD148" i="234"/>
  <c r="Z150" i="234"/>
  <c r="BZ150" i="234"/>
  <c r="AC157" i="234"/>
  <c r="CC157" i="234"/>
  <c r="AB154" i="234"/>
  <c r="CB154" i="234"/>
  <c r="AA157" i="234"/>
  <c r="CA157" i="234"/>
  <c r="Y157" i="234"/>
  <c r="BY157" i="234"/>
  <c r="AA148" i="234"/>
  <c r="CA148" i="234"/>
  <c r="AA161" i="234"/>
  <c r="CA161" i="234"/>
  <c r="Z160" i="234"/>
  <c r="BZ160" i="234"/>
  <c r="Y148" i="234"/>
  <c r="BY148" i="234"/>
  <c r="Y150" i="234"/>
  <c r="BY150" i="234"/>
  <c r="X161" i="234"/>
  <c r="BX161" i="234"/>
  <c r="W154" i="234"/>
  <c r="BW154" i="234"/>
  <c r="V159" i="234"/>
  <c r="BV159" i="234"/>
  <c r="U152" i="234"/>
  <c r="BU152" i="234"/>
  <c r="S157" i="234"/>
  <c r="BS157" i="234"/>
  <c r="P161" i="234"/>
  <c r="BP161" i="234"/>
  <c r="AO155" i="234"/>
  <c r="CO155" i="234"/>
  <c r="AP161" i="234"/>
  <c r="CP161" i="234"/>
  <c r="AK150" i="234"/>
  <c r="CK150" i="234"/>
  <c r="AJ151" i="234"/>
  <c r="CJ151" i="234"/>
  <c r="AF151" i="234"/>
  <c r="CF151" i="234"/>
  <c r="AE151" i="234"/>
  <c r="CE151" i="234"/>
  <c r="AB149" i="234"/>
  <c r="CB149" i="234"/>
  <c r="AB153" i="234"/>
  <c r="CB153" i="234"/>
  <c r="X158" i="234"/>
  <c r="BX158" i="234"/>
  <c r="X162" i="234"/>
  <c r="BX162" i="234"/>
  <c r="U158" i="234"/>
  <c r="BU158" i="234"/>
  <c r="T155" i="234"/>
  <c r="BT155" i="234"/>
  <c r="S162" i="234"/>
  <c r="BS162" i="234"/>
  <c r="P162" i="234"/>
  <c r="BP162" i="234"/>
  <c r="AQ151" i="234"/>
  <c r="CQ151" i="234"/>
  <c r="AQ149" i="234"/>
  <c r="CQ149" i="234"/>
  <c r="V157" i="234"/>
  <c r="BV157" i="234"/>
  <c r="S154" i="234"/>
  <c r="BS154" i="234"/>
  <c r="S159" i="234"/>
  <c r="BS159" i="234"/>
  <c r="P155" i="234"/>
  <c r="BP155" i="234"/>
  <c r="Q153" i="234"/>
  <c r="BQ153" i="234"/>
  <c r="AP155" i="234"/>
  <c r="CP155" i="234"/>
  <c r="AN154" i="234"/>
  <c r="CN154" i="234"/>
  <c r="AK154" i="234"/>
  <c r="CK154" i="234"/>
  <c r="AK158" i="234"/>
  <c r="CK158" i="234"/>
  <c r="AI157" i="234"/>
  <c r="CI157" i="234"/>
  <c r="AG155" i="234"/>
  <c r="CG155" i="234"/>
  <c r="AE156" i="234"/>
  <c r="CE156" i="234"/>
  <c r="AF157" i="234"/>
  <c r="CF157" i="234"/>
  <c r="AD158" i="234"/>
  <c r="CD158" i="234"/>
  <c r="AC151" i="234"/>
  <c r="CC151" i="234"/>
  <c r="AC155" i="234"/>
  <c r="CC155" i="234"/>
  <c r="AA156" i="234"/>
  <c r="CA156" i="234"/>
  <c r="Z159" i="234"/>
  <c r="BZ159" i="234"/>
  <c r="X152" i="234"/>
  <c r="BX152" i="234"/>
  <c r="AQ154" i="234"/>
  <c r="CQ154" i="234"/>
  <c r="AR156" i="234"/>
  <c r="CR156" i="234"/>
  <c r="U150" i="234"/>
  <c r="BU150" i="234"/>
  <c r="U153" i="234"/>
  <c r="BU153" i="234"/>
  <c r="S153" i="234"/>
  <c r="BS153" i="234"/>
  <c r="P156" i="234"/>
  <c r="BP156" i="234"/>
  <c r="P149" i="234"/>
  <c r="BP149" i="234"/>
  <c r="AP162" i="234"/>
  <c r="CP162" i="234"/>
  <c r="AP151" i="234"/>
  <c r="CP151" i="234"/>
  <c r="AK159" i="234"/>
  <c r="CK159" i="234"/>
  <c r="AL154" i="234"/>
  <c r="CL154" i="234"/>
  <c r="AH153" i="234"/>
  <c r="CH153" i="234"/>
  <c r="AF162" i="234"/>
  <c r="CF162" i="234"/>
  <c r="AF150" i="234"/>
  <c r="CF150" i="234"/>
  <c r="AE153" i="234"/>
  <c r="CE153" i="234"/>
  <c r="AC150" i="234"/>
  <c r="CC150" i="234"/>
  <c r="AB152" i="234"/>
  <c r="CB152" i="234"/>
  <c r="AB155" i="234"/>
  <c r="CB155" i="234"/>
  <c r="X148" i="234"/>
  <c r="BX148" i="234"/>
  <c r="X150" i="234"/>
  <c r="BX150" i="234"/>
  <c r="AQ155" i="234"/>
  <c r="CQ155" i="234"/>
  <c r="AQ153" i="234"/>
  <c r="CQ153" i="234"/>
  <c r="AR154" i="234"/>
  <c r="CR154" i="234"/>
  <c r="U149" i="234"/>
  <c r="BU149" i="234"/>
  <c r="V156" i="234"/>
  <c r="BV156" i="234"/>
  <c r="T162" i="234"/>
  <c r="BT162" i="234"/>
  <c r="T161" i="234"/>
  <c r="BT161" i="234"/>
  <c r="U159" i="234"/>
  <c r="BU159" i="234"/>
  <c r="T149" i="234"/>
  <c r="BT149" i="234"/>
  <c r="T153" i="234"/>
  <c r="BT153" i="234"/>
  <c r="U160" i="234"/>
  <c r="BU160" i="234"/>
  <c r="R149" i="234"/>
  <c r="BR149" i="234"/>
  <c r="Q160" i="234"/>
  <c r="BQ160" i="234"/>
  <c r="Q149" i="234"/>
  <c r="BQ149" i="234"/>
  <c r="Q152" i="234"/>
  <c r="BQ152" i="234"/>
  <c r="O162" i="234"/>
  <c r="BO162" i="234"/>
  <c r="O153" i="234"/>
  <c r="BO153" i="234"/>
  <c r="O154" i="234"/>
  <c r="BO154" i="234"/>
  <c r="AO153" i="234"/>
  <c r="CO153" i="234"/>
  <c r="AP148" i="234"/>
  <c r="CP148" i="234"/>
  <c r="AO157" i="234"/>
  <c r="CO157" i="234"/>
  <c r="AP150" i="234"/>
  <c r="CP150" i="234"/>
  <c r="AO149" i="234"/>
  <c r="CO149" i="234"/>
  <c r="AM162" i="234"/>
  <c r="CM162" i="234"/>
  <c r="AK148" i="234"/>
  <c r="CK148" i="234"/>
  <c r="AG151" i="234"/>
  <c r="CG151" i="234"/>
  <c r="AJ155" i="234"/>
  <c r="CJ155" i="234"/>
  <c r="AJ149" i="234"/>
  <c r="CJ149" i="234"/>
  <c r="AG162" i="234"/>
  <c r="CG162" i="234"/>
  <c r="AI152" i="234"/>
  <c r="CI152" i="234"/>
  <c r="AG158" i="234"/>
  <c r="CG158" i="234"/>
  <c r="AC153" i="234"/>
  <c r="CC153" i="234"/>
  <c r="AE155" i="234"/>
  <c r="CE155" i="234"/>
  <c r="AB160" i="234"/>
  <c r="CB160" i="234"/>
  <c r="AB162" i="234"/>
  <c r="CB162" i="234"/>
  <c r="Y153" i="234"/>
  <c r="BY153" i="234"/>
  <c r="AA159" i="234"/>
  <c r="CA159" i="234"/>
  <c r="W153" i="234"/>
  <c r="BW153" i="234"/>
  <c r="X160" i="234"/>
  <c r="BX160" i="234"/>
  <c r="Y149" i="234"/>
  <c r="BY149" i="234"/>
  <c r="Y155" i="234"/>
  <c r="BY155" i="234"/>
  <c r="Y159" i="234"/>
  <c r="BY159" i="234"/>
  <c r="W161" i="234"/>
  <c r="BW161" i="234"/>
  <c r="AR149" i="234"/>
  <c r="CR149" i="234"/>
  <c r="V153" i="234"/>
  <c r="BV153" i="234"/>
  <c r="R153" i="234"/>
  <c r="BR153" i="234"/>
  <c r="S149" i="234"/>
  <c r="BS149" i="234"/>
  <c r="O159" i="234"/>
  <c r="BO159" i="234"/>
  <c r="AL156" i="234"/>
  <c r="CL156" i="234"/>
  <c r="AK160" i="234"/>
  <c r="CK160" i="234"/>
  <c r="AJ148" i="234"/>
  <c r="CJ148" i="234"/>
  <c r="AH158" i="234"/>
  <c r="CH158" i="234"/>
  <c r="AF155" i="234"/>
  <c r="CF155" i="234"/>
  <c r="AQ150" i="234"/>
  <c r="CQ150" i="234"/>
  <c r="V151" i="234"/>
  <c r="BV151" i="234"/>
  <c r="T159" i="234"/>
  <c r="BT159" i="234"/>
  <c r="Q157" i="234"/>
  <c r="BQ157" i="234"/>
  <c r="P160" i="234"/>
  <c r="BP160" i="234"/>
  <c r="AP153" i="234"/>
  <c r="CP153" i="234"/>
  <c r="V162" i="234"/>
  <c r="BV162" i="234"/>
  <c r="T152" i="234"/>
  <c r="BT152" i="234"/>
  <c r="S155" i="234"/>
  <c r="BS155" i="234"/>
  <c r="R162" i="234"/>
  <c r="BR162" i="234"/>
  <c r="Q150" i="234"/>
  <c r="BQ150" i="234"/>
  <c r="O152" i="234"/>
  <c r="BO152" i="234"/>
  <c r="AO150" i="234"/>
  <c r="CO150" i="234"/>
  <c r="AN149" i="234"/>
  <c r="CN149" i="234"/>
  <c r="AN156" i="234"/>
  <c r="CN156" i="234"/>
  <c r="AN150" i="234"/>
  <c r="CN150" i="234"/>
  <c r="AF152" i="234"/>
  <c r="CF152" i="234"/>
  <c r="AG150" i="234"/>
  <c r="CG150" i="234"/>
  <c r="AF156" i="234"/>
  <c r="CF156" i="234"/>
  <c r="AE162" i="234"/>
  <c r="CE162" i="234"/>
  <c r="AD149" i="234"/>
  <c r="CD149" i="234"/>
  <c r="AC149" i="234"/>
  <c r="CC149" i="234"/>
  <c r="AC154" i="234"/>
  <c r="CC154" i="234"/>
  <c r="AA154" i="234"/>
  <c r="CA154" i="234"/>
  <c r="Z156" i="234"/>
  <c r="BZ156" i="234"/>
  <c r="W148" i="234"/>
  <c r="BW148" i="234"/>
  <c r="W149" i="234"/>
  <c r="BW149" i="234"/>
  <c r="W152" i="234"/>
  <c r="BW152" i="234"/>
  <c r="AR150" i="234"/>
  <c r="CR150" i="234"/>
  <c r="T156" i="234"/>
  <c r="BT156" i="234"/>
  <c r="R151" i="234"/>
  <c r="BR151" i="234"/>
  <c r="Q154" i="234"/>
  <c r="BQ154" i="234"/>
  <c r="O157" i="234"/>
  <c r="BO157" i="234"/>
  <c r="O155" i="234"/>
  <c r="BO155" i="234"/>
  <c r="AO162" i="234"/>
  <c r="CO162" i="234"/>
  <c r="AL160" i="234"/>
  <c r="CL160" i="234"/>
  <c r="AK151" i="234"/>
  <c r="CK151" i="234"/>
  <c r="AK162" i="234"/>
  <c r="CK162" i="234"/>
  <c r="AK157" i="234"/>
  <c r="CK157" i="234"/>
  <c r="AH152" i="234"/>
  <c r="CH152" i="234"/>
  <c r="AG154" i="234"/>
  <c r="CG154" i="234"/>
  <c r="Z151" i="234"/>
  <c r="BZ151" i="234"/>
  <c r="AQ160" i="234"/>
  <c r="CQ160" i="234"/>
  <c r="AQ156" i="234"/>
  <c r="CQ156" i="234"/>
  <c r="AR155" i="234"/>
  <c r="CR155" i="234"/>
  <c r="AQ148" i="234"/>
  <c r="CQ148" i="234"/>
  <c r="AR152" i="234"/>
  <c r="CR152" i="234"/>
  <c r="AR153" i="234"/>
  <c r="CR153" i="234"/>
  <c r="AR162" i="234"/>
  <c r="CR162" i="234"/>
  <c r="V152" i="234"/>
  <c r="BV152" i="234"/>
  <c r="V158" i="234"/>
  <c r="BV158" i="234"/>
  <c r="T157" i="234"/>
  <c r="BT157" i="234"/>
  <c r="R154" i="234"/>
  <c r="BR154" i="234"/>
  <c r="V148" i="234"/>
  <c r="BV148" i="234"/>
  <c r="R155" i="234"/>
  <c r="BR155" i="234"/>
  <c r="R159" i="234"/>
  <c r="BR159" i="234"/>
  <c r="S148" i="234"/>
  <c r="BS148" i="234"/>
  <c r="Q159" i="234"/>
  <c r="BQ159" i="234"/>
  <c r="T160" i="234"/>
  <c r="BT160" i="234"/>
  <c r="P157" i="234"/>
  <c r="BP157" i="234"/>
  <c r="P153" i="234"/>
  <c r="BP153" i="234"/>
  <c r="O149" i="234"/>
  <c r="BO149" i="234"/>
  <c r="O158" i="234"/>
  <c r="BO158" i="234"/>
  <c r="P148" i="234"/>
  <c r="BP148" i="234"/>
  <c r="AP158" i="234"/>
  <c r="CP158" i="234"/>
  <c r="AP152" i="234"/>
  <c r="CP152" i="234"/>
  <c r="AO159" i="234"/>
  <c r="CO159" i="234"/>
  <c r="AN162" i="234"/>
  <c r="CN162" i="234"/>
  <c r="AO160" i="234"/>
  <c r="CO160" i="234"/>
  <c r="AP159" i="234"/>
  <c r="CP159" i="234"/>
  <c r="AN160" i="234"/>
  <c r="CN160" i="234"/>
  <c r="AM152" i="234"/>
  <c r="CM152" i="234"/>
  <c r="AN152" i="234"/>
  <c r="CN152" i="234"/>
  <c r="AJ161" i="234"/>
  <c r="CJ161" i="234"/>
  <c r="AM156" i="234"/>
  <c r="CM156" i="234"/>
  <c r="AI156" i="234"/>
  <c r="CI156" i="234"/>
  <c r="AJ162" i="234"/>
  <c r="CJ162" i="234"/>
  <c r="AI150" i="234"/>
  <c r="CI150" i="234"/>
  <c r="AI149" i="234"/>
  <c r="CI149" i="234"/>
  <c r="AH148" i="234"/>
  <c r="CH148" i="234"/>
  <c r="AI148" i="234"/>
  <c r="CI148" i="234"/>
  <c r="AF158" i="234"/>
  <c r="CF158" i="234"/>
  <c r="AF159" i="234"/>
  <c r="CF159" i="234"/>
  <c r="AE152" i="234"/>
  <c r="CE152" i="234"/>
  <c r="AE154" i="234"/>
  <c r="CE154" i="234"/>
  <c r="AE161" i="234"/>
  <c r="CE161" i="234"/>
  <c r="AD156" i="234"/>
  <c r="CD156" i="234"/>
  <c r="AC162" i="234"/>
  <c r="CC162" i="234"/>
  <c r="AB158" i="234"/>
  <c r="CB158" i="234"/>
  <c r="AB157" i="234"/>
  <c r="CB157" i="234"/>
  <c r="AC152" i="234"/>
  <c r="CC152" i="234"/>
  <c r="Y158" i="234"/>
  <c r="BY158" i="234"/>
  <c r="AB150" i="234"/>
  <c r="CB150" i="234"/>
  <c r="Y161" i="234"/>
  <c r="BY161" i="234"/>
  <c r="Z154" i="234"/>
  <c r="BZ154" i="234"/>
  <c r="X154" i="234"/>
  <c r="BX154" i="234"/>
  <c r="Y162" i="234"/>
  <c r="BY162" i="234"/>
  <c r="Y154" i="234"/>
  <c r="BY154" i="234"/>
  <c r="X153" i="234"/>
  <c r="BX153" i="234"/>
  <c r="W150" i="234"/>
  <c r="BW150" i="234"/>
  <c r="W157" i="234"/>
  <c r="BW157" i="234"/>
  <c r="AR157" i="234"/>
  <c r="CR157" i="234"/>
  <c r="U157" i="234"/>
  <c r="BU157" i="234"/>
  <c r="S152" i="234"/>
  <c r="BS152" i="234"/>
  <c r="P159" i="234"/>
  <c r="BP159" i="234"/>
  <c r="O156" i="234"/>
  <c r="BO156" i="234"/>
  <c r="AP160" i="234"/>
  <c r="CP160" i="234"/>
  <c r="AN157" i="234"/>
  <c r="CN157" i="234"/>
  <c r="AN155" i="234"/>
  <c r="CN155" i="234"/>
  <c r="AL155" i="234"/>
  <c r="CL155" i="234"/>
  <c r="AH150" i="234"/>
  <c r="CH150" i="234"/>
  <c r="AD157" i="234"/>
  <c r="CD157" i="234"/>
  <c r="AD159" i="234"/>
  <c r="CD159" i="234"/>
  <c r="AA151" i="234"/>
  <c r="CA151" i="234"/>
  <c r="Z155" i="234"/>
  <c r="BZ155" i="234"/>
  <c r="X156" i="234"/>
  <c r="BX156" i="234"/>
  <c r="Z148" i="234"/>
  <c r="BZ148" i="234"/>
  <c r="W156" i="234"/>
  <c r="BW156" i="234"/>
  <c r="AQ152" i="234"/>
  <c r="CQ152" i="234"/>
  <c r="AR161" i="234"/>
  <c r="CR161" i="234"/>
  <c r="T148" i="234"/>
  <c r="BT148" i="234"/>
  <c r="S150" i="234"/>
  <c r="BS150" i="234"/>
  <c r="O151" i="234"/>
  <c r="BO151" i="234"/>
  <c r="AQ159" i="234"/>
  <c r="CQ159" i="234"/>
  <c r="AR151" i="234"/>
  <c r="CR151" i="234"/>
  <c r="V154" i="234"/>
  <c r="BV154" i="234"/>
  <c r="U156" i="234"/>
  <c r="BU156" i="234"/>
  <c r="R160" i="234"/>
  <c r="BR160" i="234"/>
  <c r="Q161" i="234"/>
  <c r="BQ161" i="234"/>
  <c r="AO156" i="234"/>
  <c r="CO156" i="234"/>
  <c r="AN159" i="234"/>
  <c r="CN159" i="234"/>
  <c r="AL148" i="234"/>
  <c r="CL148" i="234"/>
  <c r="AH156" i="234"/>
  <c r="CH156" i="234"/>
  <c r="AK156" i="234"/>
  <c r="CK156" i="234"/>
  <c r="AG159" i="234"/>
  <c r="CG159" i="234"/>
  <c r="AG153" i="234"/>
  <c r="CG153" i="234"/>
  <c r="AD152" i="234"/>
  <c r="CD152" i="234"/>
  <c r="Z158" i="234"/>
  <c r="BZ158" i="234"/>
  <c r="X159" i="234"/>
  <c r="BX159" i="234"/>
  <c r="X149" i="234"/>
  <c r="BX149" i="234"/>
  <c r="V150" i="234"/>
  <c r="BV150" i="234"/>
  <c r="U151" i="234"/>
  <c r="BU151" i="234"/>
  <c r="S158" i="234"/>
  <c r="BS158" i="234"/>
  <c r="Q148" i="234"/>
  <c r="BQ148" i="234"/>
  <c r="O148" i="234"/>
  <c r="BO148" i="234"/>
  <c r="AP149" i="234"/>
  <c r="CP149" i="234"/>
  <c r="AO151" i="234"/>
  <c r="CO151" i="234"/>
  <c r="AM151" i="234"/>
  <c r="CM151" i="234"/>
  <c r="AK161" i="234"/>
  <c r="CK161" i="234"/>
  <c r="AK155" i="234"/>
  <c r="CK155" i="234"/>
  <c r="AJ153" i="234"/>
  <c r="CJ153" i="234"/>
  <c r="AH161" i="234"/>
  <c r="CH161" i="234"/>
  <c r="AI158" i="234"/>
  <c r="CI158" i="234"/>
  <c r="AG152" i="234"/>
  <c r="CG152" i="234"/>
  <c r="AG157" i="234"/>
  <c r="CG157" i="234"/>
  <c r="AG148" i="234"/>
  <c r="CG148" i="234"/>
  <c r="AD161" i="234"/>
  <c r="CD161" i="234"/>
  <c r="AD155" i="234"/>
  <c r="CD155" i="234"/>
  <c r="AD162" i="234"/>
  <c r="CD162" i="234"/>
  <c r="AB148" i="234"/>
  <c r="CB148" i="234"/>
  <c r="Z157" i="234"/>
  <c r="BZ157" i="234"/>
  <c r="AA153" i="234"/>
  <c r="CA153" i="234"/>
  <c r="AA158" i="234"/>
  <c r="CA158" i="234"/>
  <c r="AQ157" i="234"/>
  <c r="CQ157" i="234"/>
  <c r="AR159" i="234"/>
  <c r="CR159" i="234"/>
  <c r="AQ161" i="234"/>
  <c r="CQ161" i="234"/>
  <c r="V161" i="234"/>
  <c r="BV161" i="234"/>
  <c r="V160" i="234"/>
  <c r="BV160" i="234"/>
  <c r="U155" i="234"/>
  <c r="BU155" i="234"/>
  <c r="U161" i="234"/>
  <c r="BU161" i="234"/>
  <c r="V155" i="234"/>
  <c r="BV155" i="234"/>
  <c r="T150" i="234"/>
  <c r="BT150" i="234"/>
  <c r="R148" i="234"/>
  <c r="BR148" i="234"/>
  <c r="Q155" i="234"/>
  <c r="BQ155" i="234"/>
  <c r="R152" i="234"/>
  <c r="BR152" i="234"/>
  <c r="R158" i="234"/>
  <c r="BR158" i="234"/>
  <c r="Q151" i="234"/>
  <c r="BQ151" i="234"/>
  <c r="Q158" i="234"/>
  <c r="BQ158" i="234"/>
  <c r="P154" i="234"/>
  <c r="BP154" i="234"/>
  <c r="P150" i="234"/>
  <c r="BP150" i="234"/>
  <c r="O161" i="234"/>
  <c r="BO161" i="234"/>
  <c r="AP156" i="234"/>
  <c r="CP156" i="234"/>
  <c r="AO152" i="234"/>
  <c r="CO152" i="234"/>
  <c r="AN148" i="234"/>
  <c r="CN148" i="234"/>
  <c r="AN161" i="234"/>
  <c r="CN161" i="234"/>
  <c r="AM157" i="234"/>
  <c r="CM157" i="234"/>
  <c r="AL159" i="234"/>
  <c r="CL159" i="234"/>
  <c r="AN158" i="234"/>
  <c r="CN158" i="234"/>
  <c r="AN151" i="234"/>
  <c r="CN151" i="234"/>
  <c r="AL152" i="234"/>
  <c r="CL152" i="234"/>
  <c r="AM158" i="234"/>
  <c r="CM158" i="234"/>
  <c r="AM154" i="234"/>
  <c r="CM154" i="234"/>
  <c r="AL149" i="234"/>
  <c r="CL149" i="234"/>
  <c r="AL150" i="234"/>
  <c r="CL150" i="234"/>
  <c r="AK153" i="234"/>
  <c r="CK153" i="234"/>
  <c r="AL161" i="234"/>
  <c r="CL161" i="234"/>
  <c r="AJ150" i="234"/>
  <c r="CJ150" i="234"/>
  <c r="AJ158" i="234"/>
  <c r="CJ158" i="234"/>
  <c r="AI155" i="234"/>
  <c r="CI155" i="234"/>
  <c r="AI160" i="234"/>
  <c r="CI160" i="234"/>
  <c r="AI159" i="234"/>
  <c r="CI159" i="234"/>
  <c r="AH159" i="234"/>
  <c r="CH159" i="234"/>
  <c r="AH160" i="234"/>
  <c r="CH160" i="234"/>
  <c r="AI153" i="234"/>
  <c r="CI153" i="234"/>
  <c r="AE157" i="234"/>
  <c r="CE157" i="234"/>
  <c r="AE160" i="234"/>
  <c r="CE160" i="234"/>
  <c r="AE149" i="234"/>
  <c r="CE149" i="234"/>
  <c r="AC156" i="234"/>
  <c r="CC156" i="234"/>
  <c r="AC159" i="234"/>
  <c r="CC159" i="234"/>
  <c r="AC158" i="234"/>
  <c r="CC158" i="234"/>
  <c r="AB151" i="234"/>
  <c r="CB151" i="234"/>
  <c r="AA160" i="234"/>
  <c r="CA160" i="234"/>
  <c r="AB156" i="234"/>
  <c r="CB156" i="234"/>
  <c r="AA152" i="234"/>
  <c r="CA152" i="234"/>
  <c r="AA149" i="234"/>
  <c r="CA149" i="234"/>
  <c r="Z161" i="234"/>
  <c r="BZ161" i="234"/>
  <c r="W158" i="234"/>
  <c r="BW158" i="234"/>
  <c r="W151" i="234"/>
  <c r="BW151" i="234"/>
  <c r="Y156" i="234"/>
  <c r="BY156" i="234"/>
  <c r="Y152" i="234"/>
  <c r="BY152" i="234"/>
  <c r="X157" i="234"/>
  <c r="BX157" i="234"/>
  <c r="AS157" i="234"/>
  <c r="P136" i="234"/>
  <c r="AS155" i="234"/>
  <c r="P134" i="234"/>
  <c r="AS158" i="234"/>
  <c r="P137" i="234"/>
  <c r="AS159" i="234"/>
  <c r="P138" i="234"/>
  <c r="AS154" i="234"/>
  <c r="P133" i="234"/>
  <c r="AS151" i="234"/>
  <c r="P130" i="234"/>
  <c r="AS161" i="234"/>
  <c r="P140" i="234"/>
  <c r="AS162" i="234"/>
  <c r="P141" i="234"/>
  <c r="AS150" i="234"/>
  <c r="P129" i="234"/>
  <c r="AS148" i="234"/>
  <c r="P127" i="234"/>
  <c r="AS152" i="234"/>
  <c r="P131" i="234"/>
  <c r="AS153" i="234"/>
  <c r="P132" i="234"/>
  <c r="AS149" i="234"/>
  <c r="P128" i="234"/>
  <c r="AS156" i="234"/>
  <c r="P135" i="234"/>
  <c r="AS160" i="234"/>
  <c r="P139" i="234"/>
  <c r="AX113" i="226"/>
  <c r="AX112" i="226"/>
  <c r="AX110" i="226"/>
  <c r="AX109" i="226"/>
  <c r="AX108" i="226"/>
  <c r="AX111" i="226"/>
  <c r="AX115" i="226"/>
  <c r="AX117" i="226"/>
  <c r="AX119" i="226"/>
  <c r="AX107" i="226"/>
  <c r="AX116" i="226"/>
  <c r="AX120" i="226"/>
  <c r="AX114" i="226"/>
  <c r="AX118" i="226"/>
  <c r="BG119" i="226"/>
  <c r="FE126" i="226"/>
  <c r="BG123" i="226"/>
  <c r="FF104" i="226"/>
  <c r="FE121" i="226"/>
  <c r="BG136" i="226"/>
  <c r="BG135" i="226"/>
  <c r="BG125" i="226"/>
  <c r="FE127" i="226"/>
  <c r="BG130" i="226"/>
  <c r="FE129" i="226"/>
  <c r="BG121" i="226"/>
  <c r="FE122" i="226"/>
  <c r="FE133" i="226"/>
  <c r="BG111" i="226"/>
  <c r="FE136" i="226"/>
  <c r="BG108" i="226"/>
  <c r="FE110" i="226"/>
  <c r="FE108" i="226"/>
  <c r="BG122" i="226"/>
  <c r="FE117" i="226"/>
  <c r="BG114" i="226"/>
  <c r="FE119" i="226"/>
  <c r="FE132" i="226"/>
  <c r="BG134" i="226"/>
  <c r="FE114" i="226"/>
  <c r="BG117" i="226"/>
  <c r="FE120" i="226"/>
  <c r="BG118" i="226"/>
  <c r="FE112" i="226"/>
  <c r="BG124" i="226"/>
  <c r="FE105" i="226"/>
  <c r="BG115" i="226"/>
  <c r="FE116" i="226"/>
  <c r="AX106" i="226"/>
  <c r="BG133" i="226"/>
  <c r="FE134" i="226"/>
  <c r="BG120" i="226"/>
  <c r="FE118" i="226"/>
  <c r="BG126" i="226"/>
  <c r="BG109" i="226"/>
  <c r="BG129" i="226"/>
  <c r="FE115" i="226"/>
  <c r="BG131" i="226"/>
  <c r="FE113" i="226"/>
  <c r="BG110" i="226"/>
  <c r="FE107" i="226"/>
  <c r="BG113" i="226"/>
  <c r="FE125" i="226"/>
  <c r="FE124" i="226"/>
  <c r="FE106" i="226"/>
  <c r="BG116" i="226"/>
  <c r="FE111" i="226"/>
  <c r="BG106" i="226"/>
  <c r="FE128" i="226"/>
  <c r="BG128" i="226"/>
  <c r="FE123" i="226"/>
  <c r="BG112" i="226"/>
  <c r="FE131" i="226"/>
  <c r="BG132" i="226"/>
  <c r="BG127" i="226"/>
  <c r="FE135" i="226"/>
  <c r="BG107" i="226"/>
  <c r="FE109" i="226"/>
  <c r="FE130" i="226"/>
  <c r="AQ200" i="234" l="1"/>
  <c r="AQ221" i="234"/>
  <c r="AR194" i="234"/>
  <c r="AR258" i="234" s="1"/>
  <c r="AR215" i="234"/>
  <c r="AQ195" i="234"/>
  <c r="AQ259" i="234" s="1"/>
  <c r="AQ216" i="234"/>
  <c r="AR195" i="234"/>
  <c r="AR216" i="234"/>
  <c r="AQ199" i="234"/>
  <c r="AQ263" i="234" s="1"/>
  <c r="AQ220" i="234"/>
  <c r="AR193" i="234"/>
  <c r="AR214" i="234"/>
  <c r="AQ198" i="234"/>
  <c r="AQ219" i="234"/>
  <c r="AR201" i="234"/>
  <c r="AR222" i="234"/>
  <c r="AQ204" i="234"/>
  <c r="AQ268" i="234" s="1"/>
  <c r="AQ225" i="234"/>
  <c r="AQ202" i="234"/>
  <c r="AQ223" i="234"/>
  <c r="AR205" i="234"/>
  <c r="AR269" i="234" s="1"/>
  <c r="AR226" i="234"/>
  <c r="AQ191" i="234"/>
  <c r="AQ212" i="234"/>
  <c r="AQ203" i="234"/>
  <c r="AQ224" i="234"/>
  <c r="AQ193" i="234"/>
  <c r="AQ257" i="234" s="1"/>
  <c r="AQ214" i="234"/>
  <c r="AR197" i="234"/>
  <c r="AR218" i="234"/>
  <c r="AR199" i="234"/>
  <c r="AR220" i="234"/>
  <c r="AQ192" i="234"/>
  <c r="AQ284" i="234" s="1"/>
  <c r="AQ213" i="234"/>
  <c r="AQ205" i="234"/>
  <c r="AQ297" i="234" s="1"/>
  <c r="AQ226" i="234"/>
  <c r="AR191" i="234"/>
  <c r="AR212" i="234"/>
  <c r="AR202" i="234"/>
  <c r="AR266" i="234" s="1"/>
  <c r="AR223" i="234"/>
  <c r="AR204" i="234"/>
  <c r="AR296" i="234" s="1"/>
  <c r="AR225" i="234"/>
  <c r="AR200" i="234"/>
  <c r="AR221" i="234"/>
  <c r="AR196" i="234"/>
  <c r="AR260" i="234" s="1"/>
  <c r="AR217" i="234"/>
  <c r="AR198" i="234"/>
  <c r="AR219" i="234"/>
  <c r="AR192" i="234"/>
  <c r="AR256" i="234" s="1"/>
  <c r="AR213" i="234"/>
  <c r="AQ196" i="234"/>
  <c r="AQ288" i="234" s="1"/>
  <c r="AQ217" i="234"/>
  <c r="AQ197" i="234"/>
  <c r="AQ289" i="234" s="1"/>
  <c r="AQ218" i="234"/>
  <c r="AQ194" i="234"/>
  <c r="AQ215" i="234"/>
  <c r="AR203" i="234"/>
  <c r="AR267" i="234" s="1"/>
  <c r="AR224" i="234"/>
  <c r="AQ201" i="234"/>
  <c r="AQ265" i="234" s="1"/>
  <c r="AQ222" i="234"/>
  <c r="AS203" i="234"/>
  <c r="AS267" i="234" s="1"/>
  <c r="AS224" i="234"/>
  <c r="AS196" i="234"/>
  <c r="AS217" i="234"/>
  <c r="AS193" i="234"/>
  <c r="AS257" i="234" s="1"/>
  <c r="AS214" i="234"/>
  <c r="AS194" i="234"/>
  <c r="AS286" i="234" s="1"/>
  <c r="AS215" i="234"/>
  <c r="AS201" i="234"/>
  <c r="AS222" i="234"/>
  <c r="AS199" i="234"/>
  <c r="AS220" i="234"/>
  <c r="AS195" i="234"/>
  <c r="AS216" i="234"/>
  <c r="AS205" i="234"/>
  <c r="AS269" i="234" s="1"/>
  <c r="AS226" i="234"/>
  <c r="AS197" i="234"/>
  <c r="AS289" i="234" s="1"/>
  <c r="AS218" i="234"/>
  <c r="AS198" i="234"/>
  <c r="AS262" i="234" s="1"/>
  <c r="AS219" i="234"/>
  <c r="AS192" i="234"/>
  <c r="AS284" i="234" s="1"/>
  <c r="AS213" i="234"/>
  <c r="AS191" i="234"/>
  <c r="AS283" i="234" s="1"/>
  <c r="AS212" i="234"/>
  <c r="AS204" i="234"/>
  <c r="AS225" i="234"/>
  <c r="AS202" i="234"/>
  <c r="AS266" i="234" s="1"/>
  <c r="AS223" i="234"/>
  <c r="AS200" i="234"/>
  <c r="AS221" i="234"/>
  <c r="P197" i="234"/>
  <c r="P218" i="234"/>
  <c r="P203" i="234"/>
  <c r="P295" i="234" s="1"/>
  <c r="P224" i="234"/>
  <c r="P199" i="234"/>
  <c r="P263" i="234" s="1"/>
  <c r="P220" i="234"/>
  <c r="P198" i="234"/>
  <c r="P219" i="234"/>
  <c r="P205" i="234"/>
  <c r="P297" i="234" s="1"/>
  <c r="P226" i="234"/>
  <c r="P201" i="234"/>
  <c r="P293" i="234" s="1"/>
  <c r="P222" i="234"/>
  <c r="P194" i="234"/>
  <c r="P215" i="234"/>
  <c r="P191" i="234"/>
  <c r="P283" i="234" s="1"/>
  <c r="P212" i="234"/>
  <c r="P196" i="234"/>
  <c r="P288" i="234" s="1"/>
  <c r="P217" i="234"/>
  <c r="P193" i="234"/>
  <c r="P214" i="234"/>
  <c r="P202" i="234"/>
  <c r="P294" i="234" s="1"/>
  <c r="P223" i="234"/>
  <c r="P200" i="234"/>
  <c r="P292" i="234" s="1"/>
  <c r="P221" i="234"/>
  <c r="P192" i="234"/>
  <c r="P213" i="234"/>
  <c r="P204" i="234"/>
  <c r="P296" i="234" s="1"/>
  <c r="P225" i="234"/>
  <c r="P195" i="234"/>
  <c r="P287" i="234" s="1"/>
  <c r="P216" i="234"/>
  <c r="AM201" i="234"/>
  <c r="AM222" i="234"/>
  <c r="AM191" i="234"/>
  <c r="AM212" i="234"/>
  <c r="AM193" i="234"/>
  <c r="AM214" i="234"/>
  <c r="AM204" i="234"/>
  <c r="AM268" i="234" s="1"/>
  <c r="AM225" i="234"/>
  <c r="AM198" i="234"/>
  <c r="AM262" i="234" s="1"/>
  <c r="AM219" i="234"/>
  <c r="AM205" i="234"/>
  <c r="AM226" i="234"/>
  <c r="AM196" i="234"/>
  <c r="AM260" i="234" s="1"/>
  <c r="AM217" i="234"/>
  <c r="AM194" i="234"/>
  <c r="AM286" i="234" s="1"/>
  <c r="AM215" i="234"/>
  <c r="AM197" i="234"/>
  <c r="AM261" i="234" s="1"/>
  <c r="AM218" i="234"/>
  <c r="AM200" i="234"/>
  <c r="AM264" i="234" s="1"/>
  <c r="AM221" i="234"/>
  <c r="AM199" i="234"/>
  <c r="AM291" i="234" s="1"/>
  <c r="AM220" i="234"/>
  <c r="AM195" i="234"/>
  <c r="AM287" i="234" s="1"/>
  <c r="AM216" i="234"/>
  <c r="AM202" i="234"/>
  <c r="AM266" i="234" s="1"/>
  <c r="AM223" i="234"/>
  <c r="AM203" i="234"/>
  <c r="AM295" i="234" s="1"/>
  <c r="AM224" i="234"/>
  <c r="AM192" i="234"/>
  <c r="AM213" i="234"/>
  <c r="Q205" i="234"/>
  <c r="Q297" i="234" s="1"/>
  <c r="Q226" i="234"/>
  <c r="Q197" i="234"/>
  <c r="Q289" i="234" s="1"/>
  <c r="Q218" i="234"/>
  <c r="Q193" i="234"/>
  <c r="Q285" i="234" s="1"/>
  <c r="Q214" i="234"/>
  <c r="Q201" i="234"/>
  <c r="Q293" i="234" s="1"/>
  <c r="Q222" i="234"/>
  <c r="Q202" i="234"/>
  <c r="Q294" i="234" s="1"/>
  <c r="Q223" i="234"/>
  <c r="Q200" i="234"/>
  <c r="Q292" i="234" s="1"/>
  <c r="Q221" i="234"/>
  <c r="Q195" i="234"/>
  <c r="Q287" i="234" s="1"/>
  <c r="Q216" i="234"/>
  <c r="Q199" i="234"/>
  <c r="Q291" i="234" s="1"/>
  <c r="Q220" i="234"/>
  <c r="Q203" i="234"/>
  <c r="Q267" i="234" s="1"/>
  <c r="Q224" i="234"/>
  <c r="Q194" i="234"/>
  <c r="Q286" i="234" s="1"/>
  <c r="Q215" i="234"/>
  <c r="Q198" i="234"/>
  <c r="Q290" i="234" s="1"/>
  <c r="Q219" i="234"/>
  <c r="Q191" i="234"/>
  <c r="Q283" i="234" s="1"/>
  <c r="Q212" i="234"/>
  <c r="Q204" i="234"/>
  <c r="Q296" i="234" s="1"/>
  <c r="Q225" i="234"/>
  <c r="Q192" i="234"/>
  <c r="Q284" i="234" s="1"/>
  <c r="Q213" i="234"/>
  <c r="Q196" i="234"/>
  <c r="Q288" i="234" s="1"/>
  <c r="Q217" i="234"/>
  <c r="Y201" i="234"/>
  <c r="Y222" i="234"/>
  <c r="X195" i="234"/>
  <c r="X216" i="234"/>
  <c r="X198" i="234"/>
  <c r="X262" i="234" s="1"/>
  <c r="X219" i="234"/>
  <c r="W200" i="234"/>
  <c r="W264" i="234" s="1"/>
  <c r="W221" i="234"/>
  <c r="W194" i="234"/>
  <c r="W258" i="234" s="1"/>
  <c r="W215" i="234"/>
  <c r="X199" i="234"/>
  <c r="X263" i="234" s="1"/>
  <c r="X220" i="234"/>
  <c r="Y197" i="234"/>
  <c r="Y218" i="234"/>
  <c r="Y191" i="234"/>
  <c r="Y212" i="234"/>
  <c r="Y195" i="234"/>
  <c r="Y216" i="234"/>
  <c r="W201" i="234"/>
  <c r="W265" i="234" s="1"/>
  <c r="W222" i="234"/>
  <c r="X202" i="234"/>
  <c r="X294" i="234" s="1"/>
  <c r="X223" i="234"/>
  <c r="W199" i="234"/>
  <c r="W220" i="234"/>
  <c r="W193" i="234"/>
  <c r="W214" i="234"/>
  <c r="Y205" i="234"/>
  <c r="Y226" i="234"/>
  <c r="Y204" i="234"/>
  <c r="Y225" i="234"/>
  <c r="W195" i="234"/>
  <c r="W287" i="234" s="1"/>
  <c r="W216" i="234"/>
  <c r="Y202" i="234"/>
  <c r="Y223" i="234"/>
  <c r="X203" i="234"/>
  <c r="X267" i="234" s="1"/>
  <c r="X224" i="234"/>
  <c r="Y196" i="234"/>
  <c r="Y217" i="234"/>
  <c r="X193" i="234"/>
  <c r="X257" i="234" s="1"/>
  <c r="X214" i="234"/>
  <c r="X205" i="234"/>
  <c r="X269" i="234" s="1"/>
  <c r="X226" i="234"/>
  <c r="X204" i="234"/>
  <c r="X296" i="234" s="1"/>
  <c r="X225" i="234"/>
  <c r="Y200" i="234"/>
  <c r="Y221" i="234"/>
  <c r="X194" i="234"/>
  <c r="X258" i="234" s="1"/>
  <c r="X215" i="234"/>
  <c r="W203" i="234"/>
  <c r="W224" i="234"/>
  <c r="W191" i="234"/>
  <c r="W255" i="234" s="1"/>
  <c r="W212" i="234"/>
  <c r="W204" i="234"/>
  <c r="W225" i="234"/>
  <c r="W205" i="234"/>
  <c r="W297" i="234" s="1"/>
  <c r="W226" i="234"/>
  <c r="X200" i="234"/>
  <c r="X221" i="234"/>
  <c r="X192" i="234"/>
  <c r="X256" i="234" s="1"/>
  <c r="X213" i="234"/>
  <c r="Y192" i="234"/>
  <c r="Y213" i="234"/>
  <c r="W197" i="234"/>
  <c r="W289" i="234" s="1"/>
  <c r="W218" i="234"/>
  <c r="W198" i="234"/>
  <c r="W262" i="234" s="1"/>
  <c r="W219" i="234"/>
  <c r="Y199" i="234"/>
  <c r="Y220" i="234"/>
  <c r="X196" i="234"/>
  <c r="X288" i="234" s="1"/>
  <c r="X217" i="234"/>
  <c r="X197" i="234"/>
  <c r="X218" i="234"/>
  <c r="W192" i="234"/>
  <c r="W256" i="234" s="1"/>
  <c r="W213" i="234"/>
  <c r="Y198" i="234"/>
  <c r="Y219" i="234"/>
  <c r="W196" i="234"/>
  <c r="W260" i="234" s="1"/>
  <c r="W217" i="234"/>
  <c r="X191" i="234"/>
  <c r="X212" i="234"/>
  <c r="X201" i="234"/>
  <c r="X265" i="234" s="1"/>
  <c r="X222" i="234"/>
  <c r="Y193" i="234"/>
  <c r="Y214" i="234"/>
  <c r="W202" i="234"/>
  <c r="W294" i="234" s="1"/>
  <c r="W223" i="234"/>
  <c r="Y194" i="234"/>
  <c r="Y215" i="234"/>
  <c r="Y203" i="234"/>
  <c r="Y224" i="234"/>
  <c r="AC197" i="234"/>
  <c r="AC218" i="234"/>
  <c r="AC198" i="234"/>
  <c r="AC290" i="234" s="1"/>
  <c r="AC219" i="234"/>
  <c r="AC204" i="234"/>
  <c r="AC268" i="234" s="1"/>
  <c r="AC225" i="234"/>
  <c r="AC199" i="234"/>
  <c r="AC263" i="234" s="1"/>
  <c r="AC220" i="234"/>
  <c r="AC195" i="234"/>
  <c r="AC259" i="234" s="1"/>
  <c r="AC216" i="234"/>
  <c r="AC205" i="234"/>
  <c r="AC269" i="234" s="1"/>
  <c r="AC226" i="234"/>
  <c r="AC192" i="234"/>
  <c r="AC213" i="234"/>
  <c r="AC194" i="234"/>
  <c r="AC258" i="234" s="1"/>
  <c r="AC215" i="234"/>
  <c r="AC200" i="234"/>
  <c r="AC221" i="234"/>
  <c r="AC191" i="234"/>
  <c r="AC283" i="234" s="1"/>
  <c r="AC212" i="234"/>
  <c r="AC202" i="234"/>
  <c r="AC223" i="234"/>
  <c r="AC201" i="234"/>
  <c r="AC265" i="234" s="1"/>
  <c r="AC222" i="234"/>
  <c r="AC196" i="234"/>
  <c r="AC217" i="234"/>
  <c r="AC193" i="234"/>
  <c r="AC214" i="234"/>
  <c r="AC203" i="234"/>
  <c r="AC267" i="234" s="1"/>
  <c r="AC224" i="234"/>
  <c r="T203" i="234"/>
  <c r="T295" i="234" s="1"/>
  <c r="T224" i="234"/>
  <c r="T195" i="234"/>
  <c r="T287" i="234" s="1"/>
  <c r="T216" i="234"/>
  <c r="T196" i="234"/>
  <c r="T288" i="234" s="1"/>
  <c r="T217" i="234"/>
  <c r="T204" i="234"/>
  <c r="T296" i="234" s="1"/>
  <c r="T225" i="234"/>
  <c r="T194" i="234"/>
  <c r="T286" i="234" s="1"/>
  <c r="T215" i="234"/>
  <c r="T201" i="234"/>
  <c r="T293" i="234" s="1"/>
  <c r="T222" i="234"/>
  <c r="T193" i="234"/>
  <c r="T285" i="234" s="1"/>
  <c r="T214" i="234"/>
  <c r="T191" i="234"/>
  <c r="T283" i="234" s="1"/>
  <c r="T212" i="234"/>
  <c r="T200" i="234"/>
  <c r="T292" i="234" s="1"/>
  <c r="T221" i="234"/>
  <c r="T192" i="234"/>
  <c r="T284" i="234" s="1"/>
  <c r="T213" i="234"/>
  <c r="T205" i="234"/>
  <c r="T297" i="234" s="1"/>
  <c r="T226" i="234"/>
  <c r="T199" i="234"/>
  <c r="T291" i="234" s="1"/>
  <c r="T220" i="234"/>
  <c r="T202" i="234"/>
  <c r="T294" i="234" s="1"/>
  <c r="T223" i="234"/>
  <c r="T198" i="234"/>
  <c r="T290" i="234" s="1"/>
  <c r="T219" i="234"/>
  <c r="T197" i="234"/>
  <c r="T289" i="234" s="1"/>
  <c r="T218" i="234"/>
  <c r="S201" i="234"/>
  <c r="S293" i="234" s="1"/>
  <c r="S222" i="234"/>
  <c r="V195" i="234"/>
  <c r="V287" i="234" s="1"/>
  <c r="V216" i="234"/>
  <c r="V194" i="234"/>
  <c r="V258" i="234" s="1"/>
  <c r="V215" i="234"/>
  <c r="V200" i="234"/>
  <c r="V264" i="234" s="1"/>
  <c r="V221" i="234"/>
  <c r="S200" i="234"/>
  <c r="S292" i="234" s="1"/>
  <c r="S221" i="234"/>
  <c r="S203" i="234"/>
  <c r="S295" i="234" s="1"/>
  <c r="S224" i="234"/>
  <c r="V204" i="234"/>
  <c r="V225" i="234"/>
  <c r="S193" i="234"/>
  <c r="S285" i="234" s="1"/>
  <c r="S214" i="234"/>
  <c r="V205" i="234"/>
  <c r="V226" i="234"/>
  <c r="V196" i="234"/>
  <c r="V288" i="234" s="1"/>
  <c r="V217" i="234"/>
  <c r="S196" i="234"/>
  <c r="S288" i="234" s="1"/>
  <c r="S217" i="234"/>
  <c r="S202" i="234"/>
  <c r="S294" i="234" s="1"/>
  <c r="S223" i="234"/>
  <c r="S205" i="234"/>
  <c r="S297" i="234" s="1"/>
  <c r="S226" i="234"/>
  <c r="S204" i="234"/>
  <c r="S268" i="234" s="1"/>
  <c r="S225" i="234"/>
  <c r="S199" i="234"/>
  <c r="S291" i="234" s="1"/>
  <c r="S220" i="234"/>
  <c r="S195" i="234"/>
  <c r="S287" i="234" s="1"/>
  <c r="S216" i="234"/>
  <c r="V198" i="234"/>
  <c r="V219" i="234"/>
  <c r="V203" i="234"/>
  <c r="V295" i="234" s="1"/>
  <c r="V224" i="234"/>
  <c r="V193" i="234"/>
  <c r="V214" i="234"/>
  <c r="V197" i="234"/>
  <c r="V261" i="234" s="1"/>
  <c r="V218" i="234"/>
  <c r="S191" i="234"/>
  <c r="S283" i="234" s="1"/>
  <c r="S212" i="234"/>
  <c r="V191" i="234"/>
  <c r="V212" i="234"/>
  <c r="V201" i="234"/>
  <c r="V222" i="234"/>
  <c r="S198" i="234"/>
  <c r="S262" i="234" s="1"/>
  <c r="S219" i="234"/>
  <c r="S192" i="234"/>
  <c r="S284" i="234" s="1"/>
  <c r="S213" i="234"/>
  <c r="V199" i="234"/>
  <c r="V263" i="234" s="1"/>
  <c r="V220" i="234"/>
  <c r="S197" i="234"/>
  <c r="S289" i="234" s="1"/>
  <c r="S218" i="234"/>
  <c r="V202" i="234"/>
  <c r="V266" i="234" s="1"/>
  <c r="V223" i="234"/>
  <c r="S194" i="234"/>
  <c r="S286" i="234" s="1"/>
  <c r="S215" i="234"/>
  <c r="V192" i="234"/>
  <c r="V213" i="234"/>
  <c r="O215" i="234"/>
  <c r="O194" i="234"/>
  <c r="O286" i="234" s="1"/>
  <c r="O222" i="234"/>
  <c r="O201" i="234"/>
  <c r="O293" i="234" s="1"/>
  <c r="O221" i="234"/>
  <c r="O200" i="234"/>
  <c r="O292" i="234" s="1"/>
  <c r="O195" i="234"/>
  <c r="O287" i="234" s="1"/>
  <c r="O216" i="234"/>
  <c r="O217" i="234"/>
  <c r="O196" i="234"/>
  <c r="O288" i="234" s="1"/>
  <c r="O224" i="234"/>
  <c r="O203" i="234"/>
  <c r="O295" i="234" s="1"/>
  <c r="O213" i="234"/>
  <c r="O192" i="234"/>
  <c r="O284" i="234" s="1"/>
  <c r="O226" i="234"/>
  <c r="O205" i="234"/>
  <c r="O297" i="234" s="1"/>
  <c r="O214" i="234"/>
  <c r="O193" i="234"/>
  <c r="O285" i="234" s="1"/>
  <c r="O225" i="234"/>
  <c r="O204" i="234"/>
  <c r="O296" i="234" s="1"/>
  <c r="O212" i="234"/>
  <c r="O191" i="234"/>
  <c r="O283" i="234" s="1"/>
  <c r="O199" i="234"/>
  <c r="O291" i="234" s="1"/>
  <c r="O220" i="234"/>
  <c r="O198" i="234"/>
  <c r="O290" i="234" s="1"/>
  <c r="O219" i="234"/>
  <c r="O223" i="234"/>
  <c r="O202" i="234"/>
  <c r="O294" i="234" s="1"/>
  <c r="O218" i="234"/>
  <c r="O197" i="234"/>
  <c r="O289" i="234" s="1"/>
  <c r="AV208" i="226"/>
  <c r="AY209" i="226"/>
  <c r="N209" i="226"/>
  <c r="R209" i="226"/>
  <c r="V209" i="226"/>
  <c r="AE209" i="226"/>
  <c r="AI209" i="226"/>
  <c r="Y209" i="226"/>
  <c r="BA209" i="226"/>
  <c r="P209" i="226"/>
  <c r="W209" i="226"/>
  <c r="AS209" i="226"/>
  <c r="AK209" i="226"/>
  <c r="AG209" i="226"/>
  <c r="Z209" i="226"/>
  <c r="U209" i="226"/>
  <c r="AB209" i="226"/>
  <c r="AO209" i="226"/>
  <c r="AR209" i="226"/>
  <c r="AW209" i="226"/>
  <c r="S209" i="226"/>
  <c r="AC209" i="226"/>
  <c r="M210" i="226"/>
  <c r="AJ209" i="226"/>
  <c r="Q209" i="226"/>
  <c r="AH209" i="226"/>
  <c r="AA209" i="226"/>
  <c r="AQ209" i="226"/>
  <c r="AL209" i="226"/>
  <c r="AP209" i="226"/>
  <c r="AU209" i="226"/>
  <c r="AZ209" i="226"/>
  <c r="AN209" i="226"/>
  <c r="AM209" i="226"/>
  <c r="AD209" i="226"/>
  <c r="X209" i="226"/>
  <c r="AF209" i="226"/>
  <c r="AX209" i="226"/>
  <c r="O209" i="226"/>
  <c r="T209" i="226"/>
  <c r="B154" i="234"/>
  <c r="B150" i="234"/>
  <c r="B160" i="234"/>
  <c r="B149" i="234"/>
  <c r="B158" i="234"/>
  <c r="B161" i="234"/>
  <c r="B156" i="234"/>
  <c r="B162" i="234"/>
  <c r="B159" i="234"/>
  <c r="B157" i="234"/>
  <c r="B153" i="234"/>
  <c r="B155" i="234"/>
  <c r="B151" i="234"/>
  <c r="B152" i="234"/>
  <c r="B148" i="234"/>
  <c r="AF269" i="234"/>
  <c r="AF268" i="234"/>
  <c r="R296" i="234"/>
  <c r="R293" i="234"/>
  <c r="R283" i="234"/>
  <c r="R295" i="234"/>
  <c r="R294" i="234"/>
  <c r="R289" i="234"/>
  <c r="R288" i="234"/>
  <c r="AF289" i="234"/>
  <c r="R287" i="234"/>
  <c r="R290" i="234"/>
  <c r="R286" i="234"/>
  <c r="AF291" i="234"/>
  <c r="R297" i="234"/>
  <c r="R284" i="234"/>
  <c r="R291" i="234"/>
  <c r="R285" i="234"/>
  <c r="R292" i="234"/>
  <c r="AB265" i="234"/>
  <c r="AB267" i="234"/>
  <c r="AP258" i="234"/>
  <c r="AI264" i="234"/>
  <c r="AP268" i="234"/>
  <c r="U261" i="234"/>
  <c r="AB258" i="234"/>
  <c r="AI262" i="234"/>
  <c r="AB255" i="234"/>
  <c r="U258" i="234"/>
  <c r="U292" i="234"/>
  <c r="AI256" i="234"/>
  <c r="AP269" i="234"/>
  <c r="AP290" i="234"/>
  <c r="AI258" i="234"/>
  <c r="AB266" i="234"/>
  <c r="AI294" i="234"/>
  <c r="AB264" i="234"/>
  <c r="AP259" i="234"/>
  <c r="AB297" i="234"/>
  <c r="U266" i="234"/>
  <c r="U260" i="234"/>
  <c r="U283" i="234"/>
  <c r="AG255" i="234"/>
  <c r="AG266" i="234"/>
  <c r="Z286" i="234"/>
  <c r="Z285" i="234"/>
  <c r="AG291" i="234"/>
  <c r="Z259" i="234"/>
  <c r="AG268" i="234"/>
  <c r="AN293" i="234"/>
  <c r="AN268" i="234"/>
  <c r="AN297" i="234"/>
  <c r="AG265" i="234"/>
  <c r="AN283" i="234"/>
  <c r="AG288" i="234"/>
  <c r="AN287" i="234"/>
  <c r="Z263" i="234"/>
  <c r="Z267" i="234"/>
  <c r="AJ284" i="234"/>
  <c r="AJ288" i="234"/>
  <c r="AQ266" i="234"/>
  <c r="AJ255" i="234"/>
  <c r="AJ261" i="234"/>
  <c r="AJ294" i="234"/>
  <c r="AE295" i="234"/>
  <c r="AL285" i="234"/>
  <c r="AE296" i="234"/>
  <c r="AE260" i="234"/>
  <c r="AE264" i="234"/>
  <c r="AL296" i="234"/>
  <c r="AL287" i="234"/>
  <c r="AL266" i="234"/>
  <c r="AE261" i="234"/>
  <c r="AE263" i="234"/>
  <c r="AL286" i="234"/>
  <c r="AE283" i="234"/>
  <c r="AL283" i="234"/>
  <c r="AE287" i="234"/>
  <c r="AL260" i="234"/>
  <c r="AS268" i="234"/>
  <c r="AS287" i="234"/>
  <c r="P285" i="234"/>
  <c r="AD269" i="234"/>
  <c r="AK264" i="234"/>
  <c r="AK266" i="234"/>
  <c r="P284" i="234"/>
  <c r="AK285" i="234"/>
  <c r="AD257" i="234"/>
  <c r="P289" i="234"/>
  <c r="AK268" i="234"/>
  <c r="AD259" i="234"/>
  <c r="AK263" i="234"/>
  <c r="AR259" i="234"/>
  <c r="AK255" i="234"/>
  <c r="P290" i="234"/>
  <c r="AD255" i="234"/>
  <c r="AD258" i="234"/>
  <c r="P286" i="234"/>
  <c r="AD296" i="234"/>
  <c r="AD264" i="234"/>
  <c r="AK265" i="234"/>
  <c r="AD288" i="234"/>
  <c r="AD289" i="234"/>
  <c r="AR255" i="234"/>
  <c r="AO258" i="234"/>
  <c r="AA258" i="234"/>
  <c r="AH257" i="234"/>
  <c r="AO295" i="234"/>
  <c r="AA289" i="234"/>
  <c r="AO256" i="234"/>
  <c r="AA263" i="234"/>
  <c r="AA296" i="234"/>
  <c r="AA264" i="234"/>
  <c r="AA262" i="234"/>
  <c r="AA284" i="234"/>
  <c r="AA295" i="234"/>
  <c r="AH267" i="234"/>
  <c r="AH296" i="234"/>
  <c r="AH255" i="234"/>
  <c r="AO269" i="234"/>
  <c r="AA294" i="234"/>
  <c r="AO260" i="234"/>
  <c r="AH288" i="234"/>
  <c r="AA283" i="234"/>
  <c r="AH256" i="234"/>
  <c r="AH292" i="234"/>
  <c r="AO265" i="234"/>
  <c r="AH262" i="234"/>
  <c r="AO268" i="234"/>
  <c r="AH261" i="234"/>
  <c r="AA287" i="234"/>
  <c r="AA265" i="234"/>
  <c r="AH263" i="234"/>
  <c r="AO263" i="234"/>
  <c r="AO266" i="234"/>
  <c r="AH259" i="234"/>
  <c r="AO264" i="234"/>
  <c r="AO262" i="234"/>
  <c r="AH269" i="234"/>
  <c r="AA285" i="234"/>
  <c r="AQ292" i="234"/>
  <c r="AQ290" i="234"/>
  <c r="R259" i="234"/>
  <c r="AF266" i="234"/>
  <c r="R256" i="234"/>
  <c r="AF288" i="234"/>
  <c r="AF295" i="234"/>
  <c r="AF259" i="234"/>
  <c r="AF257" i="234"/>
  <c r="AF292" i="234"/>
  <c r="R265" i="234"/>
  <c r="R267" i="234"/>
  <c r="AF262" i="234"/>
  <c r="AP266" i="234"/>
  <c r="AP284" i="234"/>
  <c r="AI261" i="234"/>
  <c r="AB291" i="234"/>
  <c r="U290" i="234"/>
  <c r="AI265" i="234"/>
  <c r="AP265" i="234"/>
  <c r="U256" i="234"/>
  <c r="AB256" i="234"/>
  <c r="AP260" i="234"/>
  <c r="AB268" i="234"/>
  <c r="AI263" i="234"/>
  <c r="AB259" i="234"/>
  <c r="AB260" i="234"/>
  <c r="AI269" i="234"/>
  <c r="AJ285" i="234"/>
  <c r="AJ286" i="234"/>
  <c r="AG264" i="234"/>
  <c r="Z261" i="234"/>
  <c r="Z284" i="234"/>
  <c r="AN258" i="234"/>
  <c r="AN262" i="234"/>
  <c r="Z288" i="234"/>
  <c r="Z294" i="234"/>
  <c r="AG267" i="234"/>
  <c r="AL295" i="234"/>
  <c r="AL263" i="234"/>
  <c r="AL297" i="234"/>
  <c r="AE256" i="234"/>
  <c r="AE266" i="234"/>
  <c r="AL261" i="234"/>
  <c r="AT156" i="234"/>
  <c r="AT151" i="234"/>
  <c r="AT158" i="234"/>
  <c r="AT162" i="234"/>
  <c r="AT155" i="234"/>
  <c r="AT160" i="234"/>
  <c r="AT161" i="234"/>
  <c r="AT148" i="234"/>
  <c r="AT157" i="234"/>
  <c r="AT154" i="234"/>
  <c r="AT150" i="234"/>
  <c r="AT149" i="234"/>
  <c r="AT159" i="234"/>
  <c r="AT152" i="234"/>
  <c r="AT153" i="234"/>
  <c r="AE175" i="234"/>
  <c r="AD179" i="234"/>
  <c r="AD183" i="234"/>
  <c r="AD174" i="234"/>
  <c r="AD171" i="234"/>
  <c r="AE181" i="234"/>
  <c r="AE171" i="234"/>
  <c r="AE177" i="234"/>
  <c r="AE174" i="234"/>
  <c r="AD175" i="234"/>
  <c r="AE178" i="234"/>
  <c r="AD178" i="234"/>
  <c r="AE173" i="234"/>
  <c r="AD177" i="234"/>
  <c r="AD184" i="234"/>
  <c r="AE170" i="234"/>
  <c r="AD176" i="234"/>
  <c r="AD181" i="234"/>
  <c r="AE179" i="234"/>
  <c r="AD170" i="234"/>
  <c r="AE176" i="234"/>
  <c r="AE182" i="234"/>
  <c r="AD180" i="234"/>
  <c r="AD182" i="234"/>
  <c r="AD173" i="234"/>
  <c r="AE183" i="234"/>
  <c r="AE180" i="234"/>
  <c r="AD172" i="234"/>
  <c r="AE172" i="234"/>
  <c r="AE184" i="234"/>
  <c r="FF114" i="226"/>
  <c r="X176" i="234"/>
  <c r="FF105" i="226"/>
  <c r="P174" i="234"/>
  <c r="FF119" i="226"/>
  <c r="FF115" i="226"/>
  <c r="Y180" i="234"/>
  <c r="S184" i="234"/>
  <c r="AB175" i="234"/>
  <c r="O180" i="234"/>
  <c r="S181" i="234"/>
  <c r="S180" i="234"/>
  <c r="Y184" i="234"/>
  <c r="AB174" i="234"/>
  <c r="FF116" i="226"/>
  <c r="O182" i="234"/>
  <c r="S173" i="234"/>
  <c r="R173" i="234"/>
  <c r="O171" i="234"/>
  <c r="AA171" i="234"/>
  <c r="AB176" i="234"/>
  <c r="X180" i="234"/>
  <c r="X170" i="234"/>
  <c r="FF110" i="226"/>
  <c r="FF131" i="226"/>
  <c r="P180" i="234"/>
  <c r="S178" i="234"/>
  <c r="AB182" i="234"/>
  <c r="R171" i="234"/>
  <c r="X184" i="234"/>
  <c r="O175" i="234"/>
  <c r="R184" i="234"/>
  <c r="P170" i="234"/>
  <c r="AA177" i="234"/>
  <c r="AA174" i="234"/>
  <c r="U173" i="234"/>
  <c r="R183" i="234"/>
  <c r="Y170" i="234"/>
  <c r="AB178" i="234"/>
  <c r="Y172" i="234"/>
  <c r="V175" i="234"/>
  <c r="FF107" i="226"/>
  <c r="S177" i="234"/>
  <c r="U178" i="234"/>
  <c r="X174" i="234"/>
  <c r="AA183" i="234"/>
  <c r="FF112" i="226"/>
  <c r="FF128" i="226"/>
  <c r="AA184" i="234"/>
  <c r="AA180" i="234"/>
  <c r="V179" i="234"/>
  <c r="Y182" i="234"/>
  <c r="Y181" i="234"/>
  <c r="Y176" i="234"/>
  <c r="S174" i="234"/>
  <c r="U171" i="234"/>
  <c r="AB181" i="234"/>
  <c r="P181" i="234"/>
  <c r="FF120" i="226"/>
  <c r="S176" i="234"/>
  <c r="FF126" i="226"/>
  <c r="V177" i="234"/>
  <c r="O183" i="234"/>
  <c r="O176" i="234"/>
  <c r="AB183" i="234"/>
  <c r="P175" i="234"/>
  <c r="FF130" i="226"/>
  <c r="V172" i="234"/>
  <c r="AA179" i="234"/>
  <c r="V181" i="234"/>
  <c r="P176" i="234"/>
  <c r="U176" i="234"/>
  <c r="V170" i="234"/>
  <c r="S175" i="234"/>
  <c r="P178" i="234"/>
  <c r="P173" i="234"/>
  <c r="U175" i="234"/>
  <c r="FF113" i="226"/>
  <c r="X177" i="234"/>
  <c r="FF134" i="226"/>
  <c r="P177" i="234"/>
  <c r="AA172" i="234"/>
  <c r="AB180" i="234"/>
  <c r="O179" i="234"/>
  <c r="FF127" i="226"/>
  <c r="V178" i="234"/>
  <c r="V173" i="234"/>
  <c r="R181" i="234"/>
  <c r="FF136" i="226"/>
  <c r="FF106" i="226"/>
  <c r="R175" i="234"/>
  <c r="V180" i="234"/>
  <c r="AB177" i="234"/>
  <c r="FF122" i="226"/>
  <c r="AB171" i="234"/>
  <c r="FF109" i="226"/>
  <c r="AA178" i="234"/>
  <c r="V171" i="234"/>
  <c r="Y178" i="234"/>
  <c r="R170" i="234"/>
  <c r="R176" i="234"/>
  <c r="O178" i="234"/>
  <c r="Y173" i="234"/>
  <c r="Y177" i="234"/>
  <c r="FF121" i="226"/>
  <c r="X171" i="234"/>
  <c r="FF124" i="226"/>
  <c r="R174" i="234"/>
  <c r="AB173" i="234"/>
  <c r="U170" i="234"/>
  <c r="FF135" i="226"/>
  <c r="V174" i="234"/>
  <c r="U177" i="234"/>
  <c r="AA170" i="234"/>
  <c r="X181" i="234"/>
  <c r="FF129" i="226"/>
  <c r="O170" i="234"/>
  <c r="O181" i="234"/>
  <c r="AA173" i="234"/>
  <c r="Y179" i="234"/>
  <c r="FF117" i="226"/>
  <c r="R182" i="234"/>
  <c r="O174" i="234"/>
  <c r="AA176" i="234"/>
  <c r="AA181" i="234"/>
  <c r="FF133" i="226"/>
  <c r="U182" i="234"/>
  <c r="P171" i="234"/>
  <c r="V176" i="234"/>
  <c r="X173" i="234"/>
  <c r="X175" i="234"/>
  <c r="X183" i="234"/>
  <c r="X182" i="234"/>
  <c r="V184" i="234"/>
  <c r="R178" i="234"/>
  <c r="AA182" i="234"/>
  <c r="P183" i="234"/>
  <c r="FG104" i="226"/>
  <c r="FF111" i="226"/>
  <c r="O173" i="234"/>
  <c r="P184" i="234"/>
  <c r="AB179" i="234"/>
  <c r="P172" i="234"/>
  <c r="S179" i="234"/>
  <c r="U179" i="234"/>
  <c r="U172" i="234"/>
  <c r="S172" i="234"/>
  <c r="Y171" i="234"/>
  <c r="U181" i="234"/>
  <c r="X179" i="234"/>
  <c r="FF132" i="226"/>
  <c r="S182" i="234"/>
  <c r="O172" i="234"/>
  <c r="U184" i="234"/>
  <c r="X172" i="234"/>
  <c r="AB172" i="234"/>
  <c r="R172" i="234"/>
  <c r="FF108" i="226"/>
  <c r="R179" i="234"/>
  <c r="FF123" i="226"/>
  <c r="P179" i="234"/>
  <c r="X178" i="234"/>
  <c r="S171" i="234"/>
  <c r="R180" i="234"/>
  <c r="U183" i="234"/>
  <c r="P182" i="234"/>
  <c r="Y174" i="234"/>
  <c r="AA175" i="234"/>
  <c r="O184" i="234"/>
  <c r="Y175" i="234"/>
  <c r="U174" i="234"/>
  <c r="AB170" i="234"/>
  <c r="R177" i="234"/>
  <c r="O177" i="234"/>
  <c r="V183" i="234"/>
  <c r="V182" i="234"/>
  <c r="S170" i="234"/>
  <c r="FF125" i="226"/>
  <c r="AB184" i="234"/>
  <c r="Y183" i="234"/>
  <c r="FF118" i="226"/>
  <c r="S183" i="234"/>
  <c r="U180" i="234"/>
  <c r="AQ260" i="234" l="1"/>
  <c r="Q265" i="234"/>
  <c r="AQ285" i="234"/>
  <c r="S296" i="234"/>
  <c r="Q295" i="234"/>
  <c r="S290" i="234"/>
  <c r="S266" i="234"/>
  <c r="S259" i="234"/>
  <c r="R260" i="234"/>
  <c r="R266" i="234"/>
  <c r="R268" i="234"/>
  <c r="AZ210" i="226"/>
  <c r="AP210" i="226"/>
  <c r="AB210" i="226"/>
  <c r="T210" i="226"/>
  <c r="X210" i="226"/>
  <c r="O210" i="226"/>
  <c r="Y210" i="226"/>
  <c r="N210" i="226"/>
  <c r="AN210" i="226"/>
  <c r="M211" i="226"/>
  <c r="AL210" i="226"/>
  <c r="AG210" i="226"/>
  <c r="AJ210" i="226"/>
  <c r="AU210" i="226"/>
  <c r="AS210" i="226"/>
  <c r="AI210" i="226"/>
  <c r="V210" i="226"/>
  <c r="R210" i="226"/>
  <c r="U210" i="226"/>
  <c r="W210" i="226"/>
  <c r="AR210" i="226"/>
  <c r="AF210" i="226"/>
  <c r="AD210" i="226"/>
  <c r="AX210" i="226"/>
  <c r="AC210" i="226"/>
  <c r="P210" i="226"/>
  <c r="AE210" i="226"/>
  <c r="Q210" i="226"/>
  <c r="AW210" i="226"/>
  <c r="AA210" i="226"/>
  <c r="AQ210" i="226"/>
  <c r="AY210" i="226"/>
  <c r="AM210" i="226"/>
  <c r="Z210" i="226"/>
  <c r="AK210" i="226"/>
  <c r="AO210" i="226"/>
  <c r="S210" i="226"/>
  <c r="BA210" i="226"/>
  <c r="AH210" i="226"/>
  <c r="AV209" i="226"/>
  <c r="AQ269" i="234"/>
  <c r="S260" i="234"/>
  <c r="S265" i="234"/>
  <c r="R263" i="234"/>
  <c r="R262" i="234"/>
  <c r="R257" i="234"/>
  <c r="R255" i="234"/>
  <c r="Q269" i="234"/>
  <c r="S267" i="234"/>
  <c r="Q259" i="234"/>
  <c r="P265" i="234"/>
  <c r="P264" i="234"/>
  <c r="P266" i="234"/>
  <c r="P260" i="234"/>
  <c r="T263" i="234"/>
  <c r="T267" i="234"/>
  <c r="P261" i="234"/>
  <c r="T260" i="234"/>
  <c r="P257" i="234"/>
  <c r="P267" i="234"/>
  <c r="T269" i="234"/>
  <c r="T264" i="234"/>
  <c r="T266" i="234"/>
  <c r="P255" i="234"/>
  <c r="T262" i="234"/>
  <c r="P268" i="234"/>
  <c r="P262" i="234"/>
  <c r="T259" i="234"/>
  <c r="T255" i="234"/>
  <c r="P258" i="234"/>
  <c r="P291" i="234"/>
  <c r="O256" i="234"/>
  <c r="R128" i="234"/>
  <c r="S129" i="234"/>
  <c r="O261" i="234"/>
  <c r="R133" i="234"/>
  <c r="S140" i="234"/>
  <c r="S141" i="234"/>
  <c r="S137" i="234"/>
  <c r="S132" i="234"/>
  <c r="S134" i="234"/>
  <c r="R136" i="234"/>
  <c r="S138" i="234"/>
  <c r="O259" i="234"/>
  <c r="R131" i="234"/>
  <c r="O262" i="234"/>
  <c r="R134" i="234"/>
  <c r="S136" i="234"/>
  <c r="O266" i="234"/>
  <c r="R138" i="234"/>
  <c r="S131" i="234"/>
  <c r="S127" i="234"/>
  <c r="R135" i="234"/>
  <c r="S139" i="234"/>
  <c r="S130" i="234"/>
  <c r="R127" i="234"/>
  <c r="S135" i="234"/>
  <c r="O267" i="234"/>
  <c r="R139" i="234"/>
  <c r="O258" i="234"/>
  <c r="R130" i="234"/>
  <c r="S128" i="234"/>
  <c r="R129" i="234"/>
  <c r="S133" i="234"/>
  <c r="R140" i="234"/>
  <c r="O269" i="234"/>
  <c r="R141" i="234"/>
  <c r="R137" i="234"/>
  <c r="R132" i="234"/>
  <c r="AF297" i="234"/>
  <c r="T268" i="234"/>
  <c r="AQ256" i="234"/>
  <c r="AR287" i="234"/>
  <c r="AQ255" i="234"/>
  <c r="O263" i="234"/>
  <c r="AL291" i="234"/>
  <c r="AQ287" i="234"/>
  <c r="AO267" i="234"/>
  <c r="AH268" i="234"/>
  <c r="AA291" i="234"/>
  <c r="AO294" i="234"/>
  <c r="W261" i="234"/>
  <c r="AA266" i="234"/>
  <c r="AO297" i="234"/>
  <c r="AS285" i="234"/>
  <c r="AF264" i="234"/>
  <c r="AR297" i="234"/>
  <c r="AP297" i="234"/>
  <c r="AB292" i="234"/>
  <c r="X284" i="234"/>
  <c r="AD286" i="234"/>
  <c r="W259" i="234"/>
  <c r="AP287" i="234"/>
  <c r="AJ260" i="234"/>
  <c r="AE292" i="234"/>
  <c r="W286" i="234"/>
  <c r="X290" i="234"/>
  <c r="Q261" i="234"/>
  <c r="AS295" i="234"/>
  <c r="AR283" i="234"/>
  <c r="AC255" i="234"/>
  <c r="AA268" i="234"/>
  <c r="AR294" i="234"/>
  <c r="AD260" i="234"/>
  <c r="AQ291" i="234"/>
  <c r="X291" i="234"/>
  <c r="T257" i="234"/>
  <c r="AL257" i="234"/>
  <c r="AE288" i="234"/>
  <c r="AB294" i="234"/>
  <c r="W292" i="234"/>
  <c r="AP294" i="234"/>
  <c r="AM296" i="234"/>
  <c r="AL269" i="234"/>
  <c r="T256" i="234"/>
  <c r="AQ294" i="234"/>
  <c r="AC286" i="234"/>
  <c r="AO290" i="234"/>
  <c r="X268" i="234"/>
  <c r="AO284" i="234"/>
  <c r="Q257" i="234"/>
  <c r="AI297" i="234"/>
  <c r="AC262" i="234"/>
  <c r="AL259" i="234"/>
  <c r="AK283" i="234"/>
  <c r="V259" i="234"/>
  <c r="AF263" i="234"/>
  <c r="AE267" i="234"/>
  <c r="X293" i="234"/>
  <c r="AF287" i="234"/>
  <c r="AN259" i="234"/>
  <c r="AI266" i="234"/>
  <c r="AP288" i="234"/>
  <c r="AB284" i="234"/>
  <c r="AB286" i="234"/>
  <c r="AJ283" i="234"/>
  <c r="U288" i="234"/>
  <c r="AE284" i="234"/>
  <c r="AG283" i="234"/>
  <c r="R258" i="234"/>
  <c r="R261" i="234"/>
  <c r="AH284" i="234"/>
  <c r="W266" i="234"/>
  <c r="AH283" i="234"/>
  <c r="AB283" i="234"/>
  <c r="AL268" i="234"/>
  <c r="AC293" i="234"/>
  <c r="AI290" i="234"/>
  <c r="W283" i="234"/>
  <c r="AJ256" i="234"/>
  <c r="X286" i="234"/>
  <c r="AN290" i="234"/>
  <c r="AL258" i="234"/>
  <c r="AA259" i="234"/>
  <c r="AI284" i="234"/>
  <c r="AA255" i="234"/>
  <c r="AS256" i="234"/>
  <c r="S261" i="234"/>
  <c r="AC295" i="234"/>
  <c r="W288" i="234"/>
  <c r="AB263" i="234"/>
  <c r="AI291" i="234"/>
  <c r="AN255" i="234"/>
  <c r="AO296" i="234"/>
  <c r="AO293" i="234"/>
  <c r="AE291" i="234"/>
  <c r="V291" i="234"/>
  <c r="AR288" i="234"/>
  <c r="AE259" i="234"/>
  <c r="AA267" i="234"/>
  <c r="AJ289" i="234"/>
  <c r="AS296" i="234"/>
  <c r="Z258" i="234"/>
  <c r="AR284" i="234"/>
  <c r="AM267" i="234"/>
  <c r="AH291" i="234"/>
  <c r="AG295" i="234"/>
  <c r="AS261" i="234"/>
  <c r="AO286" i="234"/>
  <c r="AP296" i="234"/>
  <c r="Z287" i="234"/>
  <c r="AR268" i="234"/>
  <c r="AK257" i="234"/>
  <c r="AE268" i="234"/>
  <c r="AQ293" i="234"/>
  <c r="Z260" i="234"/>
  <c r="AK291" i="234"/>
  <c r="W284" i="234"/>
  <c r="AM294" i="234"/>
  <c r="AB288" i="234"/>
  <c r="AA261" i="234"/>
  <c r="AL255" i="234"/>
  <c r="V267" i="234"/>
  <c r="AO288" i="234"/>
  <c r="AF260" i="234"/>
  <c r="AS259" i="234"/>
  <c r="U264" i="234"/>
  <c r="AF296" i="234"/>
  <c r="AP293" i="234"/>
  <c r="AD287" i="234"/>
  <c r="AL289" i="234"/>
  <c r="AF267" i="234"/>
  <c r="AA293" i="234"/>
  <c r="AI292" i="234"/>
  <c r="AH290" i="234"/>
  <c r="AL294" i="234"/>
  <c r="S263" i="234"/>
  <c r="Z268" i="234"/>
  <c r="Z296" i="234"/>
  <c r="S255" i="234"/>
  <c r="S264" i="234"/>
  <c r="AJ259" i="234"/>
  <c r="AJ287" i="234"/>
  <c r="AJ265" i="234"/>
  <c r="AJ293" i="234"/>
  <c r="W285" i="234"/>
  <c r="W257" i="234"/>
  <c r="AK259" i="234"/>
  <c r="AK287" i="234"/>
  <c r="W296" i="234"/>
  <c r="W268" i="234"/>
  <c r="AK286" i="234"/>
  <c r="AK258" i="234"/>
  <c r="AD262" i="234"/>
  <c r="AD290" i="234"/>
  <c r="AK260" i="234"/>
  <c r="AK288" i="234"/>
  <c r="Q268" i="234"/>
  <c r="X292" i="234"/>
  <c r="X264" i="234"/>
  <c r="X255" i="234"/>
  <c r="X283" i="234"/>
  <c r="Q266" i="234"/>
  <c r="AL262" i="234"/>
  <c r="AL290" i="234"/>
  <c r="AL265" i="234"/>
  <c r="AL293" i="234"/>
  <c r="Q256" i="234"/>
  <c r="AE265" i="234"/>
  <c r="AE293" i="234"/>
  <c r="Q262" i="234"/>
  <c r="X259" i="234"/>
  <c r="X287" i="234"/>
  <c r="AS265" i="234"/>
  <c r="AS293" i="234"/>
  <c r="Q263" i="234"/>
  <c r="AE262" i="234"/>
  <c r="AE290" i="234"/>
  <c r="X289" i="234"/>
  <c r="X261" i="234"/>
  <c r="Q255" i="234"/>
  <c r="AJ290" i="234"/>
  <c r="AJ262" i="234"/>
  <c r="AJ295" i="234"/>
  <c r="AJ267" i="234"/>
  <c r="AC257" i="234"/>
  <c r="AC285" i="234"/>
  <c r="AC289" i="234"/>
  <c r="AC261" i="234"/>
  <c r="V268" i="234"/>
  <c r="V296" i="234"/>
  <c r="AR264" i="234"/>
  <c r="AR292" i="234"/>
  <c r="AR290" i="234"/>
  <c r="AR262" i="234"/>
  <c r="AR293" i="234"/>
  <c r="AR265" i="234"/>
  <c r="U297" i="234"/>
  <c r="U269" i="234"/>
  <c r="AI267" i="234"/>
  <c r="AI295" i="234"/>
  <c r="AP292" i="234"/>
  <c r="AP264" i="234"/>
  <c r="AP261" i="234"/>
  <c r="AP289" i="234"/>
  <c r="U296" i="234"/>
  <c r="U268" i="234"/>
  <c r="AP255" i="234"/>
  <c r="AP283" i="234"/>
  <c r="AI296" i="234"/>
  <c r="AI268" i="234"/>
  <c r="AP257" i="234"/>
  <c r="AP285" i="234"/>
  <c r="AI255" i="234"/>
  <c r="AI283" i="234"/>
  <c r="U259" i="234"/>
  <c r="U287" i="234"/>
  <c r="U257" i="234"/>
  <c r="U285" i="234"/>
  <c r="U265" i="234"/>
  <c r="U293" i="234"/>
  <c r="R264" i="234"/>
  <c r="AL288" i="234"/>
  <c r="V260" i="234"/>
  <c r="AD261" i="234"/>
  <c r="AD267" i="234"/>
  <c r="AD295" i="234"/>
  <c r="AE297" i="234"/>
  <c r="AE269" i="234"/>
  <c r="AG256" i="234"/>
  <c r="AG284" i="234"/>
  <c r="S257" i="234"/>
  <c r="AJ263" i="234"/>
  <c r="AJ291" i="234"/>
  <c r="AG263" i="234"/>
  <c r="Z266" i="234"/>
  <c r="AN265" i="234"/>
  <c r="U262" i="234"/>
  <c r="W267" i="234"/>
  <c r="W295" i="234"/>
  <c r="AN285" i="234"/>
  <c r="AN257" i="234"/>
  <c r="Z265" i="234"/>
  <c r="Z293" i="234"/>
  <c r="Z292" i="234"/>
  <c r="Z264" i="234"/>
  <c r="AN263" i="234"/>
  <c r="AN291" i="234"/>
  <c r="AC256" i="234"/>
  <c r="AC284" i="234"/>
  <c r="V257" i="234"/>
  <c r="V285" i="234"/>
  <c r="AQ267" i="234"/>
  <c r="AQ295" i="234"/>
  <c r="AD291" i="234"/>
  <c r="AD263" i="234"/>
  <c r="O260" i="234"/>
  <c r="S258" i="234"/>
  <c r="AG297" i="234"/>
  <c r="AG269" i="234"/>
  <c r="S256" i="234"/>
  <c r="AG259" i="234"/>
  <c r="AG287" i="234"/>
  <c r="S269" i="234"/>
  <c r="AG261" i="234"/>
  <c r="AG289" i="234"/>
  <c r="Z255" i="234"/>
  <c r="Z283" i="234"/>
  <c r="AN288" i="234"/>
  <c r="AN260" i="234"/>
  <c r="AG262" i="234"/>
  <c r="AG290" i="234"/>
  <c r="Z290" i="234"/>
  <c r="Z262" i="234"/>
  <c r="AS255" i="234"/>
  <c r="X266" i="234"/>
  <c r="O268" i="234"/>
  <c r="AG258" i="234"/>
  <c r="AG286" i="234"/>
  <c r="Z297" i="234"/>
  <c r="Z269" i="234"/>
  <c r="AN266" i="234"/>
  <c r="AN294" i="234"/>
  <c r="AJ264" i="234"/>
  <c r="AJ292" i="234"/>
  <c r="P256" i="234"/>
  <c r="AK289" i="234"/>
  <c r="AK261" i="234"/>
  <c r="AK256" i="234"/>
  <c r="AK284" i="234"/>
  <c r="AD284" i="234"/>
  <c r="AD256" i="234"/>
  <c r="AK262" i="234"/>
  <c r="AK290" i="234"/>
  <c r="AK269" i="234"/>
  <c r="AK297" i="234"/>
  <c r="O257" i="234"/>
  <c r="AN292" i="234"/>
  <c r="AN264" i="234"/>
  <c r="AP286" i="234"/>
  <c r="AG260" i="234"/>
  <c r="AB269" i="234"/>
  <c r="V256" i="234"/>
  <c r="V284" i="234"/>
  <c r="AJ297" i="234"/>
  <c r="AJ269" i="234"/>
  <c r="AO287" i="234"/>
  <c r="AO259" i="234"/>
  <c r="AG296" i="234"/>
  <c r="Z295" i="234"/>
  <c r="AQ262" i="234"/>
  <c r="AC291" i="234"/>
  <c r="AG294" i="234"/>
  <c r="Z256" i="234"/>
  <c r="V294" i="234"/>
  <c r="AJ257" i="234"/>
  <c r="AH264" i="234"/>
  <c r="AS260" i="234"/>
  <c r="AS288" i="234"/>
  <c r="Q260" i="234"/>
  <c r="AE258" i="234"/>
  <c r="AE286" i="234"/>
  <c r="V262" i="234"/>
  <c r="V290" i="234"/>
  <c r="V269" i="234"/>
  <c r="V297" i="234"/>
  <c r="AR261" i="234"/>
  <c r="AR289" i="234"/>
  <c r="AR257" i="234"/>
  <c r="AR285" i="234"/>
  <c r="U295" i="234"/>
  <c r="U267" i="234"/>
  <c r="U263" i="234"/>
  <c r="U291" i="234"/>
  <c r="AB290" i="234"/>
  <c r="AB262" i="234"/>
  <c r="AP263" i="234"/>
  <c r="AP291" i="234"/>
  <c r="AM265" i="234"/>
  <c r="AM293" i="234"/>
  <c r="AH266" i="234"/>
  <c r="AH294" i="234"/>
  <c r="AO257" i="234"/>
  <c r="AO285" i="234"/>
  <c r="AH258" i="234"/>
  <c r="AH286" i="234"/>
  <c r="AO255" i="234"/>
  <c r="AO283" i="234"/>
  <c r="AH293" i="234"/>
  <c r="AH265" i="234"/>
  <c r="AE255" i="234"/>
  <c r="AO292" i="234"/>
  <c r="AB295" i="234"/>
  <c r="AM289" i="234"/>
  <c r="AM288" i="234"/>
  <c r="O265" i="234"/>
  <c r="AN256" i="234"/>
  <c r="AN284" i="234"/>
  <c r="AN267" i="234"/>
  <c r="AN295" i="234"/>
  <c r="O255" i="234"/>
  <c r="AS264" i="234"/>
  <c r="AS292" i="234"/>
  <c r="AL256" i="234"/>
  <c r="AL284" i="234"/>
  <c r="AS263" i="234"/>
  <c r="AS291" i="234"/>
  <c r="V265" i="234"/>
  <c r="V293" i="234"/>
  <c r="AI288" i="234"/>
  <c r="AI260" i="234"/>
  <c r="AI257" i="234"/>
  <c r="AI285" i="234"/>
  <c r="AB261" i="234"/>
  <c r="AB289" i="234"/>
  <c r="AI259" i="234"/>
  <c r="AI287" i="234"/>
  <c r="AF293" i="234"/>
  <c r="AF265" i="234"/>
  <c r="AF283" i="234"/>
  <c r="AF255" i="234"/>
  <c r="AM256" i="234"/>
  <c r="AM284" i="234"/>
  <c r="AF256" i="234"/>
  <c r="AF284" i="234"/>
  <c r="AA260" i="234"/>
  <c r="AA288" i="234"/>
  <c r="AA269" i="234"/>
  <c r="AA297" i="234"/>
  <c r="P259" i="234"/>
  <c r="AH289" i="234"/>
  <c r="T258" i="234"/>
  <c r="AD283" i="234"/>
  <c r="AQ261" i="234"/>
  <c r="AB287" i="234"/>
  <c r="AF290" i="234"/>
  <c r="AL267" i="234"/>
  <c r="AN269" i="234"/>
  <c r="AC297" i="234"/>
  <c r="X295" i="234"/>
  <c r="AO291" i="234"/>
  <c r="AH260" i="234"/>
  <c r="AF294" i="234"/>
  <c r="AA256" i="234"/>
  <c r="AI289" i="234"/>
  <c r="AG293" i="234"/>
  <c r="V289" i="234"/>
  <c r="AB296" i="234"/>
  <c r="AK292" i="234"/>
  <c r="AD297" i="234"/>
  <c r="AK294" i="234"/>
  <c r="Z291" i="234"/>
  <c r="AE289" i="234"/>
  <c r="AI293" i="234"/>
  <c r="AN296" i="234"/>
  <c r="W293" i="234"/>
  <c r="X297" i="234"/>
  <c r="AC296" i="234"/>
  <c r="U284" i="234"/>
  <c r="Z289" i="234"/>
  <c r="AS294" i="234"/>
  <c r="U255" i="234"/>
  <c r="AQ283" i="234"/>
  <c r="AA290" i="234"/>
  <c r="X285" i="234"/>
  <c r="AM263" i="234"/>
  <c r="AH295" i="234"/>
  <c r="R269" i="234"/>
  <c r="AF258" i="234"/>
  <c r="AF286" i="234"/>
  <c r="AO261" i="234"/>
  <c r="AO289" i="234"/>
  <c r="T261" i="234"/>
  <c r="AQ258" i="234"/>
  <c r="AQ286" i="234"/>
  <c r="AG292" i="234"/>
  <c r="AE257" i="234"/>
  <c r="AE285" i="234"/>
  <c r="AC264" i="234"/>
  <c r="AC292" i="234"/>
  <c r="AA286" i="234"/>
  <c r="AM290" i="234"/>
  <c r="W290" i="234"/>
  <c r="W291" i="234"/>
  <c r="W263" i="234"/>
  <c r="AK267" i="234"/>
  <c r="AK295" i="234"/>
  <c r="AD265" i="234"/>
  <c r="AD293" i="234"/>
  <c r="AG257" i="234"/>
  <c r="AG285" i="234"/>
  <c r="AN261" i="234"/>
  <c r="AN289" i="234"/>
  <c r="AJ268" i="234"/>
  <c r="AJ296" i="234"/>
  <c r="AC294" i="234"/>
  <c r="AC266" i="234"/>
  <c r="AA257" i="234"/>
  <c r="AI286" i="234"/>
  <c r="AA292" i="234"/>
  <c r="AJ258" i="234"/>
  <c r="AH287" i="234"/>
  <c r="AM259" i="234"/>
  <c r="AD292" i="234"/>
  <c r="AQ264" i="234"/>
  <c r="AD285" i="234"/>
  <c r="U289" i="234"/>
  <c r="AH297" i="234"/>
  <c r="V292" i="234"/>
  <c r="O264" i="234"/>
  <c r="P269" i="234"/>
  <c r="AK296" i="234"/>
  <c r="AD294" i="234"/>
  <c r="AD266" i="234"/>
  <c r="Q258" i="234"/>
  <c r="AL264" i="234"/>
  <c r="AL292" i="234"/>
  <c r="V283" i="234"/>
  <c r="V255" i="234"/>
  <c r="AC260" i="234"/>
  <c r="AC288" i="234"/>
  <c r="AR263" i="234"/>
  <c r="AR291" i="234"/>
  <c r="AB257" i="234"/>
  <c r="AB285" i="234"/>
  <c r="AP267" i="234"/>
  <c r="AP295" i="234"/>
  <c r="AM255" i="234"/>
  <c r="AM283" i="234"/>
  <c r="AM257" i="234"/>
  <c r="AM285" i="234"/>
  <c r="AM269" i="234"/>
  <c r="AM297" i="234"/>
  <c r="T265" i="234"/>
  <c r="Q264" i="234"/>
  <c r="AM258" i="234"/>
  <c r="V286" i="234"/>
  <c r="AP256" i="234"/>
  <c r="W269" i="234"/>
  <c r="U294" i="234"/>
  <c r="X260" i="234"/>
  <c r="AS258" i="234"/>
  <c r="AE294" i="234"/>
  <c r="U286" i="234"/>
  <c r="AF261" i="234"/>
  <c r="Z257" i="234"/>
  <c r="AK293" i="234"/>
  <c r="AF285" i="234"/>
  <c r="AB293" i="234"/>
  <c r="AR286" i="234"/>
  <c r="AD268" i="234"/>
  <c r="AN286" i="234"/>
  <c r="AP262" i="234"/>
  <c r="AQ296" i="234"/>
  <c r="AR295" i="234"/>
  <c r="AH285" i="234"/>
  <c r="AS297" i="234"/>
  <c r="AJ266" i="234"/>
  <c r="AM292" i="234"/>
  <c r="AC287" i="234"/>
  <c r="AS290" i="234"/>
  <c r="Y289" i="234"/>
  <c r="Y261" i="234"/>
  <c r="Y257" i="234"/>
  <c r="Y285" i="234"/>
  <c r="Y255" i="234"/>
  <c r="Y283" i="234"/>
  <c r="Y294" i="234"/>
  <c r="Y266" i="234"/>
  <c r="Y297" i="234"/>
  <c r="Y269" i="234"/>
  <c r="Y260" i="234"/>
  <c r="Y288" i="234"/>
  <c r="Y263" i="234"/>
  <c r="Y291" i="234"/>
  <c r="Y267" i="234"/>
  <c r="Y295" i="234"/>
  <c r="Y259" i="234"/>
  <c r="Y287" i="234"/>
  <c r="Y290" i="234"/>
  <c r="Y262" i="234"/>
  <c r="Y293" i="234"/>
  <c r="Y265" i="234"/>
  <c r="Y256" i="234"/>
  <c r="Y284" i="234"/>
  <c r="Y268" i="234"/>
  <c r="Y296" i="234"/>
  <c r="Y264" i="234"/>
  <c r="Y292" i="234"/>
  <c r="Y286" i="234"/>
  <c r="Y258" i="234"/>
  <c r="Q174" i="234"/>
  <c r="AC180" i="234"/>
  <c r="AC182" i="234"/>
  <c r="W179" i="234"/>
  <c r="W170" i="234"/>
  <c r="W177" i="234"/>
  <c r="AC175" i="234"/>
  <c r="Q171" i="234"/>
  <c r="T180" i="234"/>
  <c r="T172" i="234"/>
  <c r="AF179" i="234"/>
  <c r="AF177" i="234"/>
  <c r="AF180" i="234"/>
  <c r="T174" i="234"/>
  <c r="Z173" i="234"/>
  <c r="W176" i="234"/>
  <c r="AC170" i="234"/>
  <c r="Z179" i="234"/>
  <c r="AC174" i="234"/>
  <c r="Z182" i="234"/>
  <c r="Z183" i="234"/>
  <c r="Z184" i="234"/>
  <c r="W184" i="234"/>
  <c r="T177" i="234"/>
  <c r="T182" i="234"/>
  <c r="T179" i="234"/>
  <c r="AF175" i="234"/>
  <c r="Z181" i="234"/>
  <c r="Z180" i="234"/>
  <c r="Q176" i="234"/>
  <c r="Q180" i="234"/>
  <c r="Q175" i="234"/>
  <c r="AF170" i="234"/>
  <c r="AF182" i="234"/>
  <c r="W181" i="234"/>
  <c r="Q178" i="234"/>
  <c r="W174" i="234"/>
  <c r="AC177" i="234"/>
  <c r="Q179" i="234"/>
  <c r="AF178" i="234"/>
  <c r="AC178" i="234"/>
  <c r="W178" i="234"/>
  <c r="AC179" i="234"/>
  <c r="Q170" i="234"/>
  <c r="T175" i="234"/>
  <c r="T178" i="234"/>
  <c r="AF176" i="234"/>
  <c r="W183" i="234"/>
  <c r="AF184" i="234"/>
  <c r="Z171" i="234"/>
  <c r="T183" i="234"/>
  <c r="AC176" i="234"/>
  <c r="W171" i="234"/>
  <c r="W180" i="234"/>
  <c r="AC184" i="234"/>
  <c r="Q172" i="234"/>
  <c r="Q183" i="234"/>
  <c r="AF171" i="234"/>
  <c r="Z175" i="234"/>
  <c r="W175" i="234"/>
  <c r="T181" i="234"/>
  <c r="Q181" i="234"/>
  <c r="AF172" i="234"/>
  <c r="AF181" i="234"/>
  <c r="AF174" i="234"/>
  <c r="AC181" i="234"/>
  <c r="Q182" i="234"/>
  <c r="Q184" i="234"/>
  <c r="AC172" i="234"/>
  <c r="AF183" i="234"/>
  <c r="Z172" i="234"/>
  <c r="Z174" i="234"/>
  <c r="Z176" i="234"/>
  <c r="Q177" i="234"/>
  <c r="AF173" i="234"/>
  <c r="AC173" i="234"/>
  <c r="W182" i="234"/>
  <c r="Z170" i="234"/>
  <c r="W172" i="234"/>
  <c r="W173" i="234"/>
  <c r="Z178" i="234"/>
  <c r="AC171" i="234"/>
  <c r="AC183" i="234"/>
  <c r="Z177" i="234"/>
  <c r="T173" i="234"/>
  <c r="Q173" i="234"/>
  <c r="T170" i="234"/>
  <c r="T171" i="234"/>
  <c r="T184" i="234"/>
  <c r="T176" i="234"/>
  <c r="FG135" i="226"/>
  <c r="FH104" i="226"/>
  <c r="FG134" i="226"/>
  <c r="FG105" i="226"/>
  <c r="FG117" i="226"/>
  <c r="FG109" i="226"/>
  <c r="FG120" i="226"/>
  <c r="FG108" i="226"/>
  <c r="FG136" i="226"/>
  <c r="FG131" i="226"/>
  <c r="FG119" i="226"/>
  <c r="FG129" i="226"/>
  <c r="FG126" i="226"/>
  <c r="FG107" i="226"/>
  <c r="FG114" i="226"/>
  <c r="FG121" i="226"/>
  <c r="FG106" i="226"/>
  <c r="FG118" i="226"/>
  <c r="FG125" i="226"/>
  <c r="FG112" i="226"/>
  <c r="FG133" i="226"/>
  <c r="FG110" i="226"/>
  <c r="FG113" i="226"/>
  <c r="FG122" i="226"/>
  <c r="FG124" i="226"/>
  <c r="FG127" i="226"/>
  <c r="FG123" i="226"/>
  <c r="FG130" i="226"/>
  <c r="FG132" i="226"/>
  <c r="FG111" i="226"/>
  <c r="FG115" i="226"/>
  <c r="FG128" i="226"/>
  <c r="FG116" i="226"/>
  <c r="T130" i="234" l="1"/>
  <c r="T134" i="234"/>
  <c r="M212" i="226"/>
  <c r="AZ211" i="226"/>
  <c r="O211" i="226"/>
  <c r="AK211" i="226"/>
  <c r="Y211" i="226"/>
  <c r="AP211" i="226"/>
  <c r="AF211" i="226"/>
  <c r="AW211" i="226"/>
  <c r="P211" i="226"/>
  <c r="X211" i="226"/>
  <c r="AL211" i="226"/>
  <c r="AJ211" i="226"/>
  <c r="AD211" i="226"/>
  <c r="Z211" i="226"/>
  <c r="T211" i="226"/>
  <c r="AU211" i="226"/>
  <c r="R211" i="226"/>
  <c r="AO211" i="226"/>
  <c r="AS211" i="226"/>
  <c r="AB211" i="226"/>
  <c r="N211" i="226"/>
  <c r="AM211" i="226"/>
  <c r="AX211" i="226"/>
  <c r="AG211" i="226"/>
  <c r="AN211" i="226"/>
  <c r="AA211" i="226"/>
  <c r="AR211" i="226"/>
  <c r="V211" i="226"/>
  <c r="AI211" i="226"/>
  <c r="S211" i="226"/>
  <c r="AY211" i="226"/>
  <c r="BA211" i="226"/>
  <c r="W211" i="226"/>
  <c r="AE211" i="226"/>
  <c r="U211" i="226"/>
  <c r="AC211" i="226"/>
  <c r="AQ211" i="226"/>
  <c r="AH211" i="226"/>
  <c r="Q211" i="226"/>
  <c r="AV210" i="226"/>
  <c r="AH184" i="234"/>
  <c r="AH181" i="234"/>
  <c r="AH172" i="234"/>
  <c r="O129" i="234" s="1"/>
  <c r="AH173" i="234"/>
  <c r="AH177" i="234"/>
  <c r="AH170" i="234"/>
  <c r="O127" i="234" s="1"/>
  <c r="AH175" i="234"/>
  <c r="O132" i="234" s="1"/>
  <c r="AH178" i="234"/>
  <c r="AH183" i="234"/>
  <c r="AH179" i="234"/>
  <c r="O136" i="234" s="1"/>
  <c r="AH182" i="234"/>
  <c r="AH180" i="234"/>
  <c r="AH174" i="234"/>
  <c r="AH171" i="234"/>
  <c r="O128" i="234" s="1"/>
  <c r="AH176" i="234"/>
  <c r="T141" i="234"/>
  <c r="T140" i="234"/>
  <c r="T133" i="234"/>
  <c r="T137" i="234"/>
  <c r="T138" i="234"/>
  <c r="T132" i="234"/>
  <c r="T129" i="234"/>
  <c r="T127" i="234"/>
  <c r="T135" i="234"/>
  <c r="T136" i="234"/>
  <c r="T131" i="234"/>
  <c r="T128" i="234"/>
  <c r="T139" i="234"/>
  <c r="AZ109" i="226"/>
  <c r="AW108" i="226"/>
  <c r="AZ111" i="226"/>
  <c r="AZ107" i="226"/>
  <c r="AW115" i="226"/>
  <c r="AZ120" i="226"/>
  <c r="AZ108" i="226"/>
  <c r="AZ118" i="226"/>
  <c r="AZ119" i="226"/>
  <c r="AZ112" i="226"/>
  <c r="AZ114" i="226"/>
  <c r="AW111" i="226"/>
  <c r="AZ116" i="226"/>
  <c r="AZ115" i="226"/>
  <c r="AZ113" i="226"/>
  <c r="AW107" i="226"/>
  <c r="AZ117" i="226"/>
  <c r="AZ110" i="226"/>
  <c r="FH123" i="226"/>
  <c r="FH120" i="226"/>
  <c r="FH117" i="226"/>
  <c r="FH134" i="226"/>
  <c r="FH111" i="226"/>
  <c r="FH136" i="226"/>
  <c r="FH108" i="226"/>
  <c r="FH118" i="226"/>
  <c r="FI104" i="226"/>
  <c r="FH127" i="226"/>
  <c r="FH135" i="226"/>
  <c r="FH128" i="226"/>
  <c r="FH130" i="226"/>
  <c r="FH121" i="226"/>
  <c r="FH109" i="226"/>
  <c r="FH114" i="226"/>
  <c r="FH106" i="226"/>
  <c r="FH122" i="226"/>
  <c r="FH132" i="226"/>
  <c r="FH119" i="226"/>
  <c r="AW106" i="226"/>
  <c r="FH116" i="226"/>
  <c r="FH133" i="226"/>
  <c r="FH129" i="226"/>
  <c r="FH131" i="226"/>
  <c r="FH115" i="226"/>
  <c r="AZ106" i="226"/>
  <c r="FH124" i="226"/>
  <c r="FH125" i="226"/>
  <c r="FH126" i="226"/>
  <c r="FH110" i="226"/>
  <c r="FH107" i="226"/>
  <c r="FH105" i="226"/>
  <c r="FH112" i="226"/>
  <c r="FH113" i="226"/>
  <c r="Q127" i="234" l="1"/>
  <c r="U127" i="234" s="1"/>
  <c r="Q128" i="234"/>
  <c r="U128" i="234" s="1"/>
  <c r="Q132" i="234"/>
  <c r="U132" i="234" s="1"/>
  <c r="Q136" i="234"/>
  <c r="U136" i="234" s="1"/>
  <c r="Q129" i="234"/>
  <c r="AV211" i="226"/>
  <c r="AX212" i="226"/>
  <c r="M213" i="226"/>
  <c r="BA212" i="226"/>
  <c r="AP212" i="226"/>
  <c r="AD212" i="226"/>
  <c r="AB212" i="226"/>
  <c r="AU212" i="226"/>
  <c r="AO212" i="226"/>
  <c r="AG212" i="226"/>
  <c r="AY212" i="226"/>
  <c r="T212" i="226"/>
  <c r="X212" i="226"/>
  <c r="AL212" i="226"/>
  <c r="O212" i="226"/>
  <c r="W212" i="226"/>
  <c r="AZ212" i="226"/>
  <c r="AQ212" i="226"/>
  <c r="AR212" i="226"/>
  <c r="U212" i="226"/>
  <c r="AH212" i="226"/>
  <c r="V212" i="226"/>
  <c r="AC212" i="226"/>
  <c r="AJ212" i="226"/>
  <c r="P212" i="226"/>
  <c r="N212" i="226"/>
  <c r="AM212" i="226"/>
  <c r="AK212" i="226"/>
  <c r="AI212" i="226"/>
  <c r="AS212" i="226"/>
  <c r="Z212" i="226"/>
  <c r="AW212" i="226"/>
  <c r="Q212" i="226"/>
  <c r="AE212" i="226"/>
  <c r="AN212" i="226"/>
  <c r="AA212" i="226"/>
  <c r="R212" i="226"/>
  <c r="Y212" i="226"/>
  <c r="AF212" i="226"/>
  <c r="S212" i="226"/>
  <c r="O137" i="234"/>
  <c r="O133" i="234"/>
  <c r="O138" i="234"/>
  <c r="O139" i="234"/>
  <c r="O134" i="234"/>
  <c r="O141" i="234"/>
  <c r="O130" i="234"/>
  <c r="O135" i="234"/>
  <c r="O131" i="234"/>
  <c r="O140" i="234"/>
  <c r="AY107" i="226"/>
  <c r="AW113" i="226"/>
  <c r="AY111" i="226"/>
  <c r="AW120" i="226"/>
  <c r="AY115" i="226"/>
  <c r="AW116" i="226"/>
  <c r="BA111" i="226"/>
  <c r="AY108" i="226"/>
  <c r="AW112" i="226"/>
  <c r="BA115" i="226"/>
  <c r="AW117" i="226"/>
  <c r="AW110" i="226"/>
  <c r="BA107" i="226"/>
  <c r="AW118" i="226"/>
  <c r="AW119" i="226"/>
  <c r="AW109" i="226"/>
  <c r="AW114" i="226"/>
  <c r="FI107" i="226"/>
  <c r="FI130" i="226"/>
  <c r="FI135" i="226"/>
  <c r="FI126" i="226"/>
  <c r="FI134" i="226"/>
  <c r="FI125" i="226"/>
  <c r="BA106" i="226"/>
  <c r="FI120" i="226"/>
  <c r="FI129" i="226"/>
  <c r="FI119" i="226"/>
  <c r="FI106" i="226"/>
  <c r="FI115" i="226"/>
  <c r="FI109" i="226"/>
  <c r="FI112" i="226"/>
  <c r="FI131" i="226"/>
  <c r="FI110" i="226"/>
  <c r="FI132" i="226"/>
  <c r="FI116" i="226"/>
  <c r="AY106" i="226"/>
  <c r="FI128" i="226"/>
  <c r="FI121" i="226"/>
  <c r="FI122" i="226"/>
  <c r="FI127" i="226"/>
  <c r="FI111" i="226"/>
  <c r="FI108" i="226"/>
  <c r="FI124" i="226"/>
  <c r="FI105" i="226"/>
  <c r="FJ104" i="226"/>
  <c r="FI113" i="226"/>
  <c r="FI114" i="226"/>
  <c r="FI123" i="226"/>
  <c r="FI136" i="226"/>
  <c r="FI118" i="226"/>
  <c r="FI133" i="226"/>
  <c r="FI117" i="226"/>
  <c r="U129" i="234" l="1"/>
  <c r="AV212" i="226"/>
  <c r="AZ213" i="226"/>
  <c r="O213" i="226"/>
  <c r="S213" i="226"/>
  <c r="AC213" i="226"/>
  <c r="Q213" i="226"/>
  <c r="AP213" i="226"/>
  <c r="AH213" i="226"/>
  <c r="T213" i="226"/>
  <c r="P213" i="226"/>
  <c r="AQ213" i="226"/>
  <c r="AO213" i="226"/>
  <c r="BA213" i="226"/>
  <c r="AD213" i="226"/>
  <c r="AI213" i="226"/>
  <c r="Z213" i="226"/>
  <c r="AS213" i="226"/>
  <c r="AX213" i="226"/>
  <c r="AW213" i="226"/>
  <c r="AY213" i="226"/>
  <c r="X213" i="226"/>
  <c r="AN213" i="226"/>
  <c r="AK213" i="226"/>
  <c r="AF213" i="226"/>
  <c r="AE213" i="226"/>
  <c r="AL213" i="226"/>
  <c r="AM213" i="226"/>
  <c r="M214" i="226"/>
  <c r="AJ213" i="226"/>
  <c r="AB213" i="226"/>
  <c r="V213" i="226"/>
  <c r="W213" i="226"/>
  <c r="N213" i="226"/>
  <c r="AG213" i="226"/>
  <c r="AR213" i="226"/>
  <c r="Y213" i="226"/>
  <c r="AA213" i="226"/>
  <c r="AU213" i="226"/>
  <c r="U213" i="226"/>
  <c r="R213" i="226"/>
  <c r="Q131" i="234"/>
  <c r="Q138" i="234"/>
  <c r="Q135" i="234"/>
  <c r="Q133" i="234"/>
  <c r="Q130" i="234"/>
  <c r="Q137" i="234"/>
  <c r="Q141" i="234"/>
  <c r="Q134" i="234"/>
  <c r="Q140" i="234"/>
  <c r="Q139" i="234"/>
  <c r="AY114" i="226"/>
  <c r="AY119" i="226"/>
  <c r="AY112" i="226"/>
  <c r="AY118" i="226"/>
  <c r="AY110" i="226"/>
  <c r="AY120" i="226"/>
  <c r="BA108" i="226"/>
  <c r="AY117" i="226"/>
  <c r="AY113" i="226"/>
  <c r="AY109" i="226"/>
  <c r="AY116" i="226"/>
  <c r="FJ112" i="226"/>
  <c r="FJ128" i="226"/>
  <c r="FJ131" i="226"/>
  <c r="FJ105" i="226"/>
  <c r="FJ135" i="226"/>
  <c r="FJ130" i="226"/>
  <c r="FJ114" i="226"/>
  <c r="FK104" i="226"/>
  <c r="FJ126" i="226"/>
  <c r="FJ107" i="226"/>
  <c r="FJ127" i="226"/>
  <c r="FJ109" i="226"/>
  <c r="FJ115" i="226"/>
  <c r="FJ113" i="226"/>
  <c r="FJ123" i="226"/>
  <c r="FJ122" i="226"/>
  <c r="FJ111" i="226"/>
  <c r="FJ116" i="226"/>
  <c r="FJ133" i="226"/>
  <c r="FJ106" i="226"/>
  <c r="FJ120" i="226"/>
  <c r="FJ125" i="226"/>
  <c r="FJ134" i="226"/>
  <c r="FJ118" i="226"/>
  <c r="FJ110" i="226"/>
  <c r="FJ121" i="226"/>
  <c r="FJ132" i="226"/>
  <c r="FJ108" i="226"/>
  <c r="FJ119" i="226"/>
  <c r="FJ117" i="226"/>
  <c r="FJ124" i="226"/>
  <c r="FJ129" i="226"/>
  <c r="FJ136" i="226"/>
  <c r="U137" i="234" l="1"/>
  <c r="U130" i="234"/>
  <c r="U134" i="234"/>
  <c r="U138" i="234"/>
  <c r="U141" i="234"/>
  <c r="U131" i="234"/>
  <c r="U139" i="234"/>
  <c r="U133" i="234"/>
  <c r="U140" i="234"/>
  <c r="U135" i="234"/>
  <c r="M215" i="226"/>
  <c r="AZ214" i="226"/>
  <c r="O214" i="226"/>
  <c r="AQ214" i="226"/>
  <c r="AE214" i="226"/>
  <c r="AD214" i="226"/>
  <c r="N214" i="226"/>
  <c r="AR214" i="226"/>
  <c r="V214" i="226"/>
  <c r="AF214" i="226"/>
  <c r="Y214" i="226"/>
  <c r="AL214" i="226"/>
  <c r="P214" i="226"/>
  <c r="AA214" i="226"/>
  <c r="T214" i="226"/>
  <c r="S214" i="226"/>
  <c r="AO214" i="226"/>
  <c r="AS214" i="226"/>
  <c r="AH214" i="226"/>
  <c r="AY214" i="226"/>
  <c r="AM214" i="226"/>
  <c r="AU214" i="226"/>
  <c r="AG214" i="226"/>
  <c r="AK214" i="226"/>
  <c r="R214" i="226"/>
  <c r="U214" i="226"/>
  <c r="AP214" i="226"/>
  <c r="AI214" i="226"/>
  <c r="AJ214" i="226"/>
  <c r="X214" i="226"/>
  <c r="Z214" i="226"/>
  <c r="AW214" i="226"/>
  <c r="AX214" i="226"/>
  <c r="BA214" i="226"/>
  <c r="AC214" i="226"/>
  <c r="AB214" i="226"/>
  <c r="AN214" i="226"/>
  <c r="W214" i="226"/>
  <c r="Q214" i="226"/>
  <c r="AV213" i="226"/>
  <c r="BA116" i="226"/>
  <c r="BA118" i="226"/>
  <c r="BA109" i="226"/>
  <c r="BA112" i="226"/>
  <c r="BA113" i="226"/>
  <c r="BA119" i="226"/>
  <c r="BA117" i="226"/>
  <c r="BA110" i="226"/>
  <c r="BA114" i="226"/>
  <c r="BA120" i="226"/>
  <c r="FK105" i="226"/>
  <c r="FK126" i="226"/>
  <c r="FK116" i="226"/>
  <c r="FK107" i="226"/>
  <c r="FK136" i="226"/>
  <c r="FK110" i="226"/>
  <c r="FK121" i="226"/>
  <c r="FK128" i="226"/>
  <c r="FK129" i="226"/>
  <c r="FK125" i="226"/>
  <c r="FK118" i="226"/>
  <c r="FK111" i="226"/>
  <c r="FK120" i="226"/>
  <c r="FK115" i="226"/>
  <c r="FL104" i="226"/>
  <c r="FK127" i="226"/>
  <c r="FK113" i="226"/>
  <c r="FK117" i="226"/>
  <c r="FK122" i="226"/>
  <c r="FK135" i="226"/>
  <c r="FK134" i="226"/>
  <c r="FK123" i="226"/>
  <c r="FK133" i="226"/>
  <c r="FK109" i="226"/>
  <c r="FK114" i="226"/>
  <c r="FK106" i="226"/>
  <c r="FK132" i="226"/>
  <c r="FK112" i="226"/>
  <c r="FK130" i="226"/>
  <c r="FK131" i="226"/>
  <c r="FK108" i="226"/>
  <c r="FK124" i="226"/>
  <c r="FK119" i="226"/>
  <c r="AV214" i="226" l="1"/>
  <c r="AX215" i="226"/>
  <c r="M216" i="226"/>
  <c r="AY215" i="226"/>
  <c r="AM215" i="226"/>
  <c r="R215" i="226"/>
  <c r="AR215" i="226"/>
  <c r="T215" i="226"/>
  <c r="AZ215" i="226"/>
  <c r="BA215" i="226"/>
  <c r="AF215" i="226"/>
  <c r="Z215" i="226"/>
  <c r="V215" i="226"/>
  <c r="AG215" i="226"/>
  <c r="N215" i="226"/>
  <c r="AB215" i="226"/>
  <c r="O215" i="226"/>
  <c r="AQ215" i="226"/>
  <c r="AO215" i="226"/>
  <c r="AN215" i="226"/>
  <c r="AD215" i="226"/>
  <c r="P215" i="226"/>
  <c r="U215" i="226"/>
  <c r="AL215" i="226"/>
  <c r="AC215" i="226"/>
  <c r="AH215" i="226"/>
  <c r="X215" i="226"/>
  <c r="Q215" i="226"/>
  <c r="AU215" i="226"/>
  <c r="AK215" i="226"/>
  <c r="AI215" i="226"/>
  <c r="AP215" i="226"/>
  <c r="AS215" i="226"/>
  <c r="W215" i="226"/>
  <c r="AW215" i="226"/>
  <c r="AE215" i="226"/>
  <c r="AJ215" i="226"/>
  <c r="AA215" i="226"/>
  <c r="Y215" i="226"/>
  <c r="S215" i="226"/>
  <c r="FL117" i="226"/>
  <c r="FL110" i="226"/>
  <c r="FL111" i="226"/>
  <c r="FM104" i="226"/>
  <c r="FL120" i="226"/>
  <c r="FL133" i="226"/>
  <c r="FL124" i="226"/>
  <c r="FL107" i="226"/>
  <c r="FL109" i="226"/>
  <c r="FL126" i="226"/>
  <c r="FL113" i="226"/>
  <c r="FL114" i="226"/>
  <c r="FL128" i="226"/>
  <c r="FL134" i="226"/>
  <c r="FL122" i="226"/>
  <c r="FL123" i="226"/>
  <c r="FL131" i="226"/>
  <c r="FL105" i="226"/>
  <c r="FL132" i="226"/>
  <c r="FL118" i="226"/>
  <c r="FL115" i="226"/>
  <c r="FL121" i="226"/>
  <c r="FL116" i="226"/>
  <c r="FL135" i="226"/>
  <c r="FL125" i="226"/>
  <c r="FL108" i="226"/>
  <c r="FL106" i="226"/>
  <c r="FL129" i="226"/>
  <c r="FL112" i="226"/>
  <c r="FL130" i="226"/>
  <c r="FL136" i="226"/>
  <c r="FL119" i="226"/>
  <c r="FL127" i="226"/>
  <c r="AZ216" i="226" l="1"/>
  <c r="O216" i="226"/>
  <c r="AK216" i="226"/>
  <c r="AB216" i="226"/>
  <c r="AF216" i="226"/>
  <c r="T216" i="226"/>
  <c r="P216" i="226"/>
  <c r="AE216" i="226"/>
  <c r="W216" i="226"/>
  <c r="AH216" i="226"/>
  <c r="Y216" i="226"/>
  <c r="X216" i="226"/>
  <c r="S216" i="226"/>
  <c r="M217" i="226"/>
  <c r="AW216" i="226"/>
  <c r="AC216" i="226"/>
  <c r="AS216" i="226"/>
  <c r="AY216" i="226"/>
  <c r="R216" i="226"/>
  <c r="AD216" i="226"/>
  <c r="AR216" i="226"/>
  <c r="N216" i="226"/>
  <c r="AL216" i="226"/>
  <c r="BA216" i="226"/>
  <c r="AX216" i="226"/>
  <c r="V216" i="226"/>
  <c r="AJ216" i="226"/>
  <c r="AM216" i="226"/>
  <c r="AI216" i="226"/>
  <c r="AO216" i="226"/>
  <c r="Z216" i="226"/>
  <c r="Q216" i="226"/>
  <c r="U216" i="226"/>
  <c r="AU216" i="226"/>
  <c r="AG216" i="226"/>
  <c r="AN216" i="226"/>
  <c r="AP216" i="226"/>
  <c r="AA216" i="226"/>
  <c r="AQ216" i="226"/>
  <c r="AV215" i="226"/>
  <c r="FM121" i="226"/>
  <c r="FM107" i="226"/>
  <c r="FM116" i="226"/>
  <c r="FM110" i="226"/>
  <c r="FM127" i="226"/>
  <c r="FM128" i="226"/>
  <c r="FM112" i="226"/>
  <c r="FM111" i="226"/>
  <c r="FM131" i="226"/>
  <c r="FM122" i="226"/>
  <c r="FM134" i="226"/>
  <c r="FM135" i="226"/>
  <c r="FM132" i="226"/>
  <c r="FM114" i="226"/>
  <c r="FM115" i="226"/>
  <c r="FM126" i="226"/>
  <c r="FM129" i="226"/>
  <c r="FM133" i="226"/>
  <c r="FM109" i="226"/>
  <c r="FM105" i="226"/>
  <c r="FN104" i="226"/>
  <c r="FM117" i="226"/>
  <c r="FM136" i="226"/>
  <c r="FM124" i="226"/>
  <c r="FM113" i="226"/>
  <c r="FM119" i="226"/>
  <c r="FM123" i="226"/>
  <c r="FM106" i="226"/>
  <c r="FM120" i="226"/>
  <c r="FM125" i="226"/>
  <c r="FM108" i="226"/>
  <c r="FM130" i="226"/>
  <c r="FM118" i="226"/>
  <c r="AV216" i="226" l="1"/>
  <c r="M218" i="226"/>
  <c r="BA217" i="226"/>
  <c r="P217" i="226"/>
  <c r="U217" i="226"/>
  <c r="AE217" i="226"/>
  <c r="AW217" i="226"/>
  <c r="AP217" i="226"/>
  <c r="AJ217" i="226"/>
  <c r="AD217" i="226"/>
  <c r="AY217" i="226"/>
  <c r="AL217" i="226"/>
  <c r="T217" i="226"/>
  <c r="R217" i="226"/>
  <c r="N217" i="226"/>
  <c r="AO217" i="226"/>
  <c r="AU217" i="226"/>
  <c r="AZ217" i="226"/>
  <c r="O217" i="226"/>
  <c r="S217" i="226"/>
  <c r="AS217" i="226"/>
  <c r="X217" i="226"/>
  <c r="Y217" i="226"/>
  <c r="Z217" i="226"/>
  <c r="V217" i="226"/>
  <c r="AX217" i="226"/>
  <c r="AI217" i="226"/>
  <c r="AN217" i="226"/>
  <c r="AR217" i="226"/>
  <c r="AK217" i="226"/>
  <c r="AB217" i="226"/>
  <c r="AQ217" i="226"/>
  <c r="AC217" i="226"/>
  <c r="AH217" i="226"/>
  <c r="AM217" i="226"/>
  <c r="AF217" i="226"/>
  <c r="AG217" i="226"/>
  <c r="AA217" i="226"/>
  <c r="W217" i="226"/>
  <c r="Q217" i="226"/>
  <c r="FN136" i="226"/>
  <c r="FN105" i="226"/>
  <c r="FN121" i="226"/>
  <c r="FN122" i="226"/>
  <c r="FN130" i="226"/>
  <c r="FN111" i="226"/>
  <c r="FN114" i="226"/>
  <c r="FN120" i="226"/>
  <c r="FN128" i="226"/>
  <c r="FN133" i="226"/>
  <c r="FN125" i="226"/>
  <c r="FN135" i="226"/>
  <c r="FN129" i="226"/>
  <c r="FN126" i="226"/>
  <c r="FN110" i="226"/>
  <c r="FN123" i="226"/>
  <c r="FN124" i="226"/>
  <c r="FN113" i="226"/>
  <c r="FN131" i="226"/>
  <c r="FN112" i="226"/>
  <c r="FN118" i="226"/>
  <c r="FN106" i="226"/>
  <c r="FN132" i="226"/>
  <c r="FN108" i="226"/>
  <c r="FN127" i="226"/>
  <c r="FN117" i="226"/>
  <c r="FN116" i="226"/>
  <c r="FN119" i="226"/>
  <c r="FN115" i="226"/>
  <c r="FN134" i="226"/>
  <c r="FO104" i="226"/>
  <c r="FN109" i="226"/>
  <c r="FN107" i="226"/>
  <c r="AV217" i="226" l="1"/>
  <c r="AY218" i="226"/>
  <c r="AX218" i="226"/>
  <c r="AW218" i="226"/>
  <c r="M219" i="226"/>
  <c r="BA218" i="226"/>
  <c r="AS218" i="226"/>
  <c r="AU218" i="226"/>
  <c r="AP218" i="226"/>
  <c r="AH218" i="226"/>
  <c r="AB218" i="226"/>
  <c r="AI218" i="226"/>
  <c r="AN218" i="226"/>
  <c r="AC218" i="226"/>
  <c r="W218" i="226"/>
  <c r="V218" i="226"/>
  <c r="S218" i="226"/>
  <c r="AR218" i="226"/>
  <c r="AQ218" i="226"/>
  <c r="AO218" i="226"/>
  <c r="AA218" i="226"/>
  <c r="AK218" i="226"/>
  <c r="P218" i="226"/>
  <c r="AE218" i="226"/>
  <c r="Y218" i="226"/>
  <c r="R218" i="226"/>
  <c r="AL218" i="226"/>
  <c r="AJ218" i="226"/>
  <c r="AM218" i="226"/>
  <c r="AD218" i="226"/>
  <c r="U218" i="226"/>
  <c r="X218" i="226"/>
  <c r="Q218" i="226"/>
  <c r="AF218" i="226"/>
  <c r="AZ218" i="226"/>
  <c r="AG218" i="226"/>
  <c r="O218" i="226"/>
  <c r="Z218" i="226"/>
  <c r="N218" i="226"/>
  <c r="T218" i="226"/>
  <c r="FO118" i="226"/>
  <c r="FO112" i="226"/>
  <c r="FO116" i="226"/>
  <c r="FO128" i="226"/>
  <c r="FO131" i="226"/>
  <c r="FO125" i="226"/>
  <c r="FO133" i="226"/>
  <c r="FO113" i="226"/>
  <c r="FO121" i="226"/>
  <c r="FO132" i="226"/>
  <c r="FO107" i="226"/>
  <c r="FO108" i="226"/>
  <c r="FO111" i="226"/>
  <c r="FO110" i="226"/>
  <c r="FO135" i="226"/>
  <c r="FO129" i="226"/>
  <c r="FO136" i="226"/>
  <c r="FO126" i="226"/>
  <c r="FO115" i="226"/>
  <c r="FO127" i="226"/>
  <c r="FO134" i="226"/>
  <c r="FO106" i="226"/>
  <c r="FO130" i="226"/>
  <c r="FO122" i="226"/>
  <c r="FO123" i="226"/>
  <c r="FO117" i="226"/>
  <c r="FO124" i="226"/>
  <c r="FP104" i="226"/>
  <c r="FO105" i="226"/>
  <c r="FO109" i="226"/>
  <c r="FO114" i="226"/>
  <c r="FO120" i="226"/>
  <c r="FO119" i="226"/>
  <c r="BA219" i="226" l="1"/>
  <c r="P219" i="226"/>
  <c r="U219" i="226"/>
  <c r="Z219" i="226"/>
  <c r="AE219" i="226"/>
  <c r="AO219" i="226"/>
  <c r="X219" i="226"/>
  <c r="T219" i="226"/>
  <c r="W219" i="226"/>
  <c r="AS219" i="226"/>
  <c r="S219" i="226"/>
  <c r="AP219" i="226"/>
  <c r="AW219" i="226"/>
  <c r="AQ219" i="226"/>
  <c r="Q219" i="226"/>
  <c r="AJ219" i="226"/>
  <c r="AU219" i="226"/>
  <c r="AZ219" i="226"/>
  <c r="O219" i="226"/>
  <c r="Y219" i="226"/>
  <c r="R219" i="226"/>
  <c r="AY219" i="226"/>
  <c r="M220" i="226"/>
  <c r="AR219" i="226"/>
  <c r="AI219" i="226"/>
  <c r="AD219" i="226"/>
  <c r="AK219" i="226"/>
  <c r="AN219" i="226"/>
  <c r="N219" i="226"/>
  <c r="AX219" i="226"/>
  <c r="AG219" i="226"/>
  <c r="AA219" i="226"/>
  <c r="AH219" i="226"/>
  <c r="AM219" i="226"/>
  <c r="AL219" i="226"/>
  <c r="AF219" i="226"/>
  <c r="AB219" i="226"/>
  <c r="AC219" i="226"/>
  <c r="V219" i="226"/>
  <c r="AV218" i="226"/>
  <c r="FP120" i="226"/>
  <c r="FP136" i="226"/>
  <c r="FP125" i="226"/>
  <c r="FP122" i="226"/>
  <c r="FP110" i="226"/>
  <c r="FP109" i="226"/>
  <c r="FP121" i="226"/>
  <c r="FP115" i="226"/>
  <c r="FP111" i="226"/>
  <c r="FP117" i="226"/>
  <c r="FP127" i="226"/>
  <c r="FP118" i="226"/>
  <c r="FP106" i="226"/>
  <c r="FQ104" i="226"/>
  <c r="FP119" i="226"/>
  <c r="FP112" i="226"/>
  <c r="FP108" i="226"/>
  <c r="FP132" i="226"/>
  <c r="FP130" i="226"/>
  <c r="FP107" i="226"/>
  <c r="FP105" i="226"/>
  <c r="FP129" i="226"/>
  <c r="FP126" i="226"/>
  <c r="FP135" i="226"/>
  <c r="FP131" i="226"/>
  <c r="FP123" i="226"/>
  <c r="FP114" i="226"/>
  <c r="FP133" i="226"/>
  <c r="FP134" i="226"/>
  <c r="FP124" i="226"/>
  <c r="FP113" i="226"/>
  <c r="FP116" i="226"/>
  <c r="FP128" i="226"/>
  <c r="AV219" i="226" l="1"/>
  <c r="AW220" i="226"/>
  <c r="M221" i="226"/>
  <c r="BA220" i="226"/>
  <c r="P220" i="226"/>
  <c r="U220" i="226"/>
  <c r="AK220" i="226"/>
  <c r="AF220" i="226"/>
  <c r="AZ220" i="226"/>
  <c r="S220" i="226"/>
  <c r="AI220" i="226"/>
  <c r="AR220" i="226"/>
  <c r="AC220" i="226"/>
  <c r="AE220" i="226"/>
  <c r="AQ220" i="226"/>
  <c r="V220" i="226"/>
  <c r="AP220" i="226"/>
  <c r="AO220" i="226"/>
  <c r="AU220" i="226"/>
  <c r="O220" i="226"/>
  <c r="T220" i="226"/>
  <c r="AN220" i="226"/>
  <c r="AX220" i="226"/>
  <c r="AH220" i="226"/>
  <c r="AB220" i="226"/>
  <c r="Y220" i="226"/>
  <c r="AJ220" i="226"/>
  <c r="AS220" i="226"/>
  <c r="N220" i="226"/>
  <c r="AM220" i="226"/>
  <c r="W220" i="226"/>
  <c r="AY220" i="226"/>
  <c r="AA220" i="226"/>
  <c r="AD220" i="226"/>
  <c r="Z220" i="226"/>
  <c r="AG220" i="226"/>
  <c r="Q220" i="226"/>
  <c r="X220" i="226"/>
  <c r="AL220" i="226"/>
  <c r="R220" i="226"/>
  <c r="FQ107" i="226"/>
  <c r="FQ131" i="226"/>
  <c r="FQ130" i="226"/>
  <c r="FQ126" i="226"/>
  <c r="FQ121" i="226"/>
  <c r="FQ108" i="226"/>
  <c r="FQ128" i="226"/>
  <c r="FQ123" i="226"/>
  <c r="FQ134" i="226"/>
  <c r="FQ117" i="226"/>
  <c r="FQ136" i="226"/>
  <c r="FQ132" i="226"/>
  <c r="FQ118" i="226"/>
  <c r="FQ113" i="226"/>
  <c r="FQ112" i="226"/>
  <c r="FQ111" i="226"/>
  <c r="FQ109" i="226"/>
  <c r="FQ133" i="226"/>
  <c r="FQ120" i="226"/>
  <c r="FQ119" i="226"/>
  <c r="FQ127" i="226"/>
  <c r="FQ116" i="226"/>
  <c r="FQ124" i="226"/>
  <c r="FQ125" i="226"/>
  <c r="FQ115" i="226"/>
  <c r="FQ122" i="226"/>
  <c r="FR104" i="226"/>
  <c r="FQ110" i="226"/>
  <c r="FQ106" i="226"/>
  <c r="FQ114" i="226"/>
  <c r="FQ105" i="226"/>
  <c r="FQ135" i="226"/>
  <c r="FQ129" i="226"/>
  <c r="AV220" i="226" l="1"/>
  <c r="AY221" i="226"/>
  <c r="N221" i="226"/>
  <c r="S221" i="226"/>
  <c r="R221" i="226"/>
  <c r="Q221" i="226"/>
  <c r="AG221" i="226"/>
  <c r="AH221" i="226"/>
  <c r="M222" i="226"/>
  <c r="P221" i="226"/>
  <c r="V221" i="226"/>
  <c r="AK221" i="226"/>
  <c r="AA221" i="226"/>
  <c r="U221" i="226"/>
  <c r="AZ221" i="226"/>
  <c r="AR221" i="226"/>
  <c r="AX221" i="226"/>
  <c r="AW221" i="226"/>
  <c r="AN221" i="226"/>
  <c r="O221" i="226"/>
  <c r="AO221" i="226"/>
  <c r="AB221" i="226"/>
  <c r="AM221" i="226"/>
  <c r="AD221" i="226"/>
  <c r="BA221" i="226"/>
  <c r="Y221" i="226"/>
  <c r="AL221" i="226"/>
  <c r="AQ221" i="226"/>
  <c r="AP221" i="226"/>
  <c r="AS221" i="226"/>
  <c r="AJ221" i="226"/>
  <c r="AE221" i="226"/>
  <c r="X221" i="226"/>
  <c r="AF221" i="226"/>
  <c r="AI221" i="226"/>
  <c r="AC221" i="226"/>
  <c r="AU221" i="226"/>
  <c r="Z221" i="226"/>
  <c r="W221" i="226"/>
  <c r="T221" i="226"/>
  <c r="FS104" i="226"/>
  <c r="FR134" i="226"/>
  <c r="FR122" i="226"/>
  <c r="FR111" i="226"/>
  <c r="FR108" i="226"/>
  <c r="FR109" i="226"/>
  <c r="FR121" i="226"/>
  <c r="FR128" i="226"/>
  <c r="FR115" i="226"/>
  <c r="FR105" i="226"/>
  <c r="FR106" i="226"/>
  <c r="FR119" i="226"/>
  <c r="FR130" i="226"/>
  <c r="FR136" i="226"/>
  <c r="FR112" i="226"/>
  <c r="FR120" i="226"/>
  <c r="FR135" i="226"/>
  <c r="FR118" i="226"/>
  <c r="FR110" i="226"/>
  <c r="FR126" i="226"/>
  <c r="FR125" i="226"/>
  <c r="FR123" i="226"/>
  <c r="FR127" i="226"/>
  <c r="FR117" i="226"/>
  <c r="FR116" i="226"/>
  <c r="FR131" i="226"/>
  <c r="FR107" i="226"/>
  <c r="FR132" i="226"/>
  <c r="FR114" i="226"/>
  <c r="FR133" i="226"/>
  <c r="FR124" i="226"/>
  <c r="FR129" i="226"/>
  <c r="FR113" i="226"/>
  <c r="BA222" i="226" l="1"/>
  <c r="P222" i="226"/>
  <c r="U222" i="226"/>
  <c r="Z222" i="226"/>
  <c r="AE222" i="226"/>
  <c r="AI222" i="226"/>
  <c r="AW222" i="226"/>
  <c r="Y222" i="226"/>
  <c r="AD222" i="226"/>
  <c r="N222" i="226"/>
  <c r="AC222" i="226"/>
  <c r="AM222" i="226"/>
  <c r="AJ222" i="226"/>
  <c r="AG222" i="226"/>
  <c r="W222" i="226"/>
  <c r="M223" i="226"/>
  <c r="AU222" i="226"/>
  <c r="AZ222" i="226"/>
  <c r="O222" i="226"/>
  <c r="T222" i="226"/>
  <c r="Q222" i="226"/>
  <c r="AS222" i="226"/>
  <c r="S222" i="226"/>
  <c r="AR222" i="226"/>
  <c r="AO222" i="226"/>
  <c r="AL222" i="226"/>
  <c r="AA222" i="226"/>
  <c r="AN222" i="226"/>
  <c r="AY222" i="226"/>
  <c r="AP222" i="226"/>
  <c r="AX222" i="226"/>
  <c r="R222" i="226"/>
  <c r="AF222" i="226"/>
  <c r="AH222" i="226"/>
  <c r="AQ222" i="226"/>
  <c r="AK222" i="226"/>
  <c r="AB222" i="226"/>
  <c r="X222" i="226"/>
  <c r="V222" i="226"/>
  <c r="AV221" i="226"/>
  <c r="FS108" i="226"/>
  <c r="FS114" i="226"/>
  <c r="FS124" i="226"/>
  <c r="FS111" i="226"/>
  <c r="FS120" i="226"/>
  <c r="FS125" i="226"/>
  <c r="FS131" i="226"/>
  <c r="FS134" i="226"/>
  <c r="FS135" i="226"/>
  <c r="FS109" i="226"/>
  <c r="FS106" i="226"/>
  <c r="FS107" i="226"/>
  <c r="FS116" i="226"/>
  <c r="FS133" i="226"/>
  <c r="FS132" i="226"/>
  <c r="FS121" i="226"/>
  <c r="FS129" i="226"/>
  <c r="FT104" i="226"/>
  <c r="FS119" i="226"/>
  <c r="FS118" i="226"/>
  <c r="FS122" i="226"/>
  <c r="FS130" i="226"/>
  <c r="FS123" i="226"/>
  <c r="FS136" i="226"/>
  <c r="FS105" i="226"/>
  <c r="FS110" i="226"/>
  <c r="FS126" i="226"/>
  <c r="FS115" i="226"/>
  <c r="FS128" i="226"/>
  <c r="FS127" i="226"/>
  <c r="FS112" i="226"/>
  <c r="FS117" i="226"/>
  <c r="FS113" i="226"/>
  <c r="AW223" i="226" l="1"/>
  <c r="M224" i="226"/>
  <c r="BA223" i="226"/>
  <c r="P223" i="226"/>
  <c r="U223" i="226"/>
  <c r="AE223" i="226"/>
  <c r="Z223" i="226"/>
  <c r="O223" i="226"/>
  <c r="T223" i="226"/>
  <c r="AS223" i="226"/>
  <c r="AR223" i="226"/>
  <c r="AM223" i="226"/>
  <c r="AB223" i="226"/>
  <c r="S223" i="226"/>
  <c r="AA223" i="226"/>
  <c r="AP223" i="226"/>
  <c r="AO223" i="226"/>
  <c r="AU223" i="226"/>
  <c r="AZ223" i="226"/>
  <c r="AQ223" i="226"/>
  <c r="AN223" i="226"/>
  <c r="Y223" i="226"/>
  <c r="AC223" i="226"/>
  <c r="AF223" i="226"/>
  <c r="X223" i="226"/>
  <c r="N223" i="226"/>
  <c r="Q223" i="226"/>
  <c r="AL223" i="226"/>
  <c r="AJ223" i="226"/>
  <c r="AI223" i="226"/>
  <c r="AY223" i="226"/>
  <c r="AH223" i="226"/>
  <c r="AK223" i="226"/>
  <c r="AG223" i="226"/>
  <c r="V223" i="226"/>
  <c r="AD223" i="226"/>
  <c r="R223" i="226"/>
  <c r="AX223" i="226"/>
  <c r="W223" i="226"/>
  <c r="AV222" i="226"/>
  <c r="FT121" i="226"/>
  <c r="FT134" i="226"/>
  <c r="FT111" i="226"/>
  <c r="FT109" i="226"/>
  <c r="FT129" i="226"/>
  <c r="FT107" i="226"/>
  <c r="FT114" i="226"/>
  <c r="FT136" i="226"/>
  <c r="FT131" i="226"/>
  <c r="FT117" i="226"/>
  <c r="FT116" i="226"/>
  <c r="FT120" i="226"/>
  <c r="FT118" i="226"/>
  <c r="FT128" i="226"/>
  <c r="FT127" i="226"/>
  <c r="FT122" i="226"/>
  <c r="FT108" i="226"/>
  <c r="FT110" i="226"/>
  <c r="FT106" i="226"/>
  <c r="FT113" i="226"/>
  <c r="FT130" i="226"/>
  <c r="FT123" i="226"/>
  <c r="FU104" i="226"/>
  <c r="FT115" i="226"/>
  <c r="FT105" i="226"/>
  <c r="FT124" i="226"/>
  <c r="FT119" i="226"/>
  <c r="FT112" i="226"/>
  <c r="FT125" i="226"/>
  <c r="FT133" i="226"/>
  <c r="FT126" i="226"/>
  <c r="FT132" i="226"/>
  <c r="FT135" i="226"/>
  <c r="AV223" i="226" l="1"/>
  <c r="AY224" i="226"/>
  <c r="N224" i="226"/>
  <c r="S224" i="226"/>
  <c r="R224" i="226"/>
  <c r="Q224" i="226"/>
  <c r="U224" i="226"/>
  <c r="AH224" i="226"/>
  <c r="M225" i="226"/>
  <c r="AZ224" i="226"/>
  <c r="AQ224" i="226"/>
  <c r="AO224" i="226"/>
  <c r="P224" i="226"/>
  <c r="AI224" i="226"/>
  <c r="AE224" i="226"/>
  <c r="W224" i="226"/>
  <c r="AR224" i="226"/>
  <c r="AX224" i="226"/>
  <c r="AW224" i="226"/>
  <c r="AU224" i="226"/>
  <c r="V224" i="226"/>
  <c r="AP224" i="226"/>
  <c r="AB224" i="226"/>
  <c r="AK224" i="226"/>
  <c r="AJ224" i="226"/>
  <c r="O224" i="226"/>
  <c r="AC224" i="226"/>
  <c r="T224" i="226"/>
  <c r="AN224" i="226"/>
  <c r="AL224" i="226"/>
  <c r="AG224" i="226"/>
  <c r="AS224" i="226"/>
  <c r="AD224" i="226"/>
  <c r="BA224" i="226"/>
  <c r="AM224" i="226"/>
  <c r="AF224" i="226"/>
  <c r="AA224" i="226"/>
  <c r="X224" i="226"/>
  <c r="Z224" i="226"/>
  <c r="Y224" i="226"/>
  <c r="FU127" i="226"/>
  <c r="FU106" i="226"/>
  <c r="FU115" i="226"/>
  <c r="FU109" i="226"/>
  <c r="FU135" i="226"/>
  <c r="FU116" i="226"/>
  <c r="FU105" i="226"/>
  <c r="FU112" i="226"/>
  <c r="FU131" i="226"/>
  <c r="FU123" i="226"/>
  <c r="FU129" i="226"/>
  <c r="FU113" i="226"/>
  <c r="FU125" i="226"/>
  <c r="FU126" i="226"/>
  <c r="FU118" i="226"/>
  <c r="FU122" i="226"/>
  <c r="FU111" i="226"/>
  <c r="FU108" i="226"/>
  <c r="FU110" i="226"/>
  <c r="FU119" i="226"/>
  <c r="FU124" i="226"/>
  <c r="FU114" i="226"/>
  <c r="FU107" i="226"/>
  <c r="FU117" i="226"/>
  <c r="FU121" i="226"/>
  <c r="FU136" i="226"/>
  <c r="FU134" i="226"/>
  <c r="FU132" i="226"/>
  <c r="FU133" i="226"/>
  <c r="FV104" i="226"/>
  <c r="FU120" i="226"/>
  <c r="FU130" i="226"/>
  <c r="FU128" i="226"/>
  <c r="BA225" i="226" l="1"/>
  <c r="P225" i="226"/>
  <c r="U225" i="226"/>
  <c r="Z225" i="226"/>
  <c r="AE225" i="226"/>
  <c r="W225" i="226"/>
  <c r="AJ225" i="226"/>
  <c r="T225" i="226"/>
  <c r="M226" i="226"/>
  <c r="AS225" i="226"/>
  <c r="S225" i="226"/>
  <c r="AD225" i="226"/>
  <c r="AX225" i="226"/>
  <c r="AQ225" i="226"/>
  <c r="AA225" i="226"/>
  <c r="AU225" i="226"/>
  <c r="AZ225" i="226"/>
  <c r="O225" i="226"/>
  <c r="Y225" i="226"/>
  <c r="R225" i="226"/>
  <c r="AY225" i="226"/>
  <c r="AI225" i="226"/>
  <c r="AM225" i="226"/>
  <c r="AP225" i="226"/>
  <c r="AL225" i="226"/>
  <c r="AF225" i="226"/>
  <c r="AN225" i="226"/>
  <c r="N225" i="226"/>
  <c r="AR225" i="226"/>
  <c r="AG225" i="226"/>
  <c r="AC225" i="226"/>
  <c r="AW225" i="226"/>
  <c r="AH225" i="226"/>
  <c r="Q225" i="226"/>
  <c r="X225" i="226"/>
  <c r="AK225" i="226"/>
  <c r="AB225" i="226"/>
  <c r="AO225" i="226"/>
  <c r="V225" i="226"/>
  <c r="AV224" i="226"/>
  <c r="FV130" i="226"/>
  <c r="FV111" i="226"/>
  <c r="FV136" i="226"/>
  <c r="FV117" i="226"/>
  <c r="FV135" i="226"/>
  <c r="FV120" i="226"/>
  <c r="FV108" i="226"/>
  <c r="FV133" i="226"/>
  <c r="FV122" i="226"/>
  <c r="FV129" i="226"/>
  <c r="FV113" i="226"/>
  <c r="FV105" i="226"/>
  <c r="FV118" i="226"/>
  <c r="FV134" i="226"/>
  <c r="FV119" i="226"/>
  <c r="FV125" i="226"/>
  <c r="FV126" i="226"/>
  <c r="FV128" i="226"/>
  <c r="FV124" i="226"/>
  <c r="FV131" i="226"/>
  <c r="FV106" i="226"/>
  <c r="FV114" i="226"/>
  <c r="FV115" i="226"/>
  <c r="FV112" i="226"/>
  <c r="FV109" i="226"/>
  <c r="FV116" i="226"/>
  <c r="FV110" i="226"/>
  <c r="FV132" i="226"/>
  <c r="FV123" i="226"/>
  <c r="FV107" i="226"/>
  <c r="FV121" i="226"/>
  <c r="FV127" i="226"/>
  <c r="FW104" i="226"/>
  <c r="AV225" i="226" l="1"/>
  <c r="BA226" i="226"/>
  <c r="AD226" i="226"/>
  <c r="AC226" i="226"/>
  <c r="AB226" i="226"/>
  <c r="AA226" i="226"/>
  <c r="S226" i="226"/>
  <c r="N226" i="226"/>
  <c r="AZ226" i="226"/>
  <c r="R226" i="226"/>
  <c r="O226" i="226"/>
  <c r="AX226" i="226"/>
  <c r="AR226" i="226"/>
  <c r="AO226" i="226"/>
  <c r="AI226" i="226"/>
  <c r="AU226" i="226"/>
  <c r="X226" i="226"/>
  <c r="W226" i="226"/>
  <c r="V226" i="226"/>
  <c r="U226" i="226"/>
  <c r="AF226" i="226"/>
  <c r="P226" i="226"/>
  <c r="AE226" i="226"/>
  <c r="AW226" i="226"/>
  <c r="AL226" i="226"/>
  <c r="AP226" i="226"/>
  <c r="Y226" i="226"/>
  <c r="AK226" i="226"/>
  <c r="AN226" i="226"/>
  <c r="Q226" i="226"/>
  <c r="AS226" i="226"/>
  <c r="M227" i="226"/>
  <c r="AM226" i="226"/>
  <c r="AH226" i="226"/>
  <c r="AY226" i="226"/>
  <c r="T226" i="226"/>
  <c r="AG226" i="226"/>
  <c r="AQ226" i="226"/>
  <c r="Z226" i="226"/>
  <c r="AJ226" i="226"/>
  <c r="FW108" i="226"/>
  <c r="FW126" i="226"/>
  <c r="FW125" i="226"/>
  <c r="FW128" i="226"/>
  <c r="FW106" i="226"/>
  <c r="FW122" i="226"/>
  <c r="FW121" i="226"/>
  <c r="FW131" i="226"/>
  <c r="FW115" i="226"/>
  <c r="FW105" i="226"/>
  <c r="FW134" i="226"/>
  <c r="FW136" i="226"/>
  <c r="FW107" i="226"/>
  <c r="FW130" i="226"/>
  <c r="FW127" i="226"/>
  <c r="FW123" i="226"/>
  <c r="FW114" i="226"/>
  <c r="FW129" i="226"/>
  <c r="FW111" i="226"/>
  <c r="FW132" i="226"/>
  <c r="FW116" i="226"/>
  <c r="FW119" i="226"/>
  <c r="FW120" i="226"/>
  <c r="FW117" i="226"/>
  <c r="FW112" i="226"/>
  <c r="FW133" i="226"/>
  <c r="FW124" i="226"/>
  <c r="FW113" i="226"/>
  <c r="FX104" i="226"/>
  <c r="FW135" i="226"/>
  <c r="FW109" i="226"/>
  <c r="FW118" i="226"/>
  <c r="FW110" i="226"/>
  <c r="AV226" i="226" l="1"/>
  <c r="M228" i="226"/>
  <c r="AZ227" i="226"/>
  <c r="AE227" i="226"/>
  <c r="V227" i="226"/>
  <c r="N227" i="226"/>
  <c r="S227" i="226"/>
  <c r="BA227" i="226"/>
  <c r="X227" i="226"/>
  <c r="AR227" i="226"/>
  <c r="AH227" i="226"/>
  <c r="AU227" i="226"/>
  <c r="Z227" i="226"/>
  <c r="AW227" i="226"/>
  <c r="AF227" i="226"/>
  <c r="AB227" i="226"/>
  <c r="U227" i="226"/>
  <c r="AO227" i="226"/>
  <c r="AS227" i="226"/>
  <c r="O227" i="226"/>
  <c r="AP227" i="226"/>
  <c r="P227" i="226"/>
  <c r="R227" i="226"/>
  <c r="AG227" i="226"/>
  <c r="AL227" i="226"/>
  <c r="AY227" i="226"/>
  <c r="Y227" i="226"/>
  <c r="AI227" i="226"/>
  <c r="AM227" i="226"/>
  <c r="AJ227" i="226"/>
  <c r="AK227" i="226"/>
  <c r="AX227" i="226"/>
  <c r="AN227" i="226"/>
  <c r="AC227" i="226"/>
  <c r="AA227" i="226"/>
  <c r="T227" i="226"/>
  <c r="AD227" i="226"/>
  <c r="W227" i="226"/>
  <c r="AQ227" i="226"/>
  <c r="Q227" i="226"/>
  <c r="FX110" i="226"/>
  <c r="FX116" i="226"/>
  <c r="FX135" i="226"/>
  <c r="FX136" i="226"/>
  <c r="FX105" i="226"/>
  <c r="FX108" i="226"/>
  <c r="FX122" i="226"/>
  <c r="FX121" i="226"/>
  <c r="FX133" i="226"/>
  <c r="FX120" i="226"/>
  <c r="FX129" i="226"/>
  <c r="FX109" i="226"/>
  <c r="FY104" i="226"/>
  <c r="FX124" i="226"/>
  <c r="FX131" i="226"/>
  <c r="FX123" i="226"/>
  <c r="FX118" i="226"/>
  <c r="FX132" i="226"/>
  <c r="FX115" i="226"/>
  <c r="FX117" i="226"/>
  <c r="FX112" i="226"/>
  <c r="FX107" i="226"/>
  <c r="FX111" i="226"/>
  <c r="FX113" i="226"/>
  <c r="FX106" i="226"/>
  <c r="FX130" i="226"/>
  <c r="FX134" i="226"/>
  <c r="FX127" i="226"/>
  <c r="FX119" i="226"/>
  <c r="FX128" i="226"/>
  <c r="FX114" i="226"/>
  <c r="FX126" i="226"/>
  <c r="FX125" i="226"/>
  <c r="AV227" i="226" l="1"/>
  <c r="AX228" i="226"/>
  <c r="AO228" i="226"/>
  <c r="AJ228" i="226"/>
  <c r="Z228" i="226"/>
  <c r="O228" i="226"/>
  <c r="M229" i="226"/>
  <c r="AL228" i="226"/>
  <c r="AA228" i="226"/>
  <c r="AY228" i="226"/>
  <c r="U228" i="226"/>
  <c r="R228" i="226"/>
  <c r="AB228" i="226"/>
  <c r="W228" i="226"/>
  <c r="AF228" i="226"/>
  <c r="Q228" i="226"/>
  <c r="AH228" i="226"/>
  <c r="T228" i="226"/>
  <c r="AQ228" i="226"/>
  <c r="AI228" i="226"/>
  <c r="P228" i="226"/>
  <c r="AD228" i="226"/>
  <c r="AC228" i="226"/>
  <c r="AN228" i="226"/>
  <c r="AM228" i="226"/>
  <c r="AP228" i="226"/>
  <c r="AR228" i="226"/>
  <c r="AU228" i="226"/>
  <c r="AS228" i="226"/>
  <c r="AK228" i="226"/>
  <c r="AZ228" i="226"/>
  <c r="BA228" i="226"/>
  <c r="AG228" i="226"/>
  <c r="V228" i="226"/>
  <c r="X228" i="226"/>
  <c r="AE228" i="226"/>
  <c r="AW228" i="226"/>
  <c r="S228" i="226"/>
  <c r="Y228" i="226"/>
  <c r="N228" i="226"/>
  <c r="FY125" i="226"/>
  <c r="FY136" i="226"/>
  <c r="FY112" i="226"/>
  <c r="FY132" i="226"/>
  <c r="FY116" i="226"/>
  <c r="FY126" i="226"/>
  <c r="FY124" i="226"/>
  <c r="FY118" i="226"/>
  <c r="FY110" i="226"/>
  <c r="FY135" i="226"/>
  <c r="FY128" i="226"/>
  <c r="FY117" i="226"/>
  <c r="FY106" i="226"/>
  <c r="FY121" i="226"/>
  <c r="FY129" i="226"/>
  <c r="FY120" i="226"/>
  <c r="FY131" i="226"/>
  <c r="FZ104" i="226"/>
  <c r="FY105" i="226"/>
  <c r="FY111" i="226"/>
  <c r="FY130" i="226"/>
  <c r="FY119" i="226"/>
  <c r="FY109" i="226"/>
  <c r="FY113" i="226"/>
  <c r="FY115" i="226"/>
  <c r="FY114" i="226"/>
  <c r="FY133" i="226"/>
  <c r="FY134" i="226"/>
  <c r="FY107" i="226"/>
  <c r="FY108" i="226"/>
  <c r="FY123" i="226"/>
  <c r="FY127" i="226"/>
  <c r="FY122" i="226"/>
  <c r="AV228" i="226" l="1"/>
  <c r="AY229" i="226"/>
  <c r="N229" i="226"/>
  <c r="X229" i="226"/>
  <c r="AK229" i="226"/>
  <c r="Q229" i="226"/>
  <c r="AN229" i="226"/>
  <c r="O229" i="226"/>
  <c r="R229" i="226"/>
  <c r="BA229" i="226"/>
  <c r="AG229" i="226"/>
  <c r="AW229" i="226"/>
  <c r="AE229" i="226"/>
  <c r="AP229" i="226"/>
  <c r="AH229" i="226"/>
  <c r="AI229" i="226"/>
  <c r="AD229" i="226"/>
  <c r="P229" i="226"/>
  <c r="AR229" i="226"/>
  <c r="M230" i="226"/>
  <c r="AB229" i="226"/>
  <c r="AX229" i="226"/>
  <c r="AM229" i="226"/>
  <c r="AQ229" i="226"/>
  <c r="V229" i="226"/>
  <c r="AS229" i="226"/>
  <c r="U229" i="226"/>
  <c r="AA229" i="226"/>
  <c r="AL229" i="226"/>
  <c r="S229" i="226"/>
  <c r="AC229" i="226"/>
  <c r="AZ229" i="226"/>
  <c r="Y229" i="226"/>
  <c r="T229" i="226"/>
  <c r="AF229" i="226"/>
  <c r="AJ229" i="226"/>
  <c r="W229" i="226"/>
  <c r="AO229" i="226"/>
  <c r="Z229" i="226"/>
  <c r="AU229" i="226"/>
  <c r="FZ131" i="226"/>
  <c r="FZ122" i="226"/>
  <c r="FZ136" i="226"/>
  <c r="FZ125" i="226"/>
  <c r="FZ120" i="226"/>
  <c r="FZ128" i="226"/>
  <c r="FZ121" i="226"/>
  <c r="FZ129" i="226"/>
  <c r="FZ133" i="226"/>
  <c r="FZ108" i="226"/>
  <c r="FZ132" i="226"/>
  <c r="GA104" i="226"/>
  <c r="FZ109" i="226"/>
  <c r="FZ105" i="226"/>
  <c r="FZ134" i="226"/>
  <c r="FZ113" i="226"/>
  <c r="FZ118" i="226"/>
  <c r="FZ123" i="226"/>
  <c r="FZ127" i="226"/>
  <c r="FZ110" i="226"/>
  <c r="FZ112" i="226"/>
  <c r="FZ106" i="226"/>
  <c r="FZ119" i="226"/>
  <c r="FZ135" i="226"/>
  <c r="FZ124" i="226"/>
  <c r="FZ111" i="226"/>
  <c r="FZ126" i="226"/>
  <c r="FZ117" i="226"/>
  <c r="FZ116" i="226"/>
  <c r="FZ107" i="226"/>
  <c r="FZ114" i="226"/>
  <c r="FZ115" i="226"/>
  <c r="FZ130" i="226"/>
  <c r="AV229" i="226" l="1"/>
  <c r="AZ230" i="226"/>
  <c r="O230" i="226"/>
  <c r="S230" i="226"/>
  <c r="AY230" i="226"/>
  <c r="AN230" i="226"/>
  <c r="AU230" i="226"/>
  <c r="M231" i="226"/>
  <c r="AO230" i="226"/>
  <c r="R230" i="226"/>
  <c r="V230" i="226"/>
  <c r="AB230" i="226"/>
  <c r="AH230" i="226"/>
  <c r="N230" i="226"/>
  <c r="AJ230" i="226"/>
  <c r="AW230" i="226"/>
  <c r="AS230" i="226"/>
  <c r="AX230" i="226"/>
  <c r="BA230" i="226"/>
  <c r="AD230" i="226"/>
  <c r="Z230" i="226"/>
  <c r="AF230" i="226"/>
  <c r="AK230" i="226"/>
  <c r="Q230" i="226"/>
  <c r="X230" i="226"/>
  <c r="P230" i="226"/>
  <c r="AM230" i="226"/>
  <c r="AQ230" i="226"/>
  <c r="AP230" i="226"/>
  <c r="AR230" i="226"/>
  <c r="W230" i="226"/>
  <c r="AE230" i="226"/>
  <c r="T230" i="226"/>
  <c r="AG230" i="226"/>
  <c r="AL230" i="226"/>
  <c r="AC230" i="226"/>
  <c r="Y230" i="226"/>
  <c r="AA230" i="226"/>
  <c r="AI230" i="226"/>
  <c r="U230" i="226"/>
  <c r="GA127" i="226"/>
  <c r="GA115" i="226"/>
  <c r="GA130" i="226"/>
  <c r="GA120" i="226"/>
  <c r="GA118" i="226"/>
  <c r="GA136" i="226"/>
  <c r="GA111" i="226"/>
  <c r="GA129" i="226"/>
  <c r="GA134" i="226"/>
  <c r="GA113" i="226"/>
  <c r="GA123" i="226"/>
  <c r="GA125" i="226"/>
  <c r="GA131" i="226"/>
  <c r="GA126" i="226"/>
  <c r="GA114" i="226"/>
  <c r="GB104" i="226"/>
  <c r="GA124" i="226"/>
  <c r="GA108" i="226"/>
  <c r="GA112" i="226"/>
  <c r="GA110" i="226"/>
  <c r="GA116" i="226"/>
  <c r="GA119" i="226"/>
  <c r="GA117" i="226"/>
  <c r="GA128" i="226"/>
  <c r="GA109" i="226"/>
  <c r="GA135" i="226"/>
  <c r="GA122" i="226"/>
  <c r="GA107" i="226"/>
  <c r="GA121" i="226"/>
  <c r="GA106" i="226"/>
  <c r="GA105" i="226"/>
  <c r="GA133" i="226"/>
  <c r="GA132" i="226"/>
  <c r="AV230" i="226" l="1"/>
  <c r="AO231" i="226"/>
  <c r="AS231" i="226"/>
  <c r="AW231" i="226"/>
  <c r="AK231" i="226"/>
  <c r="R231" i="226"/>
  <c r="AF231" i="226"/>
  <c r="AN231" i="226"/>
  <c r="AB231" i="226"/>
  <c r="AE231" i="226"/>
  <c r="AG231" i="226"/>
  <c r="AQ231" i="226"/>
  <c r="AA231" i="226"/>
  <c r="AH231" i="226"/>
  <c r="M232" i="226"/>
  <c r="AU231" i="226"/>
  <c r="V231" i="226"/>
  <c r="AI231" i="226"/>
  <c r="AM231" i="226"/>
  <c r="AL231" i="226"/>
  <c r="BA231" i="226"/>
  <c r="AP231" i="226"/>
  <c r="S231" i="226"/>
  <c r="N231" i="226"/>
  <c r="T231" i="226"/>
  <c r="U231" i="226"/>
  <c r="AX231" i="226"/>
  <c r="P231" i="226"/>
  <c r="AC231" i="226"/>
  <c r="AD231" i="226"/>
  <c r="AY231" i="226"/>
  <c r="AR231" i="226"/>
  <c r="X231" i="226"/>
  <c r="AJ231" i="226"/>
  <c r="AZ231" i="226"/>
  <c r="W231" i="226"/>
  <c r="Y231" i="226"/>
  <c r="O231" i="226"/>
  <c r="Q231" i="226"/>
  <c r="Z231" i="226"/>
  <c r="GB124" i="226"/>
  <c r="GB122" i="226"/>
  <c r="GB112" i="226"/>
  <c r="GB115" i="226"/>
  <c r="GB136" i="226"/>
  <c r="GB120" i="226"/>
  <c r="GB118" i="226"/>
  <c r="GB117" i="226"/>
  <c r="GB128" i="226"/>
  <c r="GB116" i="226"/>
  <c r="GB127" i="226"/>
  <c r="GB125" i="226"/>
  <c r="GB105" i="226"/>
  <c r="GB110" i="226"/>
  <c r="GB109" i="226"/>
  <c r="GC104" i="226"/>
  <c r="GB135" i="226"/>
  <c r="GB106" i="226"/>
  <c r="GB130" i="226"/>
  <c r="GB129" i="226"/>
  <c r="GB126" i="226"/>
  <c r="GB133" i="226"/>
  <c r="GB111" i="226"/>
  <c r="GB123" i="226"/>
  <c r="GB132" i="226"/>
  <c r="GB107" i="226"/>
  <c r="GB108" i="226"/>
  <c r="GB114" i="226"/>
  <c r="GB131" i="226"/>
  <c r="GB134" i="226"/>
  <c r="GB113" i="226"/>
  <c r="GB121" i="226"/>
  <c r="GB119" i="226"/>
  <c r="AW232" i="226" l="1"/>
  <c r="AU232" i="226"/>
  <c r="AR232" i="226"/>
  <c r="AH232" i="226"/>
  <c r="BA232" i="226"/>
  <c r="AB232" i="226"/>
  <c r="AX232" i="226"/>
  <c r="AK232" i="226"/>
  <c r="AO232" i="226"/>
  <c r="Q232" i="226"/>
  <c r="AC232" i="226"/>
  <c r="O232" i="226"/>
  <c r="V232" i="226"/>
  <c r="T232" i="226"/>
  <c r="AG232" i="226"/>
  <c r="U232" i="226"/>
  <c r="AP232" i="226"/>
  <c r="AM232" i="226"/>
  <c r="W232" i="226"/>
  <c r="S232" i="226"/>
  <c r="AF232" i="226"/>
  <c r="AE232" i="226"/>
  <c r="Y232" i="226"/>
  <c r="P232" i="226"/>
  <c r="AI232" i="226"/>
  <c r="AN232" i="226"/>
  <c r="AJ232" i="226"/>
  <c r="N232" i="226"/>
  <c r="Z232" i="226"/>
  <c r="AQ232" i="226"/>
  <c r="R232" i="226"/>
  <c r="AY232" i="226"/>
  <c r="AS232" i="226"/>
  <c r="AA232" i="226"/>
  <c r="AD232" i="226"/>
  <c r="AL232" i="226"/>
  <c r="M233" i="226"/>
  <c r="X232" i="226"/>
  <c r="AZ232" i="226"/>
  <c r="AV231" i="226"/>
  <c r="GC131" i="226"/>
  <c r="GC110" i="226"/>
  <c r="GC114" i="226"/>
  <c r="GC109" i="226"/>
  <c r="GC122" i="226"/>
  <c r="GC133" i="226"/>
  <c r="GC112" i="226"/>
  <c r="GC113" i="226"/>
  <c r="GC128" i="226"/>
  <c r="GC108" i="226"/>
  <c r="GC127" i="226"/>
  <c r="GC134" i="226"/>
  <c r="GC116" i="226"/>
  <c r="GC119" i="226"/>
  <c r="GC107" i="226"/>
  <c r="GD104" i="226"/>
  <c r="GC118" i="226"/>
  <c r="GC120" i="226"/>
  <c r="GC121" i="226"/>
  <c r="GC123" i="226"/>
  <c r="GC106" i="226"/>
  <c r="GC132" i="226"/>
  <c r="GC135" i="226"/>
  <c r="GC129" i="226"/>
  <c r="GC124" i="226"/>
  <c r="GC115" i="226"/>
  <c r="GC130" i="226"/>
  <c r="GC136" i="226"/>
  <c r="GC126" i="226"/>
  <c r="GC111" i="226"/>
  <c r="GC125" i="226"/>
  <c r="GC117" i="226"/>
  <c r="GC105" i="226"/>
  <c r="AV232" i="226" l="1"/>
  <c r="AY233" i="226"/>
  <c r="N233" i="226"/>
  <c r="M234" i="226"/>
  <c r="AK233" i="226"/>
  <c r="O233" i="226"/>
  <c r="V233" i="226"/>
  <c r="AO233" i="226"/>
  <c r="AA233" i="226"/>
  <c r="AM233" i="226"/>
  <c r="AP233" i="226"/>
  <c r="AH233" i="226"/>
  <c r="AI233" i="226"/>
  <c r="W233" i="226"/>
  <c r="AJ233" i="226"/>
  <c r="BA233" i="226"/>
  <c r="AE233" i="226"/>
  <c r="AR233" i="226"/>
  <c r="AX233" i="226"/>
  <c r="AN233" i="226"/>
  <c r="AS233" i="226"/>
  <c r="Q233" i="226"/>
  <c r="P233" i="226"/>
  <c r="AZ233" i="226"/>
  <c r="Y233" i="226"/>
  <c r="AB233" i="226"/>
  <c r="AW233" i="226"/>
  <c r="S233" i="226"/>
  <c r="AL233" i="226"/>
  <c r="AG233" i="226"/>
  <c r="AD233" i="226"/>
  <c r="AU233" i="226"/>
  <c r="AC233" i="226"/>
  <c r="R233" i="226"/>
  <c r="U233" i="226"/>
  <c r="AF233" i="226"/>
  <c r="AQ233" i="226"/>
  <c r="T233" i="226"/>
  <c r="Z233" i="226"/>
  <c r="X233" i="226"/>
  <c r="GD108" i="226"/>
  <c r="GD133" i="226"/>
  <c r="GD114" i="226"/>
  <c r="GE104" i="226"/>
  <c r="GD128" i="226"/>
  <c r="GD116" i="226"/>
  <c r="GD105" i="226"/>
  <c r="GD115" i="226"/>
  <c r="GD132" i="226"/>
  <c r="GD123" i="226"/>
  <c r="GD124" i="226"/>
  <c r="GD113" i="226"/>
  <c r="GD120" i="226"/>
  <c r="GD117" i="226"/>
  <c r="GD129" i="226"/>
  <c r="GD130" i="226"/>
  <c r="GD125" i="226"/>
  <c r="GD131" i="226"/>
  <c r="GD122" i="226"/>
  <c r="GD136" i="226"/>
  <c r="GD112" i="226"/>
  <c r="GD127" i="226"/>
  <c r="GD110" i="226"/>
  <c r="GD111" i="226"/>
  <c r="GD135" i="226"/>
  <c r="GD134" i="226"/>
  <c r="GD121" i="226"/>
  <c r="GD126" i="226"/>
  <c r="GD118" i="226"/>
  <c r="GD107" i="226"/>
  <c r="GD106" i="226"/>
  <c r="GD119" i="226"/>
  <c r="GD109" i="226"/>
  <c r="AZ234" i="226" l="1"/>
  <c r="O234" i="226"/>
  <c r="W234" i="226"/>
  <c r="T234" i="226"/>
  <c r="AL234" i="226"/>
  <c r="N234" i="226"/>
  <c r="AO234" i="226"/>
  <c r="P234" i="226"/>
  <c r="Z234" i="226"/>
  <c r="AE234" i="226"/>
  <c r="AQ234" i="226"/>
  <c r="X234" i="226"/>
  <c r="AU234" i="226"/>
  <c r="AW234" i="226"/>
  <c r="AI234" i="226"/>
  <c r="AB234" i="226"/>
  <c r="AR234" i="226"/>
  <c r="AS234" i="226"/>
  <c r="AX234" i="226"/>
  <c r="M235" i="226"/>
  <c r="AH234" i="226"/>
  <c r="BA234" i="226"/>
  <c r="Q234" i="226"/>
  <c r="AF234" i="226"/>
  <c r="AC234" i="226"/>
  <c r="AK234" i="226"/>
  <c r="S234" i="226"/>
  <c r="Y234" i="226"/>
  <c r="AM234" i="226"/>
  <c r="AN234" i="226"/>
  <c r="AP234" i="226"/>
  <c r="V234" i="226"/>
  <c r="R234" i="226"/>
  <c r="AY234" i="226"/>
  <c r="AG234" i="226"/>
  <c r="AJ234" i="226"/>
  <c r="U234" i="226"/>
  <c r="AA234" i="226"/>
  <c r="AD234" i="226"/>
  <c r="AV233" i="226"/>
  <c r="GE136" i="226"/>
  <c r="GE109" i="226"/>
  <c r="GE131" i="226"/>
  <c r="GF104" i="226"/>
  <c r="GE127" i="226"/>
  <c r="GE112" i="226"/>
  <c r="GE133" i="226"/>
  <c r="GE135" i="226"/>
  <c r="GE129" i="226"/>
  <c r="GE110" i="226"/>
  <c r="GE118" i="226"/>
  <c r="GE120" i="226"/>
  <c r="GE108" i="226"/>
  <c r="GE121" i="226"/>
  <c r="GE122" i="226"/>
  <c r="GE130" i="226"/>
  <c r="GE128" i="226"/>
  <c r="GE107" i="226"/>
  <c r="GE115" i="226"/>
  <c r="GE111" i="226"/>
  <c r="GE126" i="226"/>
  <c r="GE116" i="226"/>
  <c r="GE106" i="226"/>
  <c r="GE123" i="226"/>
  <c r="GE132" i="226"/>
  <c r="GE119" i="226"/>
  <c r="GE114" i="226"/>
  <c r="GE134" i="226"/>
  <c r="GE105" i="226"/>
  <c r="GE113" i="226"/>
  <c r="GE117" i="226"/>
  <c r="GE125" i="226"/>
  <c r="GE124" i="226"/>
  <c r="AV234" i="226" l="1"/>
  <c r="AO235" i="226"/>
  <c r="AS235" i="226"/>
  <c r="AY235" i="226"/>
  <c r="AL235" i="226"/>
  <c r="AK235" i="226"/>
  <c r="AH235" i="226"/>
  <c r="AQ235" i="226"/>
  <c r="Y235" i="226"/>
  <c r="AB235" i="226"/>
  <c r="T235" i="226"/>
  <c r="AA235" i="226"/>
  <c r="R235" i="226"/>
  <c r="Z235" i="226"/>
  <c r="P235" i="226"/>
  <c r="BA235" i="226"/>
  <c r="AI235" i="226"/>
  <c r="AM235" i="226"/>
  <c r="AP235" i="226"/>
  <c r="AD235" i="226"/>
  <c r="S235" i="226"/>
  <c r="AX235" i="226"/>
  <c r="AE235" i="226"/>
  <c r="AN235" i="226"/>
  <c r="U235" i="226"/>
  <c r="V235" i="226"/>
  <c r="AU235" i="226"/>
  <c r="AC235" i="226"/>
  <c r="AG235" i="226"/>
  <c r="AF235" i="226"/>
  <c r="M236" i="226"/>
  <c r="X235" i="226"/>
  <c r="N235" i="226"/>
  <c r="AW235" i="226"/>
  <c r="W235" i="226"/>
  <c r="AJ235" i="226"/>
  <c r="O235" i="226"/>
  <c r="Q235" i="226"/>
  <c r="AR235" i="226"/>
  <c r="AZ235" i="226"/>
  <c r="GF108" i="226"/>
  <c r="GF132" i="226"/>
  <c r="GF109" i="226"/>
  <c r="GF135" i="226"/>
  <c r="GF105" i="226"/>
  <c r="GF111" i="226"/>
  <c r="GF126" i="226"/>
  <c r="GF116" i="226"/>
  <c r="GF117" i="226"/>
  <c r="GF119" i="226"/>
  <c r="GG104" i="226"/>
  <c r="GF120" i="226"/>
  <c r="GF130" i="226"/>
  <c r="GF122" i="226"/>
  <c r="GF123" i="226"/>
  <c r="GF131" i="226"/>
  <c r="GF127" i="226"/>
  <c r="GF107" i="226"/>
  <c r="GF114" i="226"/>
  <c r="GF115" i="226"/>
  <c r="GF129" i="226"/>
  <c r="GF136" i="226"/>
  <c r="GF134" i="226"/>
  <c r="GF110" i="226"/>
  <c r="GF121" i="226"/>
  <c r="GF133" i="226"/>
  <c r="GF118" i="226"/>
  <c r="GF112" i="226"/>
  <c r="GF106" i="226"/>
  <c r="GF125" i="226"/>
  <c r="GF124" i="226"/>
  <c r="GF113" i="226"/>
  <c r="GF128" i="226"/>
  <c r="AV235" i="226" l="1"/>
  <c r="M237" i="226"/>
  <c r="R236" i="226"/>
  <c r="V236" i="226"/>
  <c r="AY236" i="226"/>
  <c r="AL236" i="226"/>
  <c r="T236" i="226"/>
  <c r="AC236" i="226"/>
  <c r="P236" i="226"/>
  <c r="Y236" i="226"/>
  <c r="O236" i="226"/>
  <c r="AX236" i="226"/>
  <c r="AN236" i="226"/>
  <c r="AK236" i="226"/>
  <c r="N236" i="226"/>
  <c r="AB236" i="226"/>
  <c r="AW236" i="226"/>
  <c r="BA236" i="226"/>
  <c r="AO236" i="226"/>
  <c r="AS236" i="226"/>
  <c r="AF236" i="226"/>
  <c r="AA236" i="226"/>
  <c r="AI236" i="226"/>
  <c r="AH236" i="226"/>
  <c r="U236" i="226"/>
  <c r="AG236" i="226"/>
  <c r="AP236" i="226"/>
  <c r="AU236" i="226"/>
  <c r="AR236" i="226"/>
  <c r="AE236" i="226"/>
  <c r="W236" i="226"/>
  <c r="Z236" i="226"/>
  <c r="Q236" i="226"/>
  <c r="AM236" i="226"/>
  <c r="AJ236" i="226"/>
  <c r="S236" i="226"/>
  <c r="AQ236" i="226"/>
  <c r="AZ236" i="226"/>
  <c r="AD236" i="226"/>
  <c r="X236" i="226"/>
  <c r="GG110" i="226"/>
  <c r="GH104" i="226"/>
  <c r="GG126" i="226"/>
  <c r="GG112" i="226"/>
  <c r="GG108" i="226"/>
  <c r="GG127" i="226"/>
  <c r="GG125" i="226"/>
  <c r="GG106" i="226"/>
  <c r="GG135" i="226"/>
  <c r="GG133" i="226"/>
  <c r="GG123" i="226"/>
  <c r="GG107" i="226"/>
  <c r="GG116" i="226"/>
  <c r="GG121" i="226"/>
  <c r="GG117" i="226"/>
  <c r="GG120" i="226"/>
  <c r="GG122" i="226"/>
  <c r="GG136" i="226"/>
  <c r="GG124" i="226"/>
  <c r="GG128" i="226"/>
  <c r="GG111" i="226"/>
  <c r="GG119" i="226"/>
  <c r="GG132" i="226"/>
  <c r="GG114" i="226"/>
  <c r="GG118" i="226"/>
  <c r="GG109" i="226"/>
  <c r="GG105" i="226"/>
  <c r="GG131" i="226"/>
  <c r="GG130" i="226"/>
  <c r="GG134" i="226"/>
  <c r="GG115" i="226"/>
  <c r="GG113" i="226"/>
  <c r="GG129" i="226"/>
  <c r="AV236" i="226" l="1"/>
  <c r="AX237" i="226"/>
  <c r="M238" i="226"/>
  <c r="AW237" i="226"/>
  <c r="AA237" i="226"/>
  <c r="AG237" i="226"/>
  <c r="AB237" i="226"/>
  <c r="BA237" i="226"/>
  <c r="R237" i="226"/>
  <c r="O237" i="226"/>
  <c r="AI237" i="226"/>
  <c r="AR237" i="226"/>
  <c r="AC237" i="226"/>
  <c r="AF237" i="226"/>
  <c r="V237" i="226"/>
  <c r="AU237" i="226"/>
  <c r="AQ237" i="226"/>
  <c r="AO237" i="226"/>
  <c r="AM237" i="226"/>
  <c r="T237" i="226"/>
  <c r="N237" i="226"/>
  <c r="AD237" i="226"/>
  <c r="AZ237" i="226"/>
  <c r="U237" i="226"/>
  <c r="W237" i="226"/>
  <c r="AL237" i="226"/>
  <c r="AP237" i="226"/>
  <c r="AK237" i="226"/>
  <c r="AY237" i="226"/>
  <c r="X237" i="226"/>
  <c r="AH237" i="226"/>
  <c r="AS237" i="226"/>
  <c r="P237" i="226"/>
  <c r="AJ237" i="226"/>
  <c r="AE237" i="226"/>
  <c r="AN237" i="226"/>
  <c r="S237" i="226"/>
  <c r="Z237" i="226"/>
  <c r="Y237" i="226"/>
  <c r="Q237" i="226"/>
  <c r="GI104" i="226"/>
  <c r="GH129" i="226"/>
  <c r="GH106" i="226"/>
  <c r="GH132" i="226"/>
  <c r="GH111" i="226"/>
  <c r="GH115" i="226"/>
  <c r="GH117" i="226"/>
  <c r="GH134" i="226"/>
  <c r="GH108" i="226"/>
  <c r="GH122" i="226"/>
  <c r="GH109" i="226"/>
  <c r="GH128" i="226"/>
  <c r="GH113" i="226"/>
  <c r="GH135" i="226"/>
  <c r="GH116" i="226"/>
  <c r="GH130" i="226"/>
  <c r="GH107" i="226"/>
  <c r="GH120" i="226"/>
  <c r="GH136" i="226"/>
  <c r="GH133" i="226"/>
  <c r="GH110" i="226"/>
  <c r="GH123" i="226"/>
  <c r="GH119" i="226"/>
  <c r="GH121" i="226"/>
  <c r="GH112" i="226"/>
  <c r="GH114" i="226"/>
  <c r="GH131" i="226"/>
  <c r="GH126" i="226"/>
  <c r="GH127" i="226"/>
  <c r="GH125" i="226"/>
  <c r="GH124" i="226"/>
  <c r="GH118" i="226"/>
  <c r="GH105" i="226"/>
  <c r="BA238" i="226" l="1"/>
  <c r="AY238" i="226"/>
  <c r="AM238" i="226"/>
  <c r="AJ238" i="226"/>
  <c r="AZ238" i="226"/>
  <c r="AO238" i="226"/>
  <c r="AX238" i="226"/>
  <c r="AK238" i="226"/>
  <c r="AE238" i="226"/>
  <c r="U238" i="226"/>
  <c r="AI238" i="226"/>
  <c r="AF238" i="226"/>
  <c r="N238" i="226"/>
  <c r="AC238" i="226"/>
  <c r="V238" i="226"/>
  <c r="AU238" i="226"/>
  <c r="AR238" i="226"/>
  <c r="AD238" i="226"/>
  <c r="AA238" i="226"/>
  <c r="T238" i="226"/>
  <c r="AL238" i="226"/>
  <c r="X238" i="226"/>
  <c r="Y238" i="226"/>
  <c r="AP238" i="226"/>
  <c r="Z238" i="226"/>
  <c r="AG238" i="226"/>
  <c r="W238" i="226"/>
  <c r="AN238" i="226"/>
  <c r="S238" i="226"/>
  <c r="O238" i="226"/>
  <c r="R238" i="226"/>
  <c r="AQ238" i="226"/>
  <c r="AS238" i="226"/>
  <c r="AH238" i="226"/>
  <c r="M239" i="226"/>
  <c r="Q238" i="226"/>
  <c r="AB238" i="226"/>
  <c r="P238" i="226"/>
  <c r="AW238" i="226"/>
  <c r="AV237" i="226"/>
  <c r="GI127" i="226"/>
  <c r="GI119" i="226"/>
  <c r="GI135" i="226"/>
  <c r="GI120" i="226"/>
  <c r="GI111" i="226"/>
  <c r="GI123" i="226"/>
  <c r="GI122" i="226"/>
  <c r="GI124" i="226"/>
  <c r="GI115" i="226"/>
  <c r="GI118" i="226"/>
  <c r="GJ104" i="226"/>
  <c r="GI134" i="226"/>
  <c r="GI121" i="226"/>
  <c r="GI130" i="226"/>
  <c r="GI107" i="226"/>
  <c r="GI133" i="226"/>
  <c r="GI114" i="226"/>
  <c r="GI125" i="226"/>
  <c r="GI117" i="226"/>
  <c r="GI129" i="226"/>
  <c r="GI128" i="226"/>
  <c r="GI112" i="226"/>
  <c r="GI109" i="226"/>
  <c r="GI108" i="226"/>
  <c r="GI132" i="226"/>
  <c r="GI110" i="226"/>
  <c r="GI113" i="226"/>
  <c r="GI126" i="226"/>
  <c r="GI105" i="226"/>
  <c r="GI116" i="226"/>
  <c r="GI136" i="226"/>
  <c r="GI131" i="226"/>
  <c r="GI106" i="226"/>
  <c r="M240" i="226" l="1"/>
  <c r="AZ239" i="226"/>
  <c r="O239" i="226"/>
  <c r="AK239" i="226"/>
  <c r="AU239" i="226"/>
  <c r="T239" i="226"/>
  <c r="BA239" i="226"/>
  <c r="Y239" i="226"/>
  <c r="AQ239" i="226"/>
  <c r="AM239" i="226"/>
  <c r="N239" i="226"/>
  <c r="S239" i="226"/>
  <c r="AG239" i="226"/>
  <c r="AL239" i="226"/>
  <c r="AD239" i="226"/>
  <c r="R239" i="226"/>
  <c r="V239" i="226"/>
  <c r="AO239" i="226"/>
  <c r="AS239" i="226"/>
  <c r="AW239" i="226"/>
  <c r="AB239" i="226"/>
  <c r="Z239" i="226"/>
  <c r="AP239" i="226"/>
  <c r="AE239" i="226"/>
  <c r="AJ239" i="226"/>
  <c r="AA239" i="226"/>
  <c r="AX239" i="226"/>
  <c r="AI239" i="226"/>
  <c r="P239" i="226"/>
  <c r="AR239" i="226"/>
  <c r="AF239" i="226"/>
  <c r="U239" i="226"/>
  <c r="AC239" i="226"/>
  <c r="AN239" i="226"/>
  <c r="X239" i="226"/>
  <c r="AY239" i="226"/>
  <c r="W239" i="226"/>
  <c r="AH239" i="226"/>
  <c r="Q239" i="226"/>
  <c r="AV238" i="226"/>
  <c r="GJ117" i="226"/>
  <c r="GJ120" i="226"/>
  <c r="GJ107" i="226"/>
  <c r="GJ119" i="226"/>
  <c r="GJ123" i="226"/>
  <c r="GJ130" i="226"/>
  <c r="GJ110" i="226"/>
  <c r="GJ122" i="226"/>
  <c r="GJ112" i="226"/>
  <c r="GJ106" i="226"/>
  <c r="GJ128" i="226"/>
  <c r="GJ129" i="226"/>
  <c r="GJ118" i="226"/>
  <c r="GJ121" i="226"/>
  <c r="GJ114" i="226"/>
  <c r="GJ127" i="226"/>
  <c r="GJ135" i="226"/>
  <c r="GJ131" i="226"/>
  <c r="GJ105" i="226"/>
  <c r="GJ115" i="226"/>
  <c r="GJ108" i="226"/>
  <c r="GJ136" i="226"/>
  <c r="GJ134" i="226"/>
  <c r="GJ111" i="226"/>
  <c r="GJ113" i="226"/>
  <c r="GJ132" i="226"/>
  <c r="GJ126" i="226"/>
  <c r="GJ124" i="226"/>
  <c r="GJ133" i="226"/>
  <c r="GJ109" i="226"/>
  <c r="GJ116" i="226"/>
  <c r="GJ125" i="226"/>
  <c r="GK104" i="226"/>
  <c r="AV239" i="226" l="1"/>
  <c r="AX240" i="226"/>
  <c r="AO240" i="226"/>
  <c r="AR240" i="226"/>
  <c r="M241" i="226"/>
  <c r="AB240" i="226"/>
  <c r="AH240" i="226"/>
  <c r="AU240" i="226"/>
  <c r="AS240" i="226"/>
  <c r="AM240" i="226"/>
  <c r="AG240" i="226"/>
  <c r="O240" i="226"/>
  <c r="U240" i="226"/>
  <c r="AA240" i="226"/>
  <c r="T240" i="226"/>
  <c r="AW240" i="226"/>
  <c r="V240" i="226"/>
  <c r="AQ240" i="226"/>
  <c r="AI240" i="226"/>
  <c r="AL240" i="226"/>
  <c r="P240" i="226"/>
  <c r="AD240" i="226"/>
  <c r="AF240" i="226"/>
  <c r="AZ240" i="226"/>
  <c r="W240" i="226"/>
  <c r="X240" i="226"/>
  <c r="BA240" i="226"/>
  <c r="N240" i="226"/>
  <c r="AK240" i="226"/>
  <c r="AC240" i="226"/>
  <c r="AP240" i="226"/>
  <c r="Z240" i="226"/>
  <c r="Q240" i="226"/>
  <c r="AN240" i="226"/>
  <c r="AE240" i="226"/>
  <c r="AJ240" i="226"/>
  <c r="AY240" i="226"/>
  <c r="Y240" i="226"/>
  <c r="R240" i="226"/>
  <c r="S240" i="226"/>
  <c r="GK114" i="226"/>
  <c r="GK113" i="226"/>
  <c r="GK119" i="226"/>
  <c r="GK127" i="226"/>
  <c r="GK117" i="226"/>
  <c r="GK111" i="226"/>
  <c r="GK136" i="226"/>
  <c r="GK132" i="226"/>
  <c r="GK118" i="226"/>
  <c r="GK123" i="226"/>
  <c r="GL104" i="226"/>
  <c r="GK133" i="226"/>
  <c r="GK135" i="226"/>
  <c r="GK105" i="226"/>
  <c r="GK126" i="226"/>
  <c r="GK115" i="226"/>
  <c r="GK110" i="226"/>
  <c r="GK134" i="226"/>
  <c r="GK107" i="226"/>
  <c r="GK112" i="226"/>
  <c r="GK124" i="226"/>
  <c r="GK121" i="226"/>
  <c r="GK109" i="226"/>
  <c r="GK108" i="226"/>
  <c r="GK120" i="226"/>
  <c r="GK128" i="226"/>
  <c r="GK106" i="226"/>
  <c r="GK131" i="226"/>
  <c r="GK122" i="226"/>
  <c r="GK125" i="226"/>
  <c r="GK130" i="226"/>
  <c r="GK129" i="226"/>
  <c r="GK116" i="226"/>
  <c r="AY241" i="226" l="1"/>
  <c r="N241" i="226"/>
  <c r="R241" i="226"/>
  <c r="U241" i="226"/>
  <c r="AH241" i="226"/>
  <c r="AO241" i="226"/>
  <c r="AQ241" i="226"/>
  <c r="O241" i="226"/>
  <c r="W241" i="226"/>
  <c r="AS241" i="226"/>
  <c r="S241" i="226"/>
  <c r="AK241" i="226"/>
  <c r="AD241" i="226"/>
  <c r="AA241" i="226"/>
  <c r="AR241" i="226"/>
  <c r="AW241" i="226"/>
  <c r="AZ241" i="226"/>
  <c r="V241" i="226"/>
  <c r="P241" i="226"/>
  <c r="AX241" i="226"/>
  <c r="AN241" i="226"/>
  <c r="AJ241" i="226"/>
  <c r="AE241" i="226"/>
  <c r="Y241" i="226"/>
  <c r="X241" i="226"/>
  <c r="BA241" i="226"/>
  <c r="AL241" i="226"/>
  <c r="AP241" i="226"/>
  <c r="M242" i="226"/>
  <c r="AM241" i="226"/>
  <c r="AG241" i="226"/>
  <c r="Q241" i="226"/>
  <c r="AC241" i="226"/>
  <c r="AF241" i="226"/>
  <c r="AI241" i="226"/>
  <c r="AB241" i="226"/>
  <c r="AU241" i="226"/>
  <c r="Z241" i="226"/>
  <c r="T241" i="226"/>
  <c r="AV240" i="226"/>
  <c r="GL119" i="226"/>
  <c r="GL118" i="226"/>
  <c r="GL106" i="226"/>
  <c r="GL114" i="226"/>
  <c r="GL116" i="226"/>
  <c r="GL108" i="226"/>
  <c r="GL121" i="226"/>
  <c r="GM104" i="226"/>
  <c r="GL135" i="226"/>
  <c r="GL132" i="226"/>
  <c r="GL123" i="226"/>
  <c r="GL125" i="226"/>
  <c r="GL129" i="226"/>
  <c r="GL124" i="226"/>
  <c r="GL122" i="226"/>
  <c r="GL113" i="226"/>
  <c r="GL127" i="226"/>
  <c r="GL131" i="226"/>
  <c r="GL111" i="226"/>
  <c r="GL133" i="226"/>
  <c r="GL136" i="226"/>
  <c r="GL109" i="226"/>
  <c r="GL107" i="226"/>
  <c r="GL120" i="226"/>
  <c r="GL105" i="226"/>
  <c r="GL110" i="226"/>
  <c r="GL112" i="226"/>
  <c r="GL130" i="226"/>
  <c r="GL126" i="226"/>
  <c r="GL128" i="226"/>
  <c r="GL117" i="226"/>
  <c r="GL115" i="226"/>
  <c r="GL134" i="226"/>
  <c r="BA242" i="226" l="1"/>
  <c r="P242" i="226"/>
  <c r="T242" i="226"/>
  <c r="Q242" i="226"/>
  <c r="R242" i="226"/>
  <c r="AZ242" i="226"/>
  <c r="AJ242" i="226"/>
  <c r="AS242" i="226"/>
  <c r="X242" i="226"/>
  <c r="AR242" i="226"/>
  <c r="AE242" i="226"/>
  <c r="AK242" i="226"/>
  <c r="U242" i="226"/>
  <c r="AF242" i="226"/>
  <c r="AD242" i="226"/>
  <c r="AU242" i="226"/>
  <c r="AY242" i="226"/>
  <c r="N242" i="226"/>
  <c r="AX242" i="226"/>
  <c r="M243" i="226"/>
  <c r="AO242" i="226"/>
  <c r="AW242" i="226"/>
  <c r="AI242" i="226"/>
  <c r="S242" i="226"/>
  <c r="Y242" i="226"/>
  <c r="Z242" i="226"/>
  <c r="O242" i="226"/>
  <c r="AN242" i="226"/>
  <c r="AG242" i="226"/>
  <c r="AL242" i="226"/>
  <c r="AQ242" i="226"/>
  <c r="AC242" i="226"/>
  <c r="AM242" i="226"/>
  <c r="AA242" i="226"/>
  <c r="AH242" i="226"/>
  <c r="AP242" i="226"/>
  <c r="W242" i="226"/>
  <c r="AB242" i="226"/>
  <c r="V242" i="226"/>
  <c r="AV241" i="226"/>
  <c r="GM136" i="226"/>
  <c r="GN104" i="226"/>
  <c r="GM126" i="226"/>
  <c r="GM124" i="226"/>
  <c r="GM107" i="226"/>
  <c r="GM111" i="226"/>
  <c r="GM115" i="226"/>
  <c r="GM118" i="226"/>
  <c r="GM108" i="226"/>
  <c r="GM120" i="226"/>
  <c r="GM119" i="226"/>
  <c r="GM127" i="226"/>
  <c r="GM128" i="226"/>
  <c r="GM121" i="226"/>
  <c r="GM116" i="226"/>
  <c r="GM114" i="226"/>
  <c r="GM110" i="226"/>
  <c r="GM135" i="226"/>
  <c r="GM106" i="226"/>
  <c r="GM131" i="226"/>
  <c r="GM129" i="226"/>
  <c r="GM134" i="226"/>
  <c r="GM130" i="226"/>
  <c r="GM122" i="226"/>
  <c r="GM105" i="226"/>
  <c r="GM123" i="226"/>
  <c r="GM117" i="226"/>
  <c r="GM109" i="226"/>
  <c r="GM113" i="226"/>
  <c r="GM133" i="226"/>
  <c r="GM132" i="226"/>
  <c r="GM125" i="226"/>
  <c r="GM112" i="226"/>
  <c r="AV242" i="226" l="1"/>
  <c r="AZ243" i="226"/>
  <c r="AL243" i="226"/>
  <c r="AQ243" i="226"/>
  <c r="AN243" i="226"/>
  <c r="N243" i="226"/>
  <c r="AH243" i="226"/>
  <c r="BA243" i="226"/>
  <c r="AI243" i="226"/>
  <c r="AJ243" i="226"/>
  <c r="AX243" i="226"/>
  <c r="AA243" i="226"/>
  <c r="AO243" i="226"/>
  <c r="U243" i="226"/>
  <c r="AP243" i="226"/>
  <c r="Q243" i="226"/>
  <c r="Y243" i="226"/>
  <c r="AS243" i="226"/>
  <c r="AF243" i="226"/>
  <c r="AD243" i="226"/>
  <c r="P243" i="226"/>
  <c r="AK243" i="226"/>
  <c r="V243" i="226"/>
  <c r="AC243" i="226"/>
  <c r="AU243" i="226"/>
  <c r="W243" i="226"/>
  <c r="AW243" i="226"/>
  <c r="AM243" i="226"/>
  <c r="X243" i="226"/>
  <c r="S243" i="226"/>
  <c r="R243" i="226"/>
  <c r="O243" i="226"/>
  <c r="AB243" i="226"/>
  <c r="M244" i="226"/>
  <c r="AG243" i="226"/>
  <c r="AE243" i="226"/>
  <c r="T243" i="226"/>
  <c r="Z243" i="226"/>
  <c r="AY243" i="226"/>
  <c r="AR243" i="226"/>
  <c r="GN123" i="226"/>
  <c r="GN115" i="226"/>
  <c r="GN119" i="226"/>
  <c r="GN117" i="226"/>
  <c r="GN116" i="226"/>
  <c r="GN110" i="226"/>
  <c r="GN105" i="226"/>
  <c r="GN130" i="226"/>
  <c r="GN121" i="226"/>
  <c r="GN133" i="226"/>
  <c r="GN131" i="226"/>
  <c r="GN118" i="226"/>
  <c r="GN134" i="226"/>
  <c r="GN108" i="226"/>
  <c r="GN129" i="226"/>
  <c r="GN112" i="226"/>
  <c r="GO104" i="226"/>
  <c r="GN113" i="226"/>
  <c r="GN120" i="226"/>
  <c r="GN106" i="226"/>
  <c r="GN136" i="226"/>
  <c r="GN124" i="226"/>
  <c r="GN107" i="226"/>
  <c r="GN125" i="226"/>
  <c r="GN128" i="226"/>
  <c r="GN135" i="226"/>
  <c r="GN122" i="226"/>
  <c r="GN127" i="226"/>
  <c r="GN114" i="226"/>
  <c r="GN109" i="226"/>
  <c r="GN111" i="226"/>
  <c r="GN126" i="226"/>
  <c r="GN132" i="226"/>
  <c r="AV243" i="226" l="1"/>
  <c r="BA244" i="226"/>
  <c r="P244" i="226"/>
  <c r="U244" i="226"/>
  <c r="N244" i="226"/>
  <c r="AQ244" i="226"/>
  <c r="AC244" i="226"/>
  <c r="S244" i="226"/>
  <c r="AW244" i="226"/>
  <c r="AX244" i="226"/>
  <c r="AY244" i="226"/>
  <c r="W244" i="226"/>
  <c r="AP244" i="226"/>
  <c r="AG244" i="226"/>
  <c r="AE244" i="226"/>
  <c r="M245" i="226"/>
  <c r="AU244" i="226"/>
  <c r="AZ244" i="226"/>
  <c r="O244" i="226"/>
  <c r="AI244" i="226"/>
  <c r="AR244" i="226"/>
  <c r="Y244" i="226"/>
  <c r="AM244" i="226"/>
  <c r="Q244" i="226"/>
  <c r="AF244" i="226"/>
  <c r="R244" i="226"/>
  <c r="AN244" i="226"/>
  <c r="AS244" i="226"/>
  <c r="AL244" i="226"/>
  <c r="AK244" i="226"/>
  <c r="AD244" i="226"/>
  <c r="T244" i="226"/>
  <c r="AA244" i="226"/>
  <c r="Z244" i="226"/>
  <c r="AH244" i="226"/>
  <c r="AO244" i="226"/>
  <c r="AJ244" i="226"/>
  <c r="X244" i="226"/>
  <c r="AB244" i="226"/>
  <c r="V244" i="226"/>
  <c r="GO123" i="226"/>
  <c r="GO124" i="226"/>
  <c r="GO129" i="226"/>
  <c r="GO110" i="226"/>
  <c r="GO122" i="226"/>
  <c r="GO128" i="226"/>
  <c r="GO105" i="226"/>
  <c r="GO107" i="226"/>
  <c r="GO116" i="226"/>
  <c r="GO119" i="226"/>
  <c r="GO133" i="226"/>
  <c r="GO121" i="226"/>
  <c r="GO114" i="226"/>
  <c r="GO112" i="226"/>
  <c r="GO131" i="226"/>
  <c r="GO126" i="226"/>
  <c r="GO130" i="226"/>
  <c r="GO134" i="226"/>
  <c r="GO135" i="226"/>
  <c r="GO113" i="226"/>
  <c r="GO118" i="226"/>
  <c r="GO111" i="226"/>
  <c r="GO132" i="226"/>
  <c r="GO125" i="226"/>
  <c r="GP104" i="226"/>
  <c r="GO115" i="226"/>
  <c r="GO117" i="226"/>
  <c r="GO108" i="226"/>
  <c r="GO120" i="226"/>
  <c r="GO136" i="226"/>
  <c r="GO109" i="226"/>
  <c r="GO106" i="226"/>
  <c r="GO127" i="226"/>
  <c r="AV244" i="226" l="1"/>
  <c r="M246" i="226"/>
  <c r="R245" i="226"/>
  <c r="AU245" i="226"/>
  <c r="AH245" i="226"/>
  <c r="U245" i="226"/>
  <c r="AK245" i="226"/>
  <c r="O245" i="226"/>
  <c r="AL245" i="226"/>
  <c r="AY245" i="226"/>
  <c r="AS245" i="226"/>
  <c r="P245" i="226"/>
  <c r="AN245" i="226"/>
  <c r="AX245" i="226"/>
  <c r="BA245" i="226"/>
  <c r="AE245" i="226"/>
  <c r="AZ245" i="226"/>
  <c r="AW245" i="226"/>
  <c r="AO245" i="226"/>
  <c r="Z245" i="226"/>
  <c r="AA245" i="226"/>
  <c r="AI245" i="226"/>
  <c r="AG245" i="226"/>
  <c r="T245" i="226"/>
  <c r="V245" i="226"/>
  <c r="AQ245" i="226"/>
  <c r="Q245" i="226"/>
  <c r="AP245" i="226"/>
  <c r="AB245" i="226"/>
  <c r="AF245" i="226"/>
  <c r="AC245" i="226"/>
  <c r="W245" i="226"/>
  <c r="Y245" i="226"/>
  <c r="AJ245" i="226"/>
  <c r="N245" i="226"/>
  <c r="AM245" i="226"/>
  <c r="S245" i="226"/>
  <c r="AR245" i="226"/>
  <c r="AD245" i="226"/>
  <c r="X245" i="226"/>
  <c r="GP131" i="226"/>
  <c r="GP113" i="226"/>
  <c r="GP122" i="226"/>
  <c r="GP136" i="226"/>
  <c r="GP128" i="226"/>
  <c r="GP120" i="226"/>
  <c r="GP124" i="226"/>
  <c r="GP127" i="226"/>
  <c r="GP114" i="226"/>
  <c r="GP134" i="226"/>
  <c r="GP119" i="226"/>
  <c r="GP121" i="226"/>
  <c r="GP110" i="226"/>
  <c r="GP126" i="226"/>
  <c r="GP125" i="226"/>
  <c r="GP115" i="226"/>
  <c r="GP129" i="226"/>
  <c r="GQ104" i="226"/>
  <c r="GP108" i="226"/>
  <c r="GP118" i="226"/>
  <c r="GP105" i="226"/>
  <c r="GP116" i="226"/>
  <c r="GP130" i="226"/>
  <c r="GP106" i="226"/>
  <c r="GP123" i="226"/>
  <c r="GP107" i="226"/>
  <c r="GP117" i="226"/>
  <c r="GP112" i="226"/>
  <c r="GP109" i="226"/>
  <c r="GP132" i="226"/>
  <c r="GP111" i="226"/>
  <c r="GP135" i="226"/>
  <c r="GP133" i="226"/>
  <c r="AV245" i="226" l="1"/>
  <c r="AX246" i="226"/>
  <c r="AW246" i="226"/>
  <c r="AY246" i="226"/>
  <c r="AL246" i="226"/>
  <c r="W246" i="226"/>
  <c r="M247" i="226"/>
  <c r="BA246" i="226"/>
  <c r="AN246" i="226"/>
  <c r="O246" i="226"/>
  <c r="AH246" i="226"/>
  <c r="AF246" i="226"/>
  <c r="T246" i="226"/>
  <c r="AM246" i="226"/>
  <c r="V246" i="226"/>
  <c r="N246" i="226"/>
  <c r="S246" i="226"/>
  <c r="P246" i="226"/>
  <c r="AQ246" i="226"/>
  <c r="AP246" i="226"/>
  <c r="AB246" i="226"/>
  <c r="AI246" i="226"/>
  <c r="AJ246" i="226"/>
  <c r="AS246" i="226"/>
  <c r="AD246" i="226"/>
  <c r="AZ246" i="226"/>
  <c r="X246" i="226"/>
  <c r="AC246" i="226"/>
  <c r="Z246" i="226"/>
  <c r="AK246" i="226"/>
  <c r="Q246" i="226"/>
  <c r="AA246" i="226"/>
  <c r="U246" i="226"/>
  <c r="AO246" i="226"/>
  <c r="R246" i="226"/>
  <c r="AE246" i="226"/>
  <c r="AR246" i="226"/>
  <c r="AU246" i="226"/>
  <c r="Y246" i="226"/>
  <c r="AG246" i="226"/>
  <c r="GQ112" i="226"/>
  <c r="GQ133" i="226"/>
  <c r="GQ120" i="226"/>
  <c r="GQ114" i="226"/>
  <c r="GQ116" i="226"/>
  <c r="GQ129" i="226"/>
  <c r="GQ130" i="226"/>
  <c r="GQ110" i="226"/>
  <c r="GQ127" i="226"/>
  <c r="GQ119" i="226"/>
  <c r="GQ122" i="226"/>
  <c r="GQ107" i="226"/>
  <c r="GQ117" i="226"/>
  <c r="GQ109" i="226"/>
  <c r="GQ132" i="226"/>
  <c r="GQ113" i="226"/>
  <c r="GQ106" i="226"/>
  <c r="GQ131" i="226"/>
  <c r="GQ136" i="226"/>
  <c r="GQ126" i="226"/>
  <c r="GQ105" i="226"/>
  <c r="GQ123" i="226"/>
  <c r="GQ108" i="226"/>
  <c r="GQ125" i="226"/>
  <c r="GQ135" i="226"/>
  <c r="GQ128" i="226"/>
  <c r="GQ111" i="226"/>
  <c r="GQ134" i="226"/>
  <c r="GQ121" i="226"/>
  <c r="GQ124" i="226"/>
  <c r="GQ118" i="226"/>
  <c r="GQ115" i="226"/>
  <c r="GR104" i="226"/>
  <c r="AV246" i="226" l="1"/>
  <c r="AZ247" i="226"/>
  <c r="O247" i="226"/>
  <c r="T247" i="226"/>
  <c r="R247" i="226"/>
  <c r="AK247" i="226"/>
  <c r="V247" i="226"/>
  <c r="AD247" i="226"/>
  <c r="BA247" i="226"/>
  <c r="AX247" i="226"/>
  <c r="M248" i="226"/>
  <c r="AE247" i="226"/>
  <c r="AU247" i="226"/>
  <c r="AO247" i="226"/>
  <c r="AF247" i="226"/>
  <c r="AB247" i="226"/>
  <c r="AS247" i="226"/>
  <c r="AY247" i="226"/>
  <c r="N247" i="226"/>
  <c r="AC247" i="226"/>
  <c r="Y247" i="226"/>
  <c r="AP247" i="226"/>
  <c r="AW247" i="226"/>
  <c r="AH247" i="226"/>
  <c r="AJ247" i="226"/>
  <c r="Z247" i="226"/>
  <c r="AM247" i="226"/>
  <c r="AR247" i="226"/>
  <c r="S247" i="226"/>
  <c r="AL247" i="226"/>
  <c r="Q247" i="226"/>
  <c r="X247" i="226"/>
  <c r="AQ247" i="226"/>
  <c r="AN247" i="226"/>
  <c r="AI247" i="226"/>
  <c r="AG247" i="226"/>
  <c r="W247" i="226"/>
  <c r="P247" i="226"/>
  <c r="AA247" i="226"/>
  <c r="U247" i="226"/>
  <c r="GR112" i="226"/>
  <c r="GR136" i="226"/>
  <c r="GR119" i="226"/>
  <c r="GR111" i="226"/>
  <c r="GR120" i="226"/>
  <c r="GR133" i="226"/>
  <c r="GR134" i="226"/>
  <c r="GR132" i="226"/>
  <c r="GR115" i="226"/>
  <c r="GR114" i="226"/>
  <c r="GR129" i="226"/>
  <c r="GR105" i="226"/>
  <c r="GR131" i="226"/>
  <c r="GR125" i="226"/>
  <c r="GR106" i="226"/>
  <c r="GR122" i="226"/>
  <c r="GR126" i="226"/>
  <c r="GR108" i="226"/>
  <c r="GR130" i="226"/>
  <c r="GR121" i="226"/>
  <c r="GR107" i="226"/>
  <c r="GR118" i="226"/>
  <c r="GR135" i="226"/>
  <c r="GR123" i="226"/>
  <c r="GR113" i="226"/>
  <c r="GS104" i="226"/>
  <c r="GR127" i="226"/>
  <c r="GR116" i="226"/>
  <c r="GR117" i="226"/>
  <c r="GR109" i="226"/>
  <c r="GR128" i="226"/>
  <c r="GR110" i="226"/>
  <c r="GR124" i="226"/>
  <c r="BA248" i="226" l="1"/>
  <c r="P248" i="226"/>
  <c r="U248" i="226"/>
  <c r="AK248" i="226"/>
  <c r="X248" i="226"/>
  <c r="Q248" i="226"/>
  <c r="AD248" i="226"/>
  <c r="O248" i="226"/>
  <c r="N248" i="226"/>
  <c r="AR248" i="226"/>
  <c r="AX248" i="226"/>
  <c r="Z248" i="226"/>
  <c r="AM248" i="226"/>
  <c r="R248" i="226"/>
  <c r="AP248" i="226"/>
  <c r="AL248" i="226"/>
  <c r="W248" i="226"/>
  <c r="AU248" i="226"/>
  <c r="AZ248" i="226"/>
  <c r="AC248" i="226"/>
  <c r="Y248" i="226"/>
  <c r="S248" i="226"/>
  <c r="T248" i="226"/>
  <c r="AO248" i="226"/>
  <c r="AW248" i="226"/>
  <c r="M249" i="226"/>
  <c r="AA248" i="226"/>
  <c r="AI248" i="226"/>
  <c r="AN248" i="226"/>
  <c r="AS248" i="226"/>
  <c r="AJ248" i="226"/>
  <c r="AY248" i="226"/>
  <c r="AG248" i="226"/>
  <c r="AQ248" i="226"/>
  <c r="AH248" i="226"/>
  <c r="AE248" i="226"/>
  <c r="AF248" i="226"/>
  <c r="AB248" i="226"/>
  <c r="V248" i="226"/>
  <c r="AV247" i="226"/>
  <c r="GS106" i="226"/>
  <c r="GS135" i="226"/>
  <c r="GS128" i="226"/>
  <c r="GS130" i="226"/>
  <c r="GS123" i="226"/>
  <c r="GS108" i="226"/>
  <c r="GS110" i="226"/>
  <c r="GS121" i="226"/>
  <c r="GS112" i="226"/>
  <c r="GS125" i="226"/>
  <c r="GS127" i="226"/>
  <c r="GS116" i="226"/>
  <c r="GS136" i="226"/>
  <c r="GS120" i="226"/>
  <c r="GS118" i="226"/>
  <c r="GS119" i="226"/>
  <c r="GT104" i="226"/>
  <c r="GS122" i="226"/>
  <c r="GS129" i="226"/>
  <c r="GS114" i="226"/>
  <c r="GS113" i="226"/>
  <c r="GS105" i="226"/>
  <c r="GS107" i="226"/>
  <c r="GS132" i="226"/>
  <c r="GS117" i="226"/>
  <c r="GS133" i="226"/>
  <c r="GS126" i="226"/>
  <c r="GS124" i="226"/>
  <c r="GS109" i="226"/>
  <c r="GS115" i="226"/>
  <c r="GS111" i="226"/>
  <c r="GS131" i="226"/>
  <c r="GS134" i="226"/>
  <c r="AV248" i="226" l="1"/>
  <c r="M250" i="226"/>
  <c r="R249" i="226"/>
  <c r="AS249" i="226"/>
  <c r="AG249" i="226"/>
  <c r="T249" i="226"/>
  <c r="AN249" i="226"/>
  <c r="Z249" i="226"/>
  <c r="AK249" i="226"/>
  <c r="V249" i="226"/>
  <c r="AI249" i="226"/>
  <c r="AF249" i="226"/>
  <c r="AC249" i="226"/>
  <c r="N249" i="226"/>
  <c r="AZ249" i="226"/>
  <c r="BA249" i="226"/>
  <c r="AB249" i="226"/>
  <c r="AW249" i="226"/>
  <c r="AO249" i="226"/>
  <c r="Y249" i="226"/>
  <c r="AY249" i="226"/>
  <c r="U249" i="226"/>
  <c r="O249" i="226"/>
  <c r="P249" i="226"/>
  <c r="S249" i="226"/>
  <c r="AL249" i="226"/>
  <c r="AQ249" i="226"/>
  <c r="AM249" i="226"/>
  <c r="AP249" i="226"/>
  <c r="AA249" i="226"/>
  <c r="AR249" i="226"/>
  <c r="AU249" i="226"/>
  <c r="AH249" i="226"/>
  <c r="AX249" i="226"/>
  <c r="X249" i="226"/>
  <c r="AJ249" i="226"/>
  <c r="W249" i="226"/>
  <c r="AE249" i="226"/>
  <c r="AD249" i="226"/>
  <c r="Q249" i="226"/>
  <c r="GT113" i="226"/>
  <c r="GT118" i="226"/>
  <c r="GT134" i="226"/>
  <c r="GT133" i="226"/>
  <c r="GT128" i="226"/>
  <c r="GT116" i="226"/>
  <c r="GT136" i="226"/>
  <c r="GT121" i="226"/>
  <c r="GT117" i="226"/>
  <c r="GT105" i="226"/>
  <c r="GT129" i="226"/>
  <c r="GT130" i="226"/>
  <c r="GT131" i="226"/>
  <c r="GT114" i="226"/>
  <c r="GT106" i="226"/>
  <c r="GT135" i="226"/>
  <c r="GT122" i="226"/>
  <c r="GT109" i="226"/>
  <c r="GT110" i="226"/>
  <c r="GT127" i="226"/>
  <c r="GT108" i="226"/>
  <c r="GT111" i="226"/>
  <c r="GT124" i="226"/>
  <c r="GT119" i="226"/>
  <c r="GT112" i="226"/>
  <c r="GT125" i="226"/>
  <c r="GU104" i="226"/>
  <c r="GT120" i="226"/>
  <c r="GT123" i="226"/>
  <c r="GT132" i="226"/>
  <c r="GT115" i="226"/>
  <c r="GT107" i="226"/>
  <c r="GT126" i="226"/>
  <c r="AV249" i="226" l="1"/>
  <c r="AX250" i="226"/>
  <c r="M251" i="226"/>
  <c r="R250" i="226"/>
  <c r="AA250" i="226"/>
  <c r="N250" i="226"/>
  <c r="AG250" i="226"/>
  <c r="AR250" i="226"/>
  <c r="AO250" i="226"/>
  <c r="AB250" i="226"/>
  <c r="AY250" i="226"/>
  <c r="AH250" i="226"/>
  <c r="AJ250" i="226"/>
  <c r="AS250" i="226"/>
  <c r="AI250" i="226"/>
  <c r="AQ250" i="226"/>
  <c r="AW250" i="226"/>
  <c r="AM250" i="226"/>
  <c r="Q250" i="226"/>
  <c r="O250" i="226"/>
  <c r="AC250" i="226"/>
  <c r="P250" i="226"/>
  <c r="AN250" i="226"/>
  <c r="AD250" i="226"/>
  <c r="BA250" i="226"/>
  <c r="AZ250" i="226"/>
  <c r="AK250" i="226"/>
  <c r="AP250" i="226"/>
  <c r="W250" i="226"/>
  <c r="U250" i="226"/>
  <c r="Z250" i="226"/>
  <c r="AF250" i="226"/>
  <c r="V250" i="226"/>
  <c r="AE250" i="226"/>
  <c r="AL250" i="226"/>
  <c r="T250" i="226"/>
  <c r="X250" i="226"/>
  <c r="Y250" i="226"/>
  <c r="AU250" i="226"/>
  <c r="S250" i="226"/>
  <c r="GU113" i="226"/>
  <c r="GU128" i="226"/>
  <c r="GU109" i="226"/>
  <c r="GU108" i="226"/>
  <c r="GU130" i="226"/>
  <c r="GV104" i="226"/>
  <c r="GU136" i="226"/>
  <c r="GU115" i="226"/>
  <c r="GU121" i="226"/>
  <c r="GU110" i="226"/>
  <c r="GU107" i="226"/>
  <c r="GU106" i="226"/>
  <c r="GU112" i="226"/>
  <c r="GU133" i="226"/>
  <c r="GU119" i="226"/>
  <c r="GU127" i="226"/>
  <c r="GU117" i="226"/>
  <c r="GU134" i="226"/>
  <c r="GU114" i="226"/>
  <c r="GU123" i="226"/>
  <c r="GU129" i="226"/>
  <c r="GU124" i="226"/>
  <c r="GU118" i="226"/>
  <c r="GU122" i="226"/>
  <c r="GU126" i="226"/>
  <c r="GU132" i="226"/>
  <c r="GU116" i="226"/>
  <c r="GU105" i="226"/>
  <c r="GU131" i="226"/>
  <c r="GU135" i="226"/>
  <c r="GU111" i="226"/>
  <c r="GU120" i="226"/>
  <c r="GU125" i="226"/>
  <c r="AV250" i="226" l="1"/>
  <c r="AY251" i="226"/>
  <c r="N251" i="226"/>
  <c r="S251" i="226"/>
  <c r="AW251" i="226"/>
  <c r="AI251" i="226"/>
  <c r="AC251" i="226"/>
  <c r="AJ251" i="226"/>
  <c r="AN251" i="226"/>
  <c r="AO251" i="226"/>
  <c r="AQ251" i="226"/>
  <c r="Q251" i="226"/>
  <c r="AK251" i="226"/>
  <c r="V251" i="226"/>
  <c r="U251" i="226"/>
  <c r="X251" i="226"/>
  <c r="AU251" i="226"/>
  <c r="P251" i="226"/>
  <c r="AR251" i="226"/>
  <c r="AX251" i="226"/>
  <c r="BA251" i="226"/>
  <c r="AA251" i="226"/>
  <c r="AB251" i="226"/>
  <c r="AD251" i="226"/>
  <c r="R251" i="226"/>
  <c r="AH251" i="226"/>
  <c r="M252" i="226"/>
  <c r="Y251" i="226"/>
  <c r="AL251" i="226"/>
  <c r="AP251" i="226"/>
  <c r="W251" i="226"/>
  <c r="AZ251" i="226"/>
  <c r="AE251" i="226"/>
  <c r="O251" i="226"/>
  <c r="AF251" i="226"/>
  <c r="AG251" i="226"/>
  <c r="AS251" i="226"/>
  <c r="Z251" i="226"/>
  <c r="AM251" i="226"/>
  <c r="T251" i="226"/>
  <c r="GV136" i="226"/>
  <c r="GV135" i="226"/>
  <c r="GV131" i="226"/>
  <c r="GV120" i="226"/>
  <c r="GV116" i="226"/>
  <c r="GV109" i="226"/>
  <c r="GV112" i="226"/>
  <c r="GV113" i="226"/>
  <c r="GV126" i="226"/>
  <c r="GV123" i="226"/>
  <c r="GV111" i="226"/>
  <c r="GV125" i="226"/>
  <c r="GV114" i="226"/>
  <c r="GV132" i="226"/>
  <c r="GV124" i="226"/>
  <c r="GV115" i="226"/>
  <c r="GV127" i="226"/>
  <c r="GV117" i="226"/>
  <c r="GV108" i="226"/>
  <c r="GV119" i="226"/>
  <c r="GV133" i="226"/>
  <c r="GV110" i="226"/>
  <c r="GV134" i="226"/>
  <c r="GV121" i="226"/>
  <c r="GV107" i="226"/>
  <c r="GV118" i="226"/>
  <c r="GV105" i="226"/>
  <c r="GV106" i="226"/>
  <c r="GV122" i="226"/>
  <c r="GV128" i="226"/>
  <c r="GV129" i="226"/>
  <c r="GW104" i="226"/>
  <c r="GV130" i="226"/>
  <c r="AV251" i="226" l="1"/>
  <c r="BA252" i="226"/>
  <c r="P252" i="226"/>
  <c r="U252" i="226"/>
  <c r="AD252" i="226"/>
  <c r="AY252" i="226"/>
  <c r="Y252" i="226"/>
  <c r="N252" i="226"/>
  <c r="AF252" i="226"/>
  <c r="M253" i="226"/>
  <c r="AE252" i="226"/>
  <c r="AW252" i="226"/>
  <c r="Q252" i="226"/>
  <c r="Z252" i="226"/>
  <c r="AP252" i="226"/>
  <c r="AQ252" i="226"/>
  <c r="AU252" i="226"/>
  <c r="AZ252" i="226"/>
  <c r="O252" i="226"/>
  <c r="T252" i="226"/>
  <c r="AO252" i="226"/>
  <c r="AK252" i="226"/>
  <c r="S252" i="226"/>
  <c r="AM252" i="226"/>
  <c r="AX252" i="226"/>
  <c r="R252" i="226"/>
  <c r="AN252" i="226"/>
  <c r="AS252" i="226"/>
  <c r="AR252" i="226"/>
  <c r="AI252" i="226"/>
  <c r="W252" i="226"/>
  <c r="AG252" i="226"/>
  <c r="AL252" i="226"/>
  <c r="AH252" i="226"/>
  <c r="AJ252" i="226"/>
  <c r="AC252" i="226"/>
  <c r="AA252" i="226"/>
  <c r="AB252" i="226"/>
  <c r="X252" i="226"/>
  <c r="V252" i="226"/>
  <c r="GW120" i="226"/>
  <c r="GW106" i="226"/>
  <c r="GW136" i="226"/>
  <c r="GW109" i="226"/>
  <c r="GW121" i="226"/>
  <c r="GW108" i="226"/>
  <c r="GW123" i="226"/>
  <c r="GW110" i="226"/>
  <c r="GW111" i="226"/>
  <c r="GW114" i="226"/>
  <c r="GW128" i="226"/>
  <c r="GW134" i="226"/>
  <c r="GW133" i="226"/>
  <c r="GW132" i="226"/>
  <c r="GW112" i="226"/>
  <c r="GW117" i="226"/>
  <c r="GW135" i="226"/>
  <c r="GW130" i="226"/>
  <c r="GW119" i="226"/>
  <c r="GX104" i="226"/>
  <c r="GW113" i="226"/>
  <c r="GW105" i="226"/>
  <c r="GW126" i="226"/>
  <c r="GW127" i="226"/>
  <c r="GW116" i="226"/>
  <c r="GW125" i="226"/>
  <c r="GW129" i="226"/>
  <c r="GW115" i="226"/>
  <c r="GW107" i="226"/>
  <c r="GW118" i="226"/>
  <c r="GW122" i="226"/>
  <c r="GW131" i="226"/>
  <c r="GW124" i="226"/>
  <c r="M254" i="226" l="1"/>
  <c r="BA253" i="226"/>
  <c r="P253" i="226"/>
  <c r="S253" i="226"/>
  <c r="AA253" i="226"/>
  <c r="AY253" i="226"/>
  <c r="AL253" i="226"/>
  <c r="AJ253" i="226"/>
  <c r="AQ253" i="226"/>
  <c r="X253" i="226"/>
  <c r="T253" i="226"/>
  <c r="AB253" i="226"/>
  <c r="AW253" i="226"/>
  <c r="AO253" i="226"/>
  <c r="AU253" i="226"/>
  <c r="AX253" i="226"/>
  <c r="AR253" i="226"/>
  <c r="O253" i="226"/>
  <c r="Z253" i="226"/>
  <c r="AS253" i="226"/>
  <c r="AK253" i="226"/>
  <c r="U253" i="226"/>
  <c r="Y253" i="226"/>
  <c r="AI253" i="226"/>
  <c r="AN253" i="226"/>
  <c r="AF253" i="226"/>
  <c r="AP253" i="226"/>
  <c r="R253" i="226"/>
  <c r="AZ253" i="226"/>
  <c r="V253" i="226"/>
  <c r="AC253" i="226"/>
  <c r="AH253" i="226"/>
  <c r="AG253" i="226"/>
  <c r="N253" i="226"/>
  <c r="AM253" i="226"/>
  <c r="W253" i="226"/>
  <c r="AE253" i="226"/>
  <c r="Q253" i="226"/>
  <c r="AD253" i="226"/>
  <c r="AV252" i="226"/>
  <c r="GX119" i="226"/>
  <c r="GX124" i="226"/>
  <c r="GX117" i="226"/>
  <c r="GX108" i="226"/>
  <c r="GX115" i="226"/>
  <c r="GX109" i="226"/>
  <c r="GX121" i="226"/>
  <c r="GX134" i="226"/>
  <c r="GX122" i="226"/>
  <c r="GX130" i="226"/>
  <c r="GX105" i="226"/>
  <c r="GX112" i="226"/>
  <c r="GX128" i="226"/>
  <c r="GX123" i="226"/>
  <c r="GX110" i="226"/>
  <c r="GX135" i="226"/>
  <c r="GX132" i="226"/>
  <c r="GX136" i="226"/>
  <c r="GX127" i="226"/>
  <c r="GX125" i="226"/>
  <c r="GX107" i="226"/>
  <c r="GY104" i="226"/>
  <c r="GX114" i="226"/>
  <c r="GX126" i="226"/>
  <c r="GX118" i="226"/>
  <c r="GX131" i="226"/>
  <c r="GX129" i="226"/>
  <c r="GX106" i="226"/>
  <c r="GX120" i="226"/>
  <c r="GX133" i="226"/>
  <c r="GX113" i="226"/>
  <c r="GX116" i="226"/>
  <c r="GX111" i="226"/>
  <c r="AV253" i="226" l="1"/>
  <c r="AX254" i="226"/>
  <c r="M255" i="226"/>
  <c r="R254" i="226"/>
  <c r="U254" i="226"/>
  <c r="AI254" i="226"/>
  <c r="N254" i="226"/>
  <c r="AR254" i="226"/>
  <c r="AQ254" i="226"/>
  <c r="AW254" i="226"/>
  <c r="AZ254" i="226"/>
  <c r="O254" i="226"/>
  <c r="W254" i="226"/>
  <c r="AH254" i="226"/>
  <c r="AF254" i="226"/>
  <c r="AK254" i="226"/>
  <c r="AP254" i="226"/>
  <c r="AS254" i="226"/>
  <c r="BA254" i="226"/>
  <c r="AO254" i="226"/>
  <c r="AY254" i="226"/>
  <c r="T254" i="226"/>
  <c r="AE254" i="226"/>
  <c r="AJ254" i="226"/>
  <c r="AM254" i="226"/>
  <c r="AN254" i="226"/>
  <c r="AC254" i="226"/>
  <c r="Z254" i="226"/>
  <c r="Y254" i="226"/>
  <c r="AD254" i="226"/>
  <c r="AG254" i="226"/>
  <c r="AB254" i="226"/>
  <c r="Q254" i="226"/>
  <c r="V254" i="226"/>
  <c r="S254" i="226"/>
  <c r="X254" i="226"/>
  <c r="AA254" i="226"/>
  <c r="P254" i="226"/>
  <c r="AL254" i="226"/>
  <c r="AU254" i="226"/>
  <c r="GY109" i="226"/>
  <c r="GY111" i="226"/>
  <c r="GY119" i="226"/>
  <c r="GY117" i="226"/>
  <c r="GY105" i="226"/>
  <c r="GY113" i="226"/>
  <c r="GY135" i="226"/>
  <c r="GY130" i="226"/>
  <c r="GY124" i="226"/>
  <c r="GY108" i="226"/>
  <c r="GY118" i="226"/>
  <c r="GY136" i="226"/>
  <c r="GY125" i="226"/>
  <c r="GY134" i="226"/>
  <c r="GY128" i="226"/>
  <c r="GY126" i="226"/>
  <c r="GY121" i="226"/>
  <c r="GZ104" i="226"/>
  <c r="GY114" i="226"/>
  <c r="GY106" i="226"/>
  <c r="GY112" i="226"/>
  <c r="GY127" i="226"/>
  <c r="GY129" i="226"/>
  <c r="GY110" i="226"/>
  <c r="GY123" i="226"/>
  <c r="GY132" i="226"/>
  <c r="GY107" i="226"/>
  <c r="GY133" i="226"/>
  <c r="GY116" i="226"/>
  <c r="GY122" i="226"/>
  <c r="GY131" i="226"/>
  <c r="GY115" i="226"/>
  <c r="GY120" i="226"/>
  <c r="AY255" i="226" l="1"/>
  <c r="N255" i="226"/>
  <c r="S255" i="226"/>
  <c r="V255" i="226"/>
  <c r="R255" i="226"/>
  <c r="AM255" i="226"/>
  <c r="AS255" i="226"/>
  <c r="AR255" i="226"/>
  <c r="AX255" i="226"/>
  <c r="BA255" i="226"/>
  <c r="P255" i="226"/>
  <c r="AW255" i="226"/>
  <c r="O255" i="226"/>
  <c r="AZ255" i="226"/>
  <c r="AO255" i="226"/>
  <c r="AL255" i="226"/>
  <c r="AQ255" i="226"/>
  <c r="AU255" i="226"/>
  <c r="AI255" i="226"/>
  <c r="AJ255" i="226"/>
  <c r="AC255" i="226"/>
  <c r="U255" i="226"/>
  <c r="AF255" i="226"/>
  <c r="AK255" i="226"/>
  <c r="AN255" i="226"/>
  <c r="W255" i="226"/>
  <c r="X255" i="226"/>
  <c r="AA255" i="226"/>
  <c r="Z255" i="226"/>
  <c r="AE255" i="226"/>
  <c r="AH255" i="226"/>
  <c r="AP255" i="226"/>
  <c r="T255" i="226"/>
  <c r="Y255" i="226"/>
  <c r="AB255" i="226"/>
  <c r="AD255" i="226"/>
  <c r="Q255" i="226"/>
  <c r="AG255" i="226"/>
  <c r="AV254" i="226"/>
  <c r="GZ123" i="226"/>
  <c r="GZ125" i="226"/>
  <c r="GZ120" i="226"/>
  <c r="GZ112" i="226"/>
  <c r="GZ133" i="226"/>
  <c r="GZ121" i="226"/>
  <c r="GZ135" i="226"/>
  <c r="GZ105" i="226"/>
  <c r="GZ113" i="226"/>
  <c r="GZ111" i="226"/>
  <c r="GZ129" i="226"/>
  <c r="GZ119" i="226"/>
  <c r="GZ108" i="226"/>
  <c r="GZ109" i="226"/>
  <c r="GZ110" i="226"/>
  <c r="GZ114" i="226"/>
  <c r="GZ107" i="226"/>
  <c r="GZ115" i="226"/>
  <c r="GZ106" i="226"/>
  <c r="GZ117" i="226"/>
  <c r="GZ128" i="226"/>
  <c r="GZ127" i="226"/>
  <c r="GZ131" i="226"/>
  <c r="GZ124" i="226"/>
  <c r="GZ122" i="226"/>
  <c r="GZ136" i="226"/>
  <c r="GZ116" i="226"/>
  <c r="GZ132" i="226"/>
  <c r="GZ134" i="226"/>
  <c r="GZ130" i="226"/>
  <c r="GZ126" i="226"/>
  <c r="GZ118" i="226"/>
  <c r="AV255" i="226" l="1"/>
  <c r="N316" i="238"/>
  <c r="N321" i="238"/>
  <c r="N311" i="238"/>
  <c r="N311" i="237"/>
  <c r="N312" i="238"/>
  <c r="N315" i="237"/>
  <c r="N310" i="237"/>
  <c r="N320" i="237"/>
  <c r="N322" i="237"/>
  <c r="N322" i="238"/>
  <c r="N318" i="238"/>
  <c r="N313" i="237"/>
  <c r="N310" i="238"/>
  <c r="N308" i="238"/>
  <c r="N320" i="238"/>
  <c r="N314" i="237"/>
  <c r="N309" i="238"/>
  <c r="N315" i="238"/>
  <c r="N319" i="238"/>
  <c r="N319" i="237"/>
  <c r="N308" i="237"/>
  <c r="N313" i="238"/>
  <c r="N309" i="237"/>
  <c r="N321" i="237"/>
  <c r="N317" i="237"/>
  <c r="N316" i="237"/>
  <c r="N312" i="237"/>
  <c r="N314" i="238"/>
  <c r="N318" i="237"/>
  <c r="N317" i="238"/>
  <c r="Z314" i="238" l="1"/>
  <c r="Z319" i="238"/>
  <c r="Z318" i="238"/>
  <c r="Z310" i="238"/>
  <c r="Z317" i="238"/>
  <c r="Z312" i="238"/>
  <c r="Z322" i="238"/>
  <c r="Z308" i="238"/>
  <c r="Z315" i="238"/>
  <c r="Z321" i="238"/>
  <c r="Z316" i="238"/>
  <c r="Z313" i="238"/>
  <c r="Z311" i="238"/>
  <c r="Z309" i="238"/>
  <c r="Z320" i="238"/>
  <c r="Z308" i="237"/>
  <c r="Z315" i="237"/>
  <c r="Z319" i="237"/>
  <c r="Z317" i="237"/>
  <c r="Z311" i="237"/>
  <c r="Z310" i="237"/>
  <c r="Z322" i="237"/>
  <c r="Z318" i="237"/>
  <c r="Z316" i="237"/>
  <c r="Z314" i="237"/>
  <c r="Z309" i="237"/>
  <c r="Z321" i="237"/>
  <c r="Z313" i="237"/>
  <c r="Z312" i="237"/>
  <c r="Z320" i="237"/>
  <c r="T313" i="238"/>
  <c r="Q308" i="237"/>
  <c r="Q322" i="237"/>
  <c r="O317" i="237"/>
  <c r="O322" i="238"/>
  <c r="Q309" i="236"/>
  <c r="Q319" i="236"/>
  <c r="T317" i="238"/>
  <c r="T319" i="238"/>
  <c r="T314" i="238"/>
  <c r="O318" i="238"/>
  <c r="O312" i="237"/>
  <c r="T318" i="238"/>
  <c r="Q330" i="236"/>
  <c r="O310" i="238"/>
  <c r="Q321" i="237"/>
  <c r="O322" i="237"/>
  <c r="O320" i="237"/>
  <c r="Q318" i="236"/>
  <c r="O309" i="237"/>
  <c r="Q335" i="236"/>
  <c r="Q338" i="236"/>
  <c r="Q337" i="236"/>
  <c r="O314" i="238"/>
  <c r="O321" i="238"/>
  <c r="O316" i="237"/>
  <c r="Q319" i="238"/>
  <c r="Q315" i="236"/>
  <c r="Q334" i="236"/>
  <c r="O309" i="238"/>
  <c r="Q321" i="236"/>
  <c r="Q320" i="236"/>
  <c r="T309" i="238"/>
  <c r="T322" i="238"/>
  <c r="Q322" i="236"/>
  <c r="O313" i="237"/>
  <c r="Q312" i="237"/>
  <c r="T312" i="238"/>
  <c r="T315" i="238"/>
  <c r="Q317" i="238"/>
  <c r="Q323" i="236"/>
  <c r="Q314" i="237"/>
  <c r="O314" i="237"/>
  <c r="Q328" i="236"/>
  <c r="O311" i="237"/>
  <c r="Q310" i="238"/>
  <c r="O317" i="238"/>
  <c r="O320" i="238"/>
  <c r="O318" i="237"/>
  <c r="O313" i="238"/>
  <c r="Q308" i="238"/>
  <c r="Q326" i="236"/>
  <c r="T308" i="238"/>
  <c r="Q314" i="236"/>
  <c r="Q315" i="238"/>
  <c r="Q311" i="237"/>
  <c r="Q327" i="236"/>
  <c r="Q321" i="238"/>
  <c r="T311" i="238"/>
  <c r="O315" i="238"/>
  <c r="Q317" i="237"/>
  <c r="Q318" i="237"/>
  <c r="Q308" i="236"/>
  <c r="Q320" i="237"/>
  <c r="Q331" i="236"/>
  <c r="Q317" i="236"/>
  <c r="Q311" i="238"/>
  <c r="O315" i="237"/>
  <c r="Q309" i="237"/>
  <c r="O312" i="238"/>
  <c r="Q325" i="236"/>
  <c r="T316" i="238"/>
  <c r="Q313" i="237"/>
  <c r="T320" i="238"/>
  <c r="Q314" i="238"/>
  <c r="O321" i="237"/>
  <c r="Q311" i="236"/>
  <c r="Q336" i="236"/>
  <c r="Q333" i="236"/>
  <c r="Q313" i="236"/>
  <c r="Q329" i="236"/>
  <c r="O319" i="237"/>
  <c r="Q309" i="238"/>
  <c r="Q319" i="237"/>
  <c r="T321" i="238"/>
  <c r="Q316" i="236"/>
  <c r="Q313" i="238"/>
  <c r="O316" i="238"/>
  <c r="Q324" i="236"/>
  <c r="Q322" i="238"/>
  <c r="Q310" i="237"/>
  <c r="Q320" i="238"/>
  <c r="O311" i="238"/>
  <c r="Q312" i="236"/>
  <c r="O319" i="238"/>
  <c r="O310" i="237"/>
  <c r="Q318" i="238"/>
  <c r="T310" i="238"/>
  <c r="Q316" i="237"/>
  <c r="Q312" i="238"/>
  <c r="Q332" i="236"/>
  <c r="Q316" i="238"/>
  <c r="Q310" i="236"/>
  <c r="Q315" i="237"/>
  <c r="P315" i="237" l="1"/>
  <c r="R310" i="238"/>
  <c r="P322" i="238"/>
  <c r="P319" i="237"/>
  <c r="P311" i="236"/>
  <c r="S316" i="238"/>
  <c r="P320" i="237"/>
  <c r="P321" i="238"/>
  <c r="R308" i="238"/>
  <c r="P323" i="236"/>
  <c r="P312" i="237"/>
  <c r="P320" i="236"/>
  <c r="P338" i="236"/>
  <c r="S318" i="238"/>
  <c r="R317" i="238"/>
  <c r="S313" i="238"/>
  <c r="P335" i="236"/>
  <c r="P310" i="236"/>
  <c r="S310" i="238"/>
  <c r="P324" i="236"/>
  <c r="P309" i="238"/>
  <c r="P314" i="238"/>
  <c r="P325" i="236"/>
  <c r="P308" i="236"/>
  <c r="P327" i="236"/>
  <c r="P326" i="236"/>
  <c r="P317" i="238"/>
  <c r="P322" i="236"/>
  <c r="P321" i="236"/>
  <c r="R314" i="238"/>
  <c r="P319" i="236"/>
  <c r="P316" i="238"/>
  <c r="P318" i="238"/>
  <c r="P313" i="238"/>
  <c r="P329" i="236"/>
  <c r="R320" i="238"/>
  <c r="P309" i="237"/>
  <c r="P318" i="237"/>
  <c r="P311" i="237"/>
  <c r="P308" i="238"/>
  <c r="R315" i="238"/>
  <c r="R322" i="238"/>
  <c r="P334" i="236"/>
  <c r="P318" i="236"/>
  <c r="S314" i="238"/>
  <c r="P309" i="236"/>
  <c r="P321" i="237"/>
  <c r="P332" i="236"/>
  <c r="P312" i="236"/>
  <c r="P316" i="236"/>
  <c r="P313" i="236"/>
  <c r="S320" i="238"/>
  <c r="P311" i="238"/>
  <c r="P317" i="237"/>
  <c r="P315" i="238"/>
  <c r="P310" i="238"/>
  <c r="S315" i="238"/>
  <c r="S322" i="238"/>
  <c r="P315" i="236"/>
  <c r="R319" i="238"/>
  <c r="P322" i="237"/>
  <c r="P312" i="238"/>
  <c r="P320" i="238"/>
  <c r="S321" i="238"/>
  <c r="P333" i="236"/>
  <c r="P313" i="237"/>
  <c r="P317" i="236"/>
  <c r="S311" i="238"/>
  <c r="P314" i="236"/>
  <c r="P328" i="236"/>
  <c r="R312" i="238"/>
  <c r="S309" i="238"/>
  <c r="P319" i="238"/>
  <c r="P330" i="236"/>
  <c r="S319" i="238"/>
  <c r="P308" i="237"/>
  <c r="P316" i="237"/>
  <c r="P310" i="237"/>
  <c r="R321" i="238"/>
  <c r="P336" i="236"/>
  <c r="R316" i="238"/>
  <c r="P331" i="236"/>
  <c r="R311" i="238"/>
  <c r="S308" i="238"/>
  <c r="P314" i="237"/>
  <c r="S312" i="238"/>
  <c r="R309" i="238"/>
  <c r="P337" i="236"/>
  <c r="R318" i="238"/>
  <c r="S317" i="238"/>
  <c r="R313" i="238"/>
  <c r="O337" i="236" l="1"/>
  <c r="O331" i="236"/>
  <c r="O336" i="236"/>
  <c r="O308" i="237"/>
  <c r="O330" i="236"/>
  <c r="O328" i="236"/>
  <c r="O314" i="236"/>
  <c r="O317" i="236"/>
  <c r="O333" i="236"/>
  <c r="O315" i="236"/>
  <c r="O313" i="236"/>
  <c r="O316" i="236"/>
  <c r="O312" i="236"/>
  <c r="O332" i="236"/>
  <c r="O309" i="236"/>
  <c r="O318" i="236"/>
  <c r="O334" i="236"/>
  <c r="O308" i="238"/>
  <c r="O329" i="236"/>
  <c r="O319" i="236"/>
  <c r="O321" i="236"/>
  <c r="O322" i="236"/>
  <c r="O326" i="236"/>
  <c r="O327" i="236"/>
  <c r="O308" i="236"/>
  <c r="O325" i="236"/>
  <c r="O324" i="236"/>
  <c r="O310" i="236"/>
  <c r="O335" i="236"/>
  <c r="O338" i="236"/>
  <c r="O320" i="236"/>
  <c r="O323" i="236"/>
  <c r="O311" i="236"/>
</calcChain>
</file>

<file path=xl/sharedStrings.xml><?xml version="1.0" encoding="utf-8"?>
<sst xmlns="http://schemas.openxmlformats.org/spreadsheetml/2006/main" count="493" uniqueCount="242">
  <si>
    <t>근무표</t>
    <phoneticPr fontId="3" type="noConversion"/>
  </si>
  <si>
    <t>날짜</t>
    <phoneticPr fontId="3" type="noConversion"/>
  </si>
  <si>
    <t>직원5</t>
  </si>
  <si>
    <t>직원6</t>
  </si>
  <si>
    <t>직원7</t>
  </si>
  <si>
    <t>시트 수</t>
    <phoneticPr fontId="3" type="noConversion"/>
  </si>
  <si>
    <t>(1~26개)</t>
    <phoneticPr fontId="3" type="noConversion"/>
  </si>
  <si>
    <t>시트명</t>
    <phoneticPr fontId="3" type="noConversion"/>
  </si>
  <si>
    <t>인원</t>
    <phoneticPr fontId="3" type="noConversion"/>
  </si>
  <si>
    <t>누적</t>
    <phoneticPr fontId="3" type="noConversion"/>
  </si>
  <si>
    <r>
      <rPr>
        <b/>
        <sz val="9"/>
        <color rgb="FFFF0000"/>
        <rFont val="맑은 고딕"/>
        <family val="3"/>
        <charset val="129"/>
      </rPr>
      <t xml:space="preserve">안내 : </t>
    </r>
    <r>
      <rPr>
        <sz val="9"/>
        <rFont val="맑은 고딕"/>
        <family val="3"/>
        <charset val="129"/>
      </rPr>
      <t xml:space="preserve">가져올 근무표가 있는 </t>
    </r>
    <r>
      <rPr>
        <sz val="9"/>
        <color theme="1"/>
        <rFont val="맑은 고딕"/>
        <family val="3"/>
        <charset val="129"/>
      </rPr>
      <t>시트 수 입력 → 시트명 입력</t>
    </r>
    <phoneticPr fontId="3" type="noConversion"/>
  </si>
  <si>
    <t>* 년,월은 '근무표종합'시트에서 설정</t>
    <phoneticPr fontId="3" type="noConversion"/>
  </si>
  <si>
    <t>2. 근무표 합치기</t>
    <phoneticPr fontId="3" type="noConversion"/>
  </si>
  <si>
    <t>4. 월간 근무 조정</t>
    <phoneticPr fontId="3" type="noConversion"/>
  </si>
  <si>
    <t>직원1</t>
  </si>
  <si>
    <t>직원2</t>
  </si>
  <si>
    <t>직원3</t>
  </si>
  <si>
    <t>직원4</t>
  </si>
  <si>
    <t>요일</t>
    <phoneticPr fontId="3" type="noConversion"/>
  </si>
  <si>
    <t>기준</t>
    <phoneticPr fontId="3" type="noConversion"/>
  </si>
  <si>
    <t>직원8</t>
  </si>
  <si>
    <t>직원15</t>
  </si>
  <si>
    <t>직원9</t>
  </si>
  <si>
    <t>직원10</t>
  </si>
  <si>
    <t>직원11</t>
  </si>
  <si>
    <t>직원12</t>
  </si>
  <si>
    <t>직원13</t>
  </si>
  <si>
    <t>직원14</t>
  </si>
  <si>
    <t>주기</t>
    <phoneticPr fontId="3" type="noConversion"/>
  </si>
  <si>
    <t>근무종류</t>
    <phoneticPr fontId="3" type="noConversion"/>
  </si>
  <si>
    <t>표기</t>
    <phoneticPr fontId="3" type="noConversion"/>
  </si>
  <si>
    <t>출근</t>
    <phoneticPr fontId="3" type="noConversion"/>
  </si>
  <si>
    <t>퇴근</t>
    <phoneticPr fontId="3" type="noConversion"/>
  </si>
  <si>
    <t>휴게</t>
    <phoneticPr fontId="3" type="noConversion"/>
  </si>
  <si>
    <t>실근로</t>
    <phoneticPr fontId="3" type="noConversion"/>
  </si>
  <si>
    <t>야간</t>
    <phoneticPr fontId="3" type="noConversion"/>
  </si>
  <si>
    <t>근무시간</t>
    <phoneticPr fontId="3" type="noConversion"/>
  </si>
  <si>
    <t>법정휴게</t>
    <phoneticPr fontId="3" type="noConversion"/>
  </si>
  <si>
    <t>유급휴가</t>
    <phoneticPr fontId="3" type="noConversion"/>
  </si>
  <si>
    <t>휴</t>
    <phoneticPr fontId="3" type="noConversion"/>
  </si>
  <si>
    <t>가산수당 지급 대상 근로시간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</si>
  <si>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</si>
  <si>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</si>
  <si>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</si>
  <si>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</si>
  <si>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연장</t>
    <phoneticPr fontId="3" type="noConversion"/>
  </si>
  <si>
    <t>휴8</t>
    <phoneticPr fontId="3" type="noConversion"/>
  </si>
  <si>
    <t>휴8+</t>
    <phoneticPr fontId="3" type="noConversion"/>
  </si>
  <si>
    <t>합계</t>
    <phoneticPr fontId="3" type="noConversion"/>
  </si>
  <si>
    <r>
      <rPr>
        <b/>
        <sz val="10"/>
        <color theme="1"/>
        <rFont val="맑은 고딕"/>
        <family val="3"/>
        <charset val="129"/>
      </rPr>
      <t>일일근로시간</t>
    </r>
    <r>
      <rPr>
        <sz val="10"/>
        <color theme="1"/>
        <rFont val="맑은 고딕"/>
        <family val="2"/>
        <charset val="129"/>
      </rPr>
      <t xml:space="preserve"> : 이곳에서 근로시간을 가감할 수 있습니다.</t>
    </r>
    <phoneticPr fontId="29" type="noConversion"/>
  </si>
  <si>
    <r>
      <t>일반 근로시간제에서 연장근로 합계</t>
    </r>
    <r>
      <rPr>
        <sz val="10"/>
        <rFont val="맑은 고딕"/>
        <family val="3"/>
        <charset val="129"/>
      </rPr>
      <t xml:space="preserve"> : 주별 연장근로시간(ⓐ와 ⓑ 가운데 큰 값)의 합계</t>
    </r>
    <phoneticPr fontId="3" type="noConversion"/>
  </si>
  <si>
    <r>
      <t xml:space="preserve">ⓐ주40+ : 1주 40시간을 초과하는 근로시간 </t>
    </r>
    <r>
      <rPr>
        <b/>
        <sz val="10"/>
        <color rgb="FFFF0000"/>
        <rFont val="맑은 고딕"/>
        <family val="3"/>
        <charset val="129"/>
      </rPr>
      <t>(휴일근로 제외)</t>
    </r>
    <r>
      <rPr>
        <sz val="10"/>
        <rFont val="맑은 고딕"/>
        <family val="3"/>
        <charset val="129"/>
      </rPr>
      <t xml:space="preserve"> | ⓑ일8+ : 1일 8시간을 초과하는 근로시간의 1주간 합계</t>
    </r>
    <r>
      <rPr>
        <b/>
        <sz val="10"/>
        <color rgb="FFFF0000"/>
        <rFont val="맑은 고딕"/>
        <family val="3"/>
        <charset val="129"/>
      </rPr>
      <t xml:space="preserve"> (휴일근로 제외)</t>
    </r>
    <phoneticPr fontId="3" type="noConversion"/>
  </si>
  <si>
    <t>1주차</t>
    <phoneticPr fontId="3" type="noConversion"/>
  </si>
  <si>
    <t>2주차</t>
    <phoneticPr fontId="3" type="noConversion"/>
  </si>
  <si>
    <t>3주차</t>
    <phoneticPr fontId="3" type="noConversion"/>
  </si>
  <si>
    <t>4주차</t>
    <phoneticPr fontId="3" type="noConversion"/>
  </si>
  <si>
    <t>5주차</t>
    <phoneticPr fontId="3" type="noConversion"/>
  </si>
  <si>
    <t>큰값</t>
    <phoneticPr fontId="3" type="noConversion"/>
  </si>
  <si>
    <t>휴일근로 8시간까지</t>
    <phoneticPr fontId="3" type="noConversion"/>
  </si>
  <si>
    <t>휴일근로 8시간 초과분</t>
    <phoneticPr fontId="3" type="noConversion"/>
  </si>
  <si>
    <t>연장</t>
  </si>
  <si>
    <t>야간</t>
  </si>
  <si>
    <t>직원1</t>
    <phoneticPr fontId="3" type="noConversion"/>
  </si>
  <si>
    <t>직원2</t>
    <phoneticPr fontId="3" type="noConversion"/>
  </si>
  <si>
    <t>날짜</t>
    <phoneticPr fontId="3" type="noConversion"/>
  </si>
  <si>
    <t>요일</t>
    <phoneticPr fontId="3" type="noConversion"/>
  </si>
  <si>
    <t>이름</t>
    <phoneticPr fontId="3" type="noConversion"/>
  </si>
  <si>
    <t>소속</t>
    <phoneticPr fontId="3" type="noConversion"/>
  </si>
  <si>
    <t>가산수당 지급대상 근로시간</t>
    <phoneticPr fontId="3" type="noConversion"/>
  </si>
  <si>
    <r>
      <rPr>
        <b/>
        <sz val="10"/>
        <color theme="1"/>
        <rFont val="맑은 고딕"/>
        <family val="3"/>
        <charset val="129"/>
      </rPr>
      <t>일일연장근로시간</t>
    </r>
    <r>
      <rPr>
        <sz val="10"/>
        <color theme="1"/>
        <rFont val="맑은 고딕"/>
        <family val="2"/>
        <charset val="129"/>
      </rPr>
      <t xml:space="preserve"> : 흔히 '시간외근무명령서'라는 서식에 입력할 연장근로시간</t>
    </r>
    <phoneticPr fontId="29" type="noConversion"/>
  </si>
  <si>
    <t>날짜</t>
    <phoneticPr fontId="3" type="noConversion"/>
  </si>
  <si>
    <t>요일</t>
    <phoneticPr fontId="3" type="noConversion"/>
  </si>
  <si>
    <t>근무표 원본</t>
    <phoneticPr fontId="3" type="noConversion"/>
  </si>
  <si>
    <t>일일근로시간 가감하기 전의 원래 값</t>
    <phoneticPr fontId="29" type="noConversion"/>
  </si>
  <si>
    <t>일일근로시간 가감하기 전의 원래 값</t>
    <phoneticPr fontId="29" type="noConversion"/>
  </si>
  <si>
    <t>합계</t>
    <phoneticPr fontId="3" type="noConversion"/>
  </si>
  <si>
    <t>시트명</t>
    <phoneticPr fontId="3" type="noConversion"/>
  </si>
  <si>
    <t>직원 이름</t>
    <phoneticPr fontId="3" type="noConversion"/>
  </si>
  <si>
    <t>이름 :</t>
    <phoneticPr fontId="3" type="noConversion"/>
  </si>
  <si>
    <t>연장근로 대장</t>
    <phoneticPr fontId="3" type="noConversion"/>
  </si>
  <si>
    <t>결
재</t>
    <phoneticPr fontId="3" type="noConversion"/>
  </si>
  <si>
    <t>국장</t>
    <phoneticPr fontId="3" type="noConversion"/>
  </si>
  <si>
    <t>날짜</t>
    <phoneticPr fontId="3" type="noConversion"/>
  </si>
  <si>
    <t>시간</t>
    <phoneticPr fontId="3" type="noConversion"/>
  </si>
  <si>
    <t>시작</t>
    <phoneticPr fontId="3" type="noConversion"/>
  </si>
  <si>
    <t>한 일</t>
    <phoneticPr fontId="3" type="noConversion"/>
  </si>
  <si>
    <t>시간외 근무수당 지급 대상 근로시간</t>
    <phoneticPr fontId="3" type="noConversion"/>
  </si>
  <si>
    <t>연장</t>
    <phoneticPr fontId="3" type="noConversion"/>
  </si>
  <si>
    <t>야간</t>
    <phoneticPr fontId="3" type="noConversion"/>
  </si>
  <si>
    <t>원장</t>
    <phoneticPr fontId="3" type="noConversion"/>
  </si>
  <si>
    <t>이름</t>
    <phoneticPr fontId="3" type="noConversion"/>
  </si>
  <si>
    <t>연장근로</t>
    <phoneticPr fontId="3" type="noConversion"/>
  </si>
  <si>
    <t>종료</t>
    <phoneticPr fontId="3" type="noConversion"/>
  </si>
  <si>
    <t>연장근로시간 정산시 유급휴가 8시간 산입?</t>
    <phoneticPr fontId="3" type="noConversion"/>
  </si>
  <si>
    <t>예</t>
  </si>
  <si>
    <t xml:space="preserve">1주의 기산점 </t>
    <phoneticPr fontId="3" type="noConversion"/>
  </si>
  <si>
    <t>일요일</t>
  </si>
  <si>
    <t>6주차</t>
    <phoneticPr fontId="3" type="noConversion"/>
  </si>
  <si>
    <t>28일</t>
    <phoneticPr fontId="3" type="noConversion"/>
  </si>
  <si>
    <t>29일</t>
    <phoneticPr fontId="3" type="noConversion"/>
  </si>
  <si>
    <t>30일</t>
    <phoneticPr fontId="3" type="noConversion"/>
  </si>
  <si>
    <t>31일</t>
    <phoneticPr fontId="3" type="noConversion"/>
  </si>
  <si>
    <t>법정 실근로시간</t>
    <phoneticPr fontId="3" type="noConversion"/>
  </si>
  <si>
    <t>일반</t>
  </si>
  <si>
    <r>
      <rPr>
        <b/>
        <sz val="10"/>
        <color theme="1"/>
        <rFont val="맑은 고딕"/>
        <family val="3"/>
        <charset val="129"/>
      </rPr>
      <t>유연한 근로시간제에서 연장근로시간</t>
    </r>
    <r>
      <rPr>
        <sz val="10"/>
        <color theme="1"/>
        <rFont val="맑은 고딕"/>
        <family val="3"/>
        <charset val="129"/>
      </rPr>
      <t xml:space="preserve"> :</t>
    </r>
    <phoneticPr fontId="3" type="noConversion"/>
  </si>
  <si>
    <t>시간을 초과하는 시간</t>
    <phoneticPr fontId="3" type="noConversion"/>
  </si>
  <si>
    <t>휴일근로를 제외한 근로시간의 합계가</t>
    <phoneticPr fontId="3" type="noConversion"/>
  </si>
  <si>
    <t>선택사항</t>
    <phoneticPr fontId="3" type="noConversion"/>
  </si>
  <si>
    <t xml:space="preserve">    시트의 유형</t>
    <phoneticPr fontId="3" type="noConversion"/>
  </si>
  <si>
    <t>1. 팀별 근무표 작성</t>
    <phoneticPr fontId="3" type="noConversion"/>
  </si>
  <si>
    <t>3. 근무표 원본 저장</t>
    <phoneticPr fontId="3" type="noConversion"/>
  </si>
  <si>
    <r>
      <rPr>
        <b/>
        <sz val="10"/>
        <color rgb="FFFF0000"/>
        <rFont val="맑은 고딕"/>
        <family val="3"/>
        <charset val="129"/>
      </rPr>
      <t>사용법</t>
    </r>
    <r>
      <rPr>
        <sz val="10"/>
        <color rgb="FF000000"/>
        <rFont val="맑은 고딕"/>
        <family val="3"/>
        <charset val="129"/>
      </rPr>
      <t xml:space="preserve"> : 1) 근무종류표에 종류와 시간을 입력하고  2) 근무패턴표에 인원,직원이름,근무 입력
</t>
    </r>
    <phoneticPr fontId="3" type="noConversion"/>
  </si>
  <si>
    <r>
      <rPr>
        <b/>
        <sz val="10"/>
        <color rgb="FF000000"/>
        <rFont val="맑은 고딕"/>
        <family val="3"/>
        <charset val="129"/>
      </rPr>
      <t>근무종류표</t>
    </r>
    <r>
      <rPr>
        <sz val="10"/>
        <color rgb="FF000000"/>
        <rFont val="맑은 고딕"/>
        <family val="3"/>
        <charset val="129"/>
      </rPr>
      <t/>
    </r>
    <phoneticPr fontId="3" type="noConversion"/>
  </si>
  <si>
    <t>복돌이 사용 설명서 요약</t>
    <phoneticPr fontId="3" type="noConversion"/>
  </si>
  <si>
    <t>사용법</t>
    <phoneticPr fontId="3" type="noConversion"/>
  </si>
  <si>
    <t>업무</t>
    <phoneticPr fontId="3" type="noConversion"/>
  </si>
  <si>
    <t xml:space="preserve">1) 팀명(시트명)과 일자를 입력하십시오. </t>
    <phoneticPr fontId="3" type="noConversion"/>
  </si>
  <si>
    <t>팀명</t>
    <phoneticPr fontId="3" type="noConversion"/>
  </si>
  <si>
    <t>휴일근로</t>
    <phoneticPr fontId="3" type="noConversion"/>
  </si>
  <si>
    <t>팀장</t>
    <phoneticPr fontId="3" type="noConversion"/>
  </si>
  <si>
    <t>과장</t>
    <phoneticPr fontId="3" type="noConversion"/>
  </si>
  <si>
    <t>팀장</t>
    <phoneticPr fontId="3" type="noConversion"/>
  </si>
  <si>
    <t>과장</t>
    <phoneticPr fontId="3" type="noConversion"/>
  </si>
  <si>
    <t>원장</t>
    <phoneticPr fontId="3" type="noConversion"/>
  </si>
  <si>
    <t xml:space="preserve">※ 주간근무를 연장하여 22:00를 넘길 경우에는 야간근로시간을 자동 계산해 주지 않으니, 위 표의 '야간' 값에 직접 더해 주십시오. </t>
    <phoneticPr fontId="3" type="noConversion"/>
  </si>
  <si>
    <t>시작</t>
  </si>
  <si>
    <t>종료</t>
  </si>
  <si>
    <t>시간</t>
  </si>
  <si>
    <r>
      <rPr>
        <b/>
        <sz val="10"/>
        <color rgb="FFFF0000"/>
        <rFont val="맑은 고딕"/>
        <family val="3"/>
        <charset val="129"/>
      </rPr>
      <t>사용법</t>
    </r>
    <r>
      <rPr>
        <sz val="10"/>
        <color rgb="FF000000"/>
        <rFont val="맑은 고딕"/>
        <family val="3"/>
        <charset val="129"/>
      </rPr>
      <t xml:space="preserve"> : 1)시트명 입력  2)직원 이름 입력 또는 선택 
</t>
    </r>
    <phoneticPr fontId="3" type="noConversion"/>
  </si>
  <si>
    <r>
      <t>시간외(연장)근무 명령서</t>
    </r>
    <r>
      <rPr>
        <sz val="16"/>
        <color theme="1"/>
        <rFont val="맑은 고딕"/>
        <family val="3"/>
        <charset val="129"/>
      </rPr>
      <t xml:space="preserve"> </t>
    </r>
    <phoneticPr fontId="3" type="noConversion"/>
  </si>
  <si>
    <t>소속</t>
    <phoneticPr fontId="3" type="noConversion"/>
  </si>
  <si>
    <t>결재</t>
    <phoneticPr fontId="3" type="noConversion"/>
  </si>
  <si>
    <t>시트 수</t>
    <phoneticPr fontId="3" type="noConversion"/>
  </si>
  <si>
    <t>(1~10개)</t>
    <phoneticPr fontId="3" type="noConversion"/>
  </si>
  <si>
    <r>
      <rPr>
        <b/>
        <sz val="10"/>
        <color rgb="FFFF0000"/>
        <rFont val="맑은 고딕"/>
        <family val="3"/>
        <charset val="129"/>
      </rPr>
      <t xml:space="preserve">안내 : </t>
    </r>
    <r>
      <rPr>
        <sz val="10"/>
        <rFont val="맑은 고딕"/>
        <family val="3"/>
        <charset val="129"/>
      </rPr>
      <t xml:space="preserve">1) 가져올 근무표가 있는 </t>
    </r>
    <r>
      <rPr>
        <sz val="10"/>
        <color theme="1"/>
        <rFont val="맑은 고딕"/>
        <family val="3"/>
        <charset val="129"/>
      </rPr>
      <t>시트 수 입력 → 2) 시트명 입력 → 3) 날짜 입력</t>
    </r>
    <phoneticPr fontId="3" type="noConversion"/>
  </si>
  <si>
    <t>업무</t>
    <phoneticPr fontId="3" type="noConversion"/>
  </si>
  <si>
    <t>휴일근로</t>
    <phoneticPr fontId="3" type="noConversion"/>
  </si>
  <si>
    <r>
      <t>시간외(연장·휴일)근무 명령서</t>
    </r>
    <r>
      <rPr>
        <sz val="16"/>
        <color theme="1"/>
        <rFont val="맑은 고딕"/>
        <family val="3"/>
        <charset val="129"/>
      </rPr>
      <t xml:space="preserve"> </t>
    </r>
    <phoneticPr fontId="3" type="noConversion"/>
  </si>
  <si>
    <r>
      <t>시간외(연장·휴일)근무 명령서</t>
    </r>
    <r>
      <rPr>
        <sz val="16"/>
        <color theme="1"/>
        <rFont val="맑은 고딕"/>
        <family val="3"/>
        <charset val="129"/>
      </rPr>
      <t xml:space="preserve"> </t>
    </r>
    <phoneticPr fontId="3" type="noConversion"/>
  </si>
  <si>
    <t>일일연장근로시간표에서 6일 이후의 수식</t>
    <phoneticPr fontId="3" type="noConversion"/>
  </si>
  <si>
    <t xml:space="preserve"> </t>
  </si>
  <si>
    <t>근무가 없거나 휴일이면 0</t>
  </si>
  <si>
    <t>IF(OR(U148=0,U191&gt;0),0,</t>
  </si>
  <si>
    <t>6일차이면</t>
  </si>
  <si>
    <t xml:space="preserve">직전 5일간 근무가 있고 휴일 아닌 날이 5일 미만이면, 당일근로시간-8, </t>
  </si>
  <si>
    <t>IF(COUNTIFS(P148:T148,"&gt;0",P191:T191,0)&lt;5,U148-8,</t>
  </si>
  <si>
    <t>아니면(=5일 이상이면)</t>
  </si>
  <si>
    <t xml:space="preserve">직전 5일간 근로시간이 8시간이상이면서 휴일 아닌 날이 5일이상이면 당일근로시간 전체, 아니면 당일근로시간-(직전 5일간 8시간에서 모자란 시간의 합계) </t>
  </si>
  <si>
    <t>IF(COUNTIFS(P148:T148,"&gt;=8",P191:T191,0)&gt;=5,U148,U148+SUMIF(P283:T283,"&lt;0"))),</t>
  </si>
  <si>
    <t>아니면(=6일차가 아니면)</t>
  </si>
  <si>
    <t>7일차이면</t>
  </si>
  <si>
    <t xml:space="preserve">직전 6일간 근무가 있고 휴일 아닌 날이 5일 미만이면, 당일근로시간-8, </t>
  </si>
  <si>
    <t>IF(COUNTIFS(O148:T148,"&gt;0",O191:T191,0)&lt;5,U148-8,</t>
  </si>
  <si>
    <t>직전 6일간 근무가 있고 휴일 아닌 날이 5일이면</t>
  </si>
  <si>
    <t>IF(COUNTIFS(O148:T148,"&gt;0",O191:T191,0)=5,</t>
  </si>
  <si>
    <t xml:space="preserve">직전 6일간 근로시간이 8시간이상이면서 휴일 아닌 날이 5일이면 당일근로시간 전체, 아니면 당일근로시간-(직전 6일간 8시간에서 모자란 시간의 합계) </t>
  </si>
  <si>
    <t>IF(COUNTIFS(O148:T148,"&gt;=8",O191:T191,0)=5,U148,U148+SUMIF(O283:T283,"&lt;0")),</t>
  </si>
  <si>
    <t xml:space="preserve">아니면(=6일이면)  </t>
  </si>
  <si>
    <t>6일차 연장근로시간이 마이너스이면 당일근로시간에 6일차 마이너스 연장근로시간을 더하고, 아니면 0시간을 더합니다.</t>
  </si>
  <si>
    <t>U148+IF(T283&lt;0,T283,0)</t>
  </si>
  <si>
    <t>)</t>
  </si>
  <si>
    <t>),</t>
  </si>
  <si>
    <t>아니면 (6일차도 7일차도 아니면) 당일근로시간-8</t>
  </si>
  <si>
    <t>U148-8</t>
  </si>
  <si>
    <t>날짜</t>
  </si>
  <si>
    <t>요일</t>
  </si>
  <si>
    <t>IF(U$298=6,</t>
    <phoneticPr fontId="3" type="noConversion"/>
  </si>
  <si>
    <t>IF(U$298=7,</t>
    <phoneticPr fontId="3" type="noConversion"/>
  </si>
  <si>
    <t>1주간 근무횟수가 6일 이상이면 5</t>
    <phoneticPr fontId="3" type="noConversion"/>
  </si>
  <si>
    <t>휴무
일수</t>
    <phoneticPr fontId="5" type="noConversion"/>
  </si>
  <si>
    <r>
      <rPr>
        <sz val="10"/>
        <rFont val="맑은 고딕"/>
        <family val="3"/>
        <charset val="129"/>
      </rPr>
      <t>※ 복사한 데이터를 붙여 넣으려면</t>
    </r>
    <r>
      <rPr>
        <sz val="10"/>
        <color rgb="FFFF0000"/>
        <rFont val="맑은 고딕"/>
        <family val="3"/>
        <charset val="129"/>
      </rPr>
      <t xml:space="preserve"> </t>
    </r>
    <r>
      <rPr>
        <b/>
        <sz val="10"/>
        <color rgb="FFFF0000"/>
        <rFont val="맑은 고딕"/>
        <family val="3"/>
        <charset val="129"/>
      </rPr>
      <t>Ctrl+V 하지 마시고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 xml:space="preserve">'값'만 붙여 넣으십시오. </t>
    </r>
    <phoneticPr fontId="3" type="noConversion"/>
  </si>
  <si>
    <t>&lt;표2&gt; 실제 종료시각</t>
    <phoneticPr fontId="5" type="noConversion"/>
  </si>
  <si>
    <t>이름</t>
  </si>
  <si>
    <t>연장근무
종료시각</t>
    <phoneticPr fontId="5" type="noConversion"/>
  </si>
  <si>
    <t>날짜</t>
    <phoneticPr fontId="5" type="noConversion"/>
  </si>
  <si>
    <r>
      <t xml:space="preserve">※ 연장근로의 실제 종료시각이 다른 경우, </t>
    </r>
    <r>
      <rPr>
        <b/>
        <sz val="10"/>
        <color rgb="FFFF0000"/>
        <rFont val="맑은 고딕"/>
        <family val="3"/>
        <charset val="129"/>
      </rPr>
      <t>&lt;표2&gt;</t>
    </r>
    <r>
      <rPr>
        <sz val="10"/>
        <rFont val="맑은 고딕"/>
        <family val="3"/>
        <charset val="129"/>
      </rPr>
      <t>에 실제 종료시각(퇴근시각)을 써 주십시오.
예컨대 '주'(9:00~18:00) 근무일에 2시간 더 근로하되 7:00부터 18:00까지 근무했을 경우, 
a. 18:00 라고 씁니다. 그러면 명령서의 표에서 연장근로가 16:00~18:00 로 표기됩니다.
b. 9:00 라고 씁니다. 그러면 명령서의 표에서 연장근로가 7:00~9:00 로 표기됩니다.</t>
    </r>
    <phoneticPr fontId="5" type="noConversion"/>
  </si>
  <si>
    <t>s1</t>
    <phoneticPr fontId="3" type="noConversion"/>
  </si>
  <si>
    <t>소계</t>
    <phoneticPr fontId="3" type="noConversion"/>
  </si>
  <si>
    <t>s2</t>
    <phoneticPr fontId="3" type="noConversion"/>
  </si>
  <si>
    <t>s3</t>
    <phoneticPr fontId="3" type="noConversion"/>
  </si>
  <si>
    <t>총계</t>
    <phoneticPr fontId="3" type="noConversion"/>
  </si>
  <si>
    <t>a=연장근로시간  b=야간근로시간  c=휴일8시간이내  d=휴일8시간초과</t>
    <phoneticPr fontId="3" type="noConversion"/>
  </si>
  <si>
    <t>s1=a+b/3   s2=c+d*4/3   s3=s1+s2</t>
    <phoneticPr fontId="3" type="noConversion"/>
  </si>
  <si>
    <t>휴일</t>
    <phoneticPr fontId="3" type="noConversion"/>
  </si>
  <si>
    <t>전월의 마지막 주 근로시간 이월 합산 여부</t>
    <phoneticPr fontId="3" type="noConversion"/>
  </si>
  <si>
    <t>일</t>
  </si>
  <si>
    <t>부</t>
  </si>
  <si>
    <t>필요없는 시트를 숨기거나 지우고, 원본으로 저장합니다. (예 : 우리기관복돌이원본.xlsx)
이 원본을 직원들에게 공유하여 자율적으로 활용하게 합니다.</t>
    <phoneticPr fontId="3" type="noConversion"/>
  </si>
  <si>
    <r>
      <t xml:space="preserve">1) 오른쪽 설명을 참고하여 팀(근무조)에 맞는 시트를 복사합니다.
2) 복사한 시트의 이름을 바꾸고, </t>
    </r>
    <r>
      <rPr>
        <b/>
        <sz val="10"/>
        <color rgb="FFFF0000"/>
        <rFont val="맑은 고딕"/>
        <family val="3"/>
        <charset val="129"/>
      </rPr>
      <t>사용법</t>
    </r>
    <r>
      <rPr>
        <sz val="10"/>
        <color theme="1"/>
        <rFont val="맑은 고딕"/>
        <family val="3"/>
        <charset val="129"/>
      </rPr>
      <t xml:space="preserve">에 따라 내용을 채웁니다.
3) 위와 같이 다른 팀(근무조)의 근무표를 추가합니다. </t>
    </r>
    <phoneticPr fontId="3" type="noConversion"/>
  </si>
  <si>
    <r>
      <t xml:space="preserve">통합 시트에서 </t>
    </r>
    <r>
      <rPr>
        <b/>
        <sz val="10"/>
        <color rgb="FFFF0000"/>
        <rFont val="맑은 고딕"/>
        <family val="3"/>
        <charset val="129"/>
      </rPr>
      <t>안내</t>
    </r>
    <r>
      <rPr>
        <sz val="10"/>
        <color theme="1"/>
        <rFont val="맑은 고딕"/>
        <family val="3"/>
        <charset val="129"/>
      </rPr>
      <t>에 따라 여러 팀의 월간 근무표를 한 곳에 모읍니다.</t>
    </r>
    <phoneticPr fontId="3" type="noConversion"/>
  </si>
  <si>
    <t>연장+야간/3</t>
    <phoneticPr fontId="3" type="noConversion"/>
  </si>
  <si>
    <t>휴8+(휴8+)4/3</t>
    <phoneticPr fontId="3" type="noConversion"/>
  </si>
  <si>
    <t>이 시간이 너무 적거나 많으면 근무유형별 출퇴근 시각을 조정하여 실근로시간을 늘리거나 줄이는 편이 좋고 그렇지 않으면, 조금 적거나 많으면, 다음과 같이 합니다.
① 많으면 이번 달 일일근로시간표에서 근로시간을 줄입니다. 
② 적으면 (40시간까지의 수당을 받기 원하면) 이번 달 비번일에 근무를 추가하거나 일일근로시간표에서 근로시간을 추가합니다.</t>
    <phoneticPr fontId="3" type="noConversion"/>
  </si>
  <si>
    <r>
      <t xml:space="preserve">※ 연장근로의 실제 종료시각이 다른 경우, </t>
    </r>
    <r>
      <rPr>
        <b/>
        <sz val="10"/>
        <color rgb="FFFF0000"/>
        <rFont val="맑은 고딕"/>
        <family val="3"/>
        <charset val="129"/>
      </rPr>
      <t>&lt;표2&gt;</t>
    </r>
    <r>
      <rPr>
        <sz val="10"/>
        <rFont val="맑은 고딕"/>
        <family val="3"/>
        <charset val="129"/>
      </rPr>
      <t>에 실제 종료시각을 써 주십시오.
예컨대 '주'(9:00~18:00) 근무일에 2시간 더 근로하되 7:00부터 18:00까지 근무했을 경우, 
a. &lt;표2&gt;에 18:00 라고 쓰면 명령서의 표에서 연장근로가 16:00~18:00 로 표기됩니다.
b. &lt;표2&gt;에 9:00 라고 쓰면 명령서의 표에서 연장근로가 7:00~9:00 로 표기됩니다.
※ 근무종류표에 없는 근무(예:반차,교육 따위)를 월 근무표에 입력한 경우에도 이와 같이 합니다.</t>
    </r>
    <phoneticPr fontId="5" type="noConversion"/>
  </si>
  <si>
    <r>
      <t xml:space="preserve">※ 연장근로의 실제 종료시각이 다른 경우, </t>
    </r>
    <r>
      <rPr>
        <b/>
        <sz val="10"/>
        <color rgb="FFFF0000"/>
        <rFont val="맑은 고딕"/>
        <family val="3"/>
        <charset val="129"/>
      </rPr>
      <t>&lt;표2&gt;</t>
    </r>
    <r>
      <rPr>
        <sz val="10"/>
        <rFont val="맑은 고딕"/>
        <family val="3"/>
        <charset val="129"/>
      </rPr>
      <t>에 실제 종료시각을 써 주십시오.
예컨대 '주'(9:00~18:00) 근무일에 2시간 더 근로하되 7:00부터 18:00까지 근무했을 경우, 
a. &lt;표2&gt;에 18:00 라고 쓰면 명령서의 표에서 연장근로가 16:00~18:00 로 표기됩니다.
b. &lt;표2&gt;에 9:00 라고 쓰면 명령서의 표에서 연장근로가 7:00~9:00 로 표기됩니다.</t>
    </r>
    <phoneticPr fontId="5" type="noConversion"/>
  </si>
  <si>
    <t>※ 근무종류표에 없는 근무(예:반차,교육 따위)를 월 근무표에 입력한 경우에도 이와 같이 합니다.</t>
  </si>
  <si>
    <r>
      <t xml:space="preserve">① 시간외수당 : a×통상시급의150% + b×통상시급의50% = </t>
    </r>
    <r>
      <rPr>
        <b/>
        <sz val="10"/>
        <color rgb="FF000000"/>
        <rFont val="맑은 고딕"/>
        <family val="3"/>
        <charset val="129"/>
      </rPr>
      <t>s1</t>
    </r>
    <r>
      <rPr>
        <sz val="10"/>
        <color rgb="FF000000"/>
        <rFont val="맑은 고딕"/>
        <family val="3"/>
        <charset val="129"/>
      </rPr>
      <t>×통상시급의150%</t>
    </r>
    <phoneticPr fontId="3" type="noConversion"/>
  </si>
  <si>
    <r>
      <t xml:space="preserve">② 휴일수당 : c×통상시급의150% + d×통상시급의200% = </t>
    </r>
    <r>
      <rPr>
        <b/>
        <sz val="10"/>
        <color rgb="FF000000"/>
        <rFont val="맑은 고딕"/>
        <family val="3"/>
        <charset val="129"/>
      </rPr>
      <t>s2</t>
    </r>
    <r>
      <rPr>
        <sz val="10"/>
        <color rgb="FF000000"/>
        <rFont val="맑은 고딕"/>
        <family val="3"/>
        <charset val="129"/>
      </rPr>
      <t>×통상시급의150%</t>
    </r>
    <phoneticPr fontId="3" type="noConversion"/>
  </si>
  <si>
    <r>
      <t xml:space="preserve">※ 휴일수당 예산이 따로 없는 경우 시간외수당 : a×통상시급의150% + b×통상시급의50% + c×통상시급의150% + d×통상시급의200% = </t>
    </r>
    <r>
      <rPr>
        <b/>
        <sz val="10"/>
        <color rgb="FF000000"/>
        <rFont val="맑은 고딕"/>
        <family val="3"/>
        <charset val="129"/>
      </rPr>
      <t>s3</t>
    </r>
    <r>
      <rPr>
        <sz val="10"/>
        <color rgb="FF000000"/>
        <rFont val="맑은 고딕"/>
        <family val="3"/>
        <charset val="129"/>
      </rPr>
      <t>×통상시급의150%</t>
    </r>
    <phoneticPr fontId="3" type="noConversion"/>
  </si>
  <si>
    <t>복돌이는 각일에 8시간을 초과하는 시간만 계산하여 보여줍니다.</t>
    <phoneticPr fontId="3" type="noConversion"/>
  </si>
  <si>
    <t>실제와 다른 경우, 예컨대 29일 토요일에 근무가 있고 그 주 '월~금'에 만근했으면</t>
    <phoneticPr fontId="3" type="noConversion"/>
  </si>
  <si>
    <t xml:space="preserve">29일 토요일의 근로시간이 모두 연장근로시간이 된다고 판단하는 경우, </t>
    <phoneticPr fontId="3" type="noConversion"/>
  </si>
  <si>
    <t>2. 일일연장근로시간표의 29일에도 직접 입력하십시오.</t>
    <phoneticPr fontId="3" type="noConversion"/>
  </si>
  <si>
    <t>1. 이 표에서 5주차에 직접 그 시간을 더하여 입력하고</t>
    <phoneticPr fontId="3" type="noConversion"/>
  </si>
  <si>
    <t>역일수</t>
  </si>
  <si>
    <t>월간 법정근로시간 계산 방식 : (40시간/7일)×</t>
    <phoneticPr fontId="3" type="noConversion"/>
  </si>
  <si>
    <r>
      <t xml:space="preserve">AI139. 유연 근로시간제의 월간 법정근로시간 계산 방식
</t>
    </r>
    <r>
      <rPr>
        <b/>
        <sz val="10"/>
        <color theme="1"/>
        <rFont val="맑은 고딕"/>
        <family val="3"/>
        <charset val="129"/>
      </rPr>
      <t>역일수</t>
    </r>
    <r>
      <rPr>
        <sz val="10"/>
        <color theme="1"/>
        <rFont val="맑은 고딕"/>
        <family val="3"/>
        <charset val="129"/>
      </rPr>
      <t xml:space="preserve"> (기본값) : 그 달의 역일수가 28일이면 160시간, 29일이면 165.71시간, 30일이면 171.43시간, 31일이면 177.14시간입니다.
</t>
    </r>
    <r>
      <rPr>
        <b/>
        <sz val="10"/>
        <color theme="1"/>
        <rFont val="맑은 고딕"/>
        <family val="3"/>
        <charset val="129"/>
      </rPr>
      <t>역일수-휴일수</t>
    </r>
    <r>
      <rPr>
        <sz val="10"/>
        <color theme="1"/>
        <rFont val="맑은 고딕"/>
        <family val="3"/>
        <charset val="129"/>
      </rPr>
      <t xml:space="preserve"> : 공휴일을 제외하고 계산합니다. 
예컨대 10월에 개천절과 한글날 공휴일 2일과 대체공휴일 2일을 제외하면 (40시간/7일)×27일=154.29시간입니다.</t>
    </r>
    <phoneticPr fontId="3" type="noConversion"/>
  </si>
  <si>
    <t>0101</t>
  </si>
  <si>
    <t>0301</t>
  </si>
  <si>
    <t>0501</t>
  </si>
  <si>
    <t>0505</t>
  </si>
  <si>
    <t>0606</t>
  </si>
  <si>
    <t>0815</t>
  </si>
  <si>
    <t>1003</t>
  </si>
  <si>
    <t>1009</t>
  </si>
  <si>
    <t>1225</t>
  </si>
  <si>
    <t>이름＼요일</t>
    <phoneticPr fontId="3" type="noConversion"/>
  </si>
  <si>
    <r>
      <t>가산수당</t>
    </r>
    <r>
      <rPr>
        <sz val="9"/>
        <color theme="1"/>
        <rFont val="맑은 고딕"/>
        <family val="3"/>
        <charset val="129"/>
      </rPr>
      <t>(150%)</t>
    </r>
    <r>
      <rPr>
        <sz val="10"/>
        <color theme="1"/>
        <rFont val="맑은 고딕"/>
        <family val="3"/>
        <charset val="129"/>
      </rPr>
      <t xml:space="preserve"> 지급대상시수 총계 (연장+야간/3+휴8이내+휴8초과*4/3) =</t>
    </r>
    <phoneticPr fontId="3" type="noConversion"/>
  </si>
  <si>
    <r>
      <rPr>
        <b/>
        <sz val="10"/>
        <color rgb="FFFF0000"/>
        <rFont val="맑은 고딕"/>
        <family val="3"/>
        <charset val="129"/>
      </rPr>
      <t>매월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 xml:space="preserve">원본 파일을 복사하여 </t>
    </r>
    <r>
      <rPr>
        <b/>
        <sz val="10"/>
        <color rgb="FFFF0000"/>
        <rFont val="맑은 고딕"/>
        <family val="3"/>
        <charset val="129"/>
      </rPr>
      <t>월별 복사본 파일에서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>다음과 같이 합니다.</t>
    </r>
    <r>
      <rPr>
        <sz val="10"/>
        <color rgb="FFFF0000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 xml:space="preserve">
1) </t>
    </r>
    <r>
      <rPr>
        <b/>
        <sz val="10"/>
        <color rgb="FF023DF8"/>
        <rFont val="맑은 고딕"/>
        <family val="3"/>
        <charset val="129"/>
      </rPr>
      <t>통합</t>
    </r>
    <r>
      <rPr>
        <sz val="10"/>
        <rFont val="맑은 고딕"/>
        <family val="3"/>
        <charset val="129"/>
      </rPr>
      <t xml:space="preserve"> 시트에서 '년,월'을 선택합니다.
2) 휴일 설정 : 통합 시트에서 해당일의 요일을 '휴'로 바꿉니다. (대체공휴일, 선거일, 임시공휴일 등)
3) 각 팀(근무조) 시트에서 
a. 월 근무표에서 근무를 바꾸거나 휴가를 넣습니다. 연차휴가는 '휴'로 입력합니다. 
※ 근무종류표에 없는 근무(예:반차,교육 따위)를 월 근무표에 입력할 때는 일일근로시간표에서 해당일의 시간을 직접 입력합니다.
b. 일일근로시간표에서 일일근로시간을 가감합니다. </t>
    </r>
    <phoneticPr fontId="3" type="noConversion"/>
  </si>
  <si>
    <r>
      <t xml:space="preserve">     이 복돌이는 </t>
    </r>
    <r>
      <rPr>
        <b/>
        <sz val="10"/>
        <color rgb="FFFF0000"/>
        <rFont val="맑은 고딕"/>
        <family val="3"/>
        <charset val="129"/>
      </rPr>
      <t>2022년 2월 2일</t>
    </r>
    <r>
      <rPr>
        <b/>
        <sz val="10"/>
        <color theme="1"/>
        <rFont val="맑은 고딕"/>
        <family val="3"/>
        <charset val="129"/>
      </rPr>
      <t xml:space="preserve"> 개정판입니다.</t>
    </r>
    <phoneticPr fontId="3" type="noConversion"/>
  </si>
  <si>
    <t>※ 상근직 : 1주의 기산점이 '1일'일 때, 5주차(29일~31일) 연장근로시간</t>
    <phoneticPr fontId="3" type="noConversion"/>
  </si>
  <si>
    <t>공통형 근무패턴표</t>
    <phoneticPr fontId="5" type="noConversion"/>
  </si>
  <si>
    <t>개별형 근무패턴표</t>
    <phoneticPr fontId="3" type="noConversion"/>
  </si>
  <si>
    <t>근로시간제 (일반/유연)</t>
    <phoneticPr fontId="3" type="noConversion"/>
  </si>
  <si>
    <t>교대직</t>
  </si>
  <si>
    <t>야간포함</t>
    <phoneticPr fontId="3" type="noConversion"/>
  </si>
  <si>
    <t>주간에만</t>
    <phoneticPr fontId="3" type="noConversion"/>
  </si>
  <si>
    <t>직군 선택</t>
    <phoneticPr fontId="3" type="noConversion"/>
  </si>
  <si>
    <t xml:space="preserve">상근직의 주휴일의 요일 선택 </t>
    <phoneticPr fontId="3" type="noConversion"/>
  </si>
  <si>
    <r>
      <rPr>
        <b/>
        <sz val="10"/>
        <color rgb="FFFF0000"/>
        <rFont val="맑은 고딕"/>
        <family val="3"/>
        <charset val="129"/>
      </rPr>
      <t xml:space="preserve">D2. 직군
</t>
    </r>
    <r>
      <rPr>
        <sz val="10"/>
        <color theme="1"/>
        <rFont val="맑은 고딕"/>
        <family val="2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교대직</t>
    </r>
    <r>
      <rPr>
        <sz val="10"/>
        <color theme="1"/>
        <rFont val="맑은 고딕"/>
        <family val="2"/>
        <charset val="129"/>
      </rPr>
      <t xml:space="preserve"> : 공휴일, 근로자의날만 휴일근로로 계산(기본값)
</t>
    </r>
    <r>
      <rPr>
        <b/>
        <sz val="10"/>
        <color theme="1"/>
        <rFont val="맑은 고딕"/>
        <family val="3"/>
        <charset val="129"/>
      </rPr>
      <t>상근직</t>
    </r>
    <r>
      <rPr>
        <sz val="10"/>
        <color theme="1"/>
        <rFont val="맑은 고딕"/>
        <family val="2"/>
        <charset val="129"/>
      </rPr>
      <t xml:space="preserve"> : 주휴일의 근로시간도 휴일근로시간에 산입</t>
    </r>
    <phoneticPr fontId="3" type="noConversion"/>
  </si>
  <si>
    <r>
      <rPr>
        <b/>
        <sz val="10"/>
        <color rgb="FFFF0000"/>
        <rFont val="맑은 고딕"/>
        <family val="3"/>
        <charset val="129"/>
      </rPr>
      <t>H2. 1주의 기산점</t>
    </r>
    <r>
      <rPr>
        <sz val="10"/>
        <color theme="1"/>
        <rFont val="맑은 고딕"/>
        <family val="3"/>
        <charset val="129"/>
      </rPr>
      <t xml:space="preserve">
연장근로시간을 1주 단위로 정산하는 일반 근로시간제에서, 
</t>
    </r>
    <r>
      <rPr>
        <b/>
        <sz val="10"/>
        <color theme="1"/>
        <rFont val="맑은 고딕"/>
        <family val="3"/>
        <charset val="129"/>
      </rPr>
      <t>일요일</t>
    </r>
    <r>
      <rPr>
        <sz val="10"/>
        <color theme="1"/>
        <rFont val="맑은 고딕"/>
        <family val="3"/>
        <charset val="129"/>
      </rPr>
      <t xml:space="preserve"> : 매주 일요일부터 토요일까지 정산 (기본값)
</t>
    </r>
    <r>
      <rPr>
        <b/>
        <sz val="10"/>
        <color theme="1"/>
        <rFont val="맑은 고딕"/>
        <family val="3"/>
        <charset val="129"/>
      </rPr>
      <t>월요일</t>
    </r>
    <r>
      <rPr>
        <sz val="10"/>
        <color theme="1"/>
        <rFont val="맑은 고딕"/>
        <family val="3"/>
        <charset val="129"/>
      </rPr>
      <t xml:space="preserve"> : 매주 월요일부터 일요일까지 정산
</t>
    </r>
    <r>
      <rPr>
        <b/>
        <sz val="10"/>
        <color theme="1"/>
        <rFont val="맑은 고딕"/>
        <family val="3"/>
        <charset val="129"/>
      </rPr>
      <t>1일</t>
    </r>
    <r>
      <rPr>
        <sz val="10"/>
        <color theme="1"/>
        <rFont val="맑은 고딕"/>
        <family val="3"/>
        <charset val="129"/>
      </rPr>
      <t xml:space="preserve"> : 1일~7일, 8일~14일, 15일~21일, 22일~28일, 29일~31일로 정산 </t>
    </r>
    <phoneticPr fontId="3" type="noConversion"/>
  </si>
  <si>
    <r>
      <rPr>
        <b/>
        <sz val="10"/>
        <color rgb="FFFF0000"/>
        <rFont val="맑은 고딕"/>
        <family val="3"/>
        <charset val="129"/>
      </rPr>
      <t>F21. 근로시간제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theme="1"/>
        <rFont val="맑은 고딕"/>
        <family val="3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일반</t>
    </r>
    <r>
      <rPr>
        <sz val="10"/>
        <color theme="1"/>
        <rFont val="맑은 고딕"/>
        <family val="3"/>
        <charset val="129"/>
      </rPr>
      <t xml:space="preserve"> : 연장근로시간을 1주 단위로 정산 (기본값)
</t>
    </r>
    <r>
      <rPr>
        <b/>
        <sz val="10"/>
        <color theme="1"/>
        <rFont val="맑은 고딕"/>
        <family val="3"/>
        <charset val="129"/>
      </rPr>
      <t>유연</t>
    </r>
    <r>
      <rPr>
        <sz val="10"/>
        <color theme="1"/>
        <rFont val="맑은 고딕"/>
        <family val="3"/>
        <charset val="129"/>
      </rPr>
      <t xml:space="preserve"> : 월간 연장근로시간 = 휴일을 제외한 근로시간의 합계가 월간 법정근로시간을 초과하는 시간</t>
    </r>
    <r>
      <rPr>
        <sz val="6"/>
        <color theme="1"/>
        <rFont val="맑은 고딕"/>
        <family val="3"/>
        <charset val="129"/>
      </rPr>
      <t xml:space="preserve">
</t>
    </r>
    <r>
      <rPr>
        <sz val="9"/>
        <color theme="1"/>
        <rFont val="맑은 고딕"/>
        <family val="3"/>
        <charset val="129"/>
      </rPr>
      <t xml:space="preserve">유연 근로시간제의 월간 법정근로시간 계산 방식은 </t>
    </r>
    <r>
      <rPr>
        <sz val="10"/>
        <color theme="1"/>
        <rFont val="맑은 고딕"/>
        <family val="3"/>
        <charset val="129"/>
      </rPr>
      <t>AI139 셀에서 선택합니다.</t>
    </r>
    <phoneticPr fontId="3" type="noConversion"/>
  </si>
  <si>
    <r>
      <rPr>
        <b/>
        <sz val="10"/>
        <color rgb="FFFF0000"/>
        <rFont val="맑은 고딕"/>
        <family val="3"/>
        <charset val="129"/>
      </rPr>
      <t>H20. 연장근로시간 정산시 유급휴가 8시간 산입 여부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theme="1"/>
        <rFont val="맑은 고딕"/>
        <family val="3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예</t>
    </r>
    <r>
      <rPr>
        <sz val="10"/>
        <color theme="1"/>
        <rFont val="맑은 고딕"/>
        <family val="3"/>
        <charset val="129"/>
      </rPr>
      <t xml:space="preserve"> : 산입함 (기본값)
</t>
    </r>
    <r>
      <rPr>
        <b/>
        <sz val="10"/>
        <color theme="1"/>
        <rFont val="맑은 고딕"/>
        <family val="3"/>
        <charset val="129"/>
      </rPr>
      <t>아니오</t>
    </r>
    <r>
      <rPr>
        <sz val="10"/>
        <color theme="1"/>
        <rFont val="맑은 고딕"/>
        <family val="3"/>
        <charset val="129"/>
      </rPr>
      <t xml:space="preserve"> : 산입하지 않음
예를 들어 1주에 주간근무(9:00~18:00) 5회 + 연차휴가 1회일 때
유급휴가 8시간을 산입하면 총 48시간이므로 연장근로시간은 8시간이고, 산입하지 않으면 총 40시간이므로 연장근로시간은 0시간입니다.</t>
    </r>
    <phoneticPr fontId="3" type="noConversion"/>
  </si>
  <si>
    <r>
      <t xml:space="preserve">H22. 전월의 마지막 주 근로시간 이월 합산 여부
</t>
    </r>
    <r>
      <rPr>
        <sz val="10"/>
        <rFont val="맑은 고딕"/>
        <family val="3"/>
        <charset val="129"/>
      </rPr>
      <t xml:space="preserve">
</t>
    </r>
    <r>
      <rPr>
        <b/>
        <sz val="10"/>
        <rFont val="맑은 고딕"/>
        <family val="3"/>
        <charset val="129"/>
      </rPr>
      <t>여</t>
    </r>
    <r>
      <rPr>
        <sz val="10"/>
        <rFont val="맑은 고딕"/>
        <family val="3"/>
        <charset val="129"/>
      </rPr>
      <t xml:space="preserve"> : 해당 주차의 7일 간의 근로시간을 합산하여 연장근로시간을 정산합니다. 단, 전월 마지막 주에 이미 정산한 연장근로시간은 공제합니다.
예를 들어 이 값이 '여'이고 1주의 기산점이 일요일이면, 2022년 3월 첫 주의 연장근로시간을 정산할 때, 2월 27일(일)부터 3월 5일(토)까지의 근로시간으로써 정산합니다.
</t>
    </r>
    <r>
      <rPr>
        <b/>
        <sz val="10"/>
        <rFont val="맑은 고딕"/>
        <family val="3"/>
        <charset val="129"/>
      </rPr>
      <t>부</t>
    </r>
    <r>
      <rPr>
        <sz val="10"/>
        <rFont val="맑은 고딕"/>
        <family val="3"/>
        <charset val="129"/>
      </rPr>
      <t xml:space="preserve"> : 해당 주차의 날 중 금월에 속하는 날들의 근로시간만으로 연장근로시간을 정산합니다.</t>
    </r>
    <phoneticPr fontId="3" type="noConversion"/>
  </si>
  <si>
    <r>
      <rPr>
        <b/>
        <sz val="10"/>
        <color rgb="FFFF0000"/>
        <rFont val="맑은 고딕"/>
        <family val="3"/>
        <charset val="129"/>
      </rPr>
      <t>F3. 상근직의 주휴일의 요일</t>
    </r>
    <r>
      <rPr>
        <sz val="10"/>
        <color theme="1"/>
        <rFont val="맑은 고딕"/>
        <family val="3"/>
        <charset val="129"/>
      </rPr>
      <t xml:space="preserve">
</t>
    </r>
    <r>
      <rPr>
        <b/>
        <sz val="10"/>
        <color theme="1"/>
        <rFont val="맑은 고딕"/>
        <family val="3"/>
        <charset val="129"/>
      </rPr>
      <t>일</t>
    </r>
    <r>
      <rPr>
        <sz val="10"/>
        <color theme="1"/>
        <rFont val="맑은 고딕"/>
        <family val="3"/>
        <charset val="129"/>
      </rPr>
      <t xml:space="preserve"> : 일요일을 주휴일로 고정합니다. (기본값)
</t>
    </r>
    <r>
      <rPr>
        <b/>
        <sz val="10"/>
        <color theme="1"/>
        <rFont val="맑은 고딕"/>
        <family val="3"/>
        <charset val="129"/>
      </rPr>
      <t>토</t>
    </r>
    <r>
      <rPr>
        <sz val="10"/>
        <color theme="1"/>
        <rFont val="맑은 고딕"/>
        <family val="3"/>
        <charset val="129"/>
      </rPr>
      <t xml:space="preserve"> : 토요일을 주휴일로 고정합니다.
기타 요일(월,화,수,목,금)도 선택할 수 있습니다.
상근직이 해당 요일에 근무할 경우 휴일근로시간으로 계산해 줍니다.
직군에서 '상근직'을 선택할 때만 보이는 옵션입니다. </t>
    </r>
    <phoneticPr fontId="3" type="noConversion"/>
  </si>
  <si>
    <r>
      <rPr>
        <b/>
        <sz val="10"/>
        <color theme="1"/>
        <rFont val="맑은 고딕"/>
        <family val="3"/>
        <charset val="129"/>
      </rPr>
      <t>공통형</t>
    </r>
    <r>
      <rPr>
        <sz val="10"/>
        <color theme="1"/>
        <rFont val="맑은 고딕"/>
        <family val="3"/>
        <charset val="129"/>
      </rPr>
      <t xml:space="preserve"> : N주 주기의 근무패턴을 N명이 공통으로 순환합니다.
</t>
    </r>
    <r>
      <rPr>
        <b/>
        <sz val="10"/>
        <color theme="1"/>
        <rFont val="맑은 고딕"/>
        <family val="3"/>
        <charset val="129"/>
      </rPr>
      <t>개별형</t>
    </r>
    <r>
      <rPr>
        <sz val="10"/>
        <color theme="1"/>
        <rFont val="맑은 고딕"/>
        <family val="3"/>
        <charset val="129"/>
      </rPr>
      <t xml:space="preserve"> : 각자 자기 근무패턴을 순환합니다.</t>
    </r>
    <phoneticPr fontId="3" type="noConversion"/>
  </si>
  <si>
    <t>설</t>
    <phoneticPr fontId="3" type="noConversion"/>
  </si>
  <si>
    <t>석탄일</t>
    <phoneticPr fontId="3" type="noConversion"/>
  </si>
  <si>
    <t>추석</t>
    <phoneticPr fontId="3" type="noConversion"/>
  </si>
  <si>
    <t>고정휴일</t>
    <phoneticPr fontId="3" type="noConversion"/>
  </si>
  <si>
    <t xml:space="preserve"> * 인원은 15명까지, 주기 일수는 105일까지 지정할 수 있습니다.</t>
    <phoneticPr fontId="3" type="noConversion"/>
  </si>
  <si>
    <t>* 최대 15명까지 설정할 수 있습니다.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</si>
</sst>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&quot;A: &quot;0&quot;야&quot;"/>
    <numFmt numFmtId="177" formatCode="0&quot;주&quot;"/>
    <numFmt numFmtId="178" formatCode="&quot;B: &quot;0&quot;야&quot;"/>
    <numFmt numFmtId="179" formatCode="&quot;C: &quot;0&quot;야&quot;"/>
    <numFmt numFmtId="180" formatCode="General&quot;년&quot;"/>
    <numFmt numFmtId="181" formatCode="#&quot;월&quot;"/>
    <numFmt numFmtId="182" formatCode="d&quot;일&quot;"/>
    <numFmt numFmtId="183" formatCode="0.00_ "/>
    <numFmt numFmtId="184" formatCode="0&quot;일&quot;"/>
    <numFmt numFmtId="185" formatCode="0&quot;월&quot;"/>
    <numFmt numFmtId="186" formatCode="0.00&quot;개 =&quot;"/>
    <numFmt numFmtId="187" formatCode="0&quot;명&quot;"/>
    <numFmt numFmtId="188" formatCode="0&quot;인조&quot;"/>
    <numFmt numFmtId="189" formatCode="0_ "/>
    <numFmt numFmtId="190" formatCode="0&quot;개&quot;"/>
    <numFmt numFmtId="191" formatCode="0_);[Red]\(0\)"/>
    <numFmt numFmtId="192" formatCode="&quot;최대&quot;0&quot;일&quot;"/>
    <numFmt numFmtId="193" formatCode="0.00_ ;[Red]\-0.00\ "/>
    <numFmt numFmtId="194" formatCode="h:mm;@"/>
    <numFmt numFmtId="195" formatCode="0.00&quot;시간&quot;"/>
    <numFmt numFmtId="196" formatCode="0&quot;일간&quot;"/>
    <numFmt numFmtId="197" formatCode="0.00_);[Red]\(0.00\)"/>
    <numFmt numFmtId="198" formatCode="0.0_);[Red]\(0.0\)"/>
    <numFmt numFmtId="199" formatCode="0.0_ "/>
    <numFmt numFmtId="200" formatCode="0_ ;[Red]\-0\ "/>
    <numFmt numFmtId="201" formatCode="#&quot;월  &quot;"/>
    <numFmt numFmtId="202" formatCode="&quot; &quot;General&quot;년&quot;"/>
  </numFmts>
  <fonts count="45"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8"/>
      <name val="맑은 고딕"/>
      <family val="2"/>
      <charset val="129"/>
    </font>
    <font>
      <b/>
      <sz val="10"/>
      <name val="맑은 고딕"/>
      <family val="3"/>
      <charset val="129"/>
    </font>
    <font>
      <sz val="8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theme="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</font>
    <font>
      <sz val="10"/>
      <color rgb="FFFF0000"/>
      <name val="맑은 고딕"/>
      <family val="2"/>
      <charset val="129"/>
    </font>
    <font>
      <sz val="10"/>
      <color theme="0"/>
      <name val="맑은 고딕"/>
      <family val="2"/>
      <charset val="129"/>
    </font>
    <font>
      <sz val="10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sz val="8"/>
      <color theme="1"/>
      <name val="맑은 고딕"/>
      <family val="2"/>
      <charset val="129"/>
    </font>
    <font>
      <sz val="8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rgb="FFFF0000"/>
      <name val="맑은 고딕"/>
      <family val="2"/>
      <charset val="129"/>
    </font>
    <font>
      <sz val="9"/>
      <name val="맑은 고딕"/>
      <family val="2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9"/>
      <color theme="1"/>
      <name val="맑은 고딕"/>
      <family val="2"/>
      <charset val="129"/>
    </font>
    <font>
      <b/>
      <sz val="12"/>
      <color theme="1"/>
      <name val="맑은 고딕"/>
      <family val="3"/>
      <charset val="129"/>
    </font>
    <font>
      <sz val="9"/>
      <color theme="0"/>
      <name val="맑은 고딕"/>
      <family val="2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6"/>
      <color theme="1"/>
      <name val="맑은 고딕"/>
      <family val="3"/>
      <charset val="129"/>
    </font>
    <font>
      <b/>
      <sz val="10"/>
      <color theme="0"/>
      <name val="맑은 고딕"/>
      <family val="2"/>
      <charset val="129"/>
    </font>
    <font>
      <sz val="10"/>
      <color rgb="FFFFFFFF"/>
      <name val="맑은 고딕"/>
      <family val="3"/>
      <charset val="129"/>
    </font>
    <font>
      <b/>
      <sz val="10"/>
      <color rgb="FF023DF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723">
    <xf numFmtId="0" fontId="0" fillId="0" borderId="0" xfId="0">
      <alignment vertical="center"/>
    </xf>
    <xf numFmtId="0" fontId="9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0" fontId="2" fillId="0" borderId="0" xfId="1" applyNumberFormat="1" applyFont="1" applyFill="1">
      <alignment vertical="center"/>
    </xf>
    <xf numFmtId="0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 applyProtection="1">
      <alignment horizontal="left" vertical="center"/>
      <protection locked="0"/>
    </xf>
    <xf numFmtId="179" fontId="12" fillId="0" borderId="0" xfId="1" applyNumberFormat="1" applyFont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1" applyNumberFormat="1" applyFont="1">
      <alignment vertical="center"/>
    </xf>
    <xf numFmtId="0" fontId="13" fillId="0" borderId="0" xfId="1" applyFont="1" applyFill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177" fontId="11" fillId="0" borderId="0" xfId="1" applyNumberFormat="1" applyFont="1" applyFill="1" applyAlignment="1" applyProtection="1">
      <alignment horizontal="left" vertical="center"/>
    </xf>
    <xf numFmtId="179" fontId="11" fillId="0" borderId="0" xfId="1" applyNumberFormat="1" applyFont="1" applyFill="1" applyAlignment="1" applyProtection="1">
      <alignment horizontal="right"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184" fontId="2" fillId="0" borderId="0" xfId="1" applyNumberFormat="1" applyFont="1" applyFill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186" fontId="24" fillId="0" borderId="0" xfId="1" applyNumberFormat="1" applyFont="1" applyAlignment="1">
      <alignment horizontal="left" vertical="center" shrinkToFit="1"/>
    </xf>
    <xf numFmtId="0" fontId="8" fillId="0" borderId="0" xfId="0" applyNumberFormat="1" applyFont="1">
      <alignment vertical="center"/>
    </xf>
    <xf numFmtId="0" fontId="8" fillId="0" borderId="0" xfId="0" applyNumberFormat="1" applyFont="1" applyFill="1">
      <alignment vertical="center"/>
    </xf>
    <xf numFmtId="0" fontId="13" fillId="0" borderId="0" xfId="1" applyFont="1" applyFill="1" applyAlignment="1" applyProtection="1">
      <alignment horizontal="center" vertical="center"/>
    </xf>
    <xf numFmtId="176" fontId="10" fillId="0" borderId="0" xfId="1" applyNumberFormat="1" applyFont="1" applyFill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180" fontId="4" fillId="0" borderId="0" xfId="1" applyNumberFormat="1" applyFont="1" applyFill="1" applyBorder="1" applyAlignment="1" applyProtection="1">
      <alignment horizontal="center" vertical="center"/>
    </xf>
    <xf numFmtId="181" fontId="4" fillId="0" borderId="0" xfId="1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 shrinkToFit="1"/>
    </xf>
    <xf numFmtId="0" fontId="2" fillId="2" borderId="12" xfId="1" applyNumberFormat="1" applyFont="1" applyFill="1" applyBorder="1" applyAlignment="1" applyProtection="1">
      <alignment horizontal="center" vertical="center" shrinkToFit="1"/>
    </xf>
    <xf numFmtId="0" fontId="2" fillId="2" borderId="8" xfId="1" applyNumberFormat="1" applyFont="1" applyFill="1" applyBorder="1" applyAlignment="1" applyProtection="1">
      <alignment horizontal="center" vertical="center" shrinkToFit="1"/>
    </xf>
    <xf numFmtId="20" fontId="0" fillId="0" borderId="0" xfId="0" applyNumberFormat="1">
      <alignment vertical="center"/>
    </xf>
    <xf numFmtId="0" fontId="0" fillId="0" borderId="0" xfId="0" applyProtection="1">
      <alignment vertical="center"/>
    </xf>
    <xf numFmtId="0" fontId="21" fillId="0" borderId="0" xfId="0" applyFont="1">
      <alignment vertical="center"/>
    </xf>
    <xf numFmtId="0" fontId="8" fillId="0" borderId="0" xfId="1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9" fontId="8" fillId="0" borderId="0" xfId="1" applyNumberFormat="1" applyFont="1" applyFill="1" applyAlignment="1" applyProtection="1">
      <alignment horizontal="center" vertical="center"/>
    </xf>
    <xf numFmtId="189" fontId="8" fillId="0" borderId="0" xfId="0" applyNumberFormat="1" applyFont="1">
      <alignment vertical="center"/>
    </xf>
    <xf numFmtId="0" fontId="2" fillId="0" borderId="0" xfId="1" applyNumberFormat="1" applyFont="1" applyProtection="1">
      <alignment vertical="center"/>
    </xf>
    <xf numFmtId="189" fontId="2" fillId="0" borderId="0" xfId="1" applyNumberFormat="1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NumberFormat="1" applyFont="1" applyProtection="1">
      <alignment vertical="center"/>
    </xf>
    <xf numFmtId="0" fontId="2" fillId="0" borderId="0" xfId="1" applyNumberFormat="1" applyFont="1" applyFill="1" applyProtection="1">
      <alignment vertical="center"/>
    </xf>
    <xf numFmtId="178" fontId="2" fillId="0" borderId="0" xfId="1" applyNumberFormat="1" applyFont="1" applyFill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NumberFormat="1" applyFont="1" applyFill="1" applyProtection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189" fontId="18" fillId="0" borderId="0" xfId="0" applyNumberFormat="1" applyFo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1" applyNumberFormat="1" applyFont="1" applyFill="1">
      <alignment vertical="center"/>
    </xf>
    <xf numFmtId="0" fontId="18" fillId="0" borderId="0" xfId="0" applyNumberFormat="1" applyFont="1" applyFill="1">
      <alignment vertical="center"/>
    </xf>
    <xf numFmtId="0" fontId="18" fillId="0" borderId="0" xfId="1" applyNumberFormat="1" applyFont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0" xfId="0" applyFont="1">
      <alignment vertical="center"/>
    </xf>
    <xf numFmtId="190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187" fontId="22" fillId="0" borderId="2" xfId="0" applyNumberFormat="1" applyFont="1" applyBorder="1" applyAlignment="1">
      <alignment horizontal="center" vertical="center"/>
    </xf>
    <xf numFmtId="187" fontId="22" fillId="0" borderId="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87" fontId="22" fillId="0" borderId="13" xfId="0" applyNumberFormat="1" applyFont="1" applyBorder="1" applyAlignment="1">
      <alignment horizontal="center" vertical="center"/>
    </xf>
    <xf numFmtId="0" fontId="22" fillId="3" borderId="12" xfId="0" applyFont="1" applyFill="1" applyBorder="1" applyAlignment="1" applyProtection="1">
      <alignment horizontal="center" vertical="center" shrinkToFit="1"/>
      <protection locked="0"/>
    </xf>
    <xf numFmtId="0" fontId="22" fillId="3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1" applyNumberFormat="1" applyFont="1">
      <alignment vertical="center"/>
    </xf>
    <xf numFmtId="0" fontId="0" fillId="0" borderId="0" xfId="0">
      <alignment vertical="center"/>
    </xf>
    <xf numFmtId="188" fontId="8" fillId="3" borderId="0" xfId="1" applyNumberFormat="1" applyFont="1" applyFill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0" xfId="0" applyFont="1" applyFill="1" applyBorder="1" applyAlignment="1" applyProtection="1">
      <alignment horizontal="center" vertical="center" shrinkToFit="1"/>
    </xf>
    <xf numFmtId="183" fontId="14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2" fillId="0" borderId="0" xfId="1" applyNumberFormat="1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0" fillId="0" borderId="0" xfId="0" applyFont="1" applyAlignment="1">
      <alignment horizontal="left" vertical="top"/>
    </xf>
    <xf numFmtId="187" fontId="2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191" fontId="8" fillId="0" borderId="0" xfId="0" applyNumberFormat="1" applyFont="1">
      <alignment vertical="center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8" fillId="0" borderId="19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14" fontId="4" fillId="0" borderId="21" xfId="1" applyNumberFormat="1" applyFont="1" applyBorder="1" applyAlignment="1">
      <alignment horizontal="center" vertical="center"/>
    </xf>
    <xf numFmtId="14" fontId="4" fillId="0" borderId="22" xfId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9" fontId="8" fillId="0" borderId="0" xfId="1" applyNumberFormat="1" applyFont="1" applyFill="1" applyBorder="1" applyAlignment="1" applyProtection="1">
      <alignment horizontal="center" vertical="center"/>
    </xf>
    <xf numFmtId="189" fontId="8" fillId="0" borderId="0" xfId="1" applyNumberFormat="1" applyFont="1" applyAlignment="1" applyProtection="1">
      <alignment horizontal="center" vertical="center"/>
    </xf>
    <xf numFmtId="180" fontId="2" fillId="2" borderId="25" xfId="1" applyNumberFormat="1" applyFont="1" applyFill="1" applyBorder="1" applyAlignment="1">
      <alignment horizontal="center" vertical="center"/>
    </xf>
    <xf numFmtId="191" fontId="8" fillId="0" borderId="26" xfId="1" applyNumberFormat="1" applyFont="1" applyFill="1" applyBorder="1" applyAlignment="1">
      <alignment horizontal="center" vertical="center" shrinkToFit="1"/>
    </xf>
    <xf numFmtId="191" fontId="8" fillId="0" borderId="27" xfId="0" applyNumberFormat="1" applyFont="1" applyBorder="1" applyAlignment="1">
      <alignment vertical="center" shrinkToFit="1"/>
    </xf>
    <xf numFmtId="191" fontId="8" fillId="0" borderId="28" xfId="0" applyNumberFormat="1" applyFont="1" applyBorder="1" applyAlignment="1">
      <alignment vertical="center" shrinkToFit="1"/>
    </xf>
    <xf numFmtId="180" fontId="2" fillId="2" borderId="29" xfId="1" applyNumberFormat="1" applyFont="1" applyFill="1" applyBorder="1" applyAlignment="1">
      <alignment horizontal="center" vertical="center"/>
    </xf>
    <xf numFmtId="14" fontId="4" fillId="0" borderId="30" xfId="1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8" fillId="0" borderId="32" xfId="1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8" fillId="0" borderId="34" xfId="1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30" xfId="1" applyNumberFormat="1" applyFont="1" applyBorder="1" applyAlignment="1">
      <alignment horizontal="center" vertical="center"/>
    </xf>
    <xf numFmtId="182" fontId="8" fillId="0" borderId="26" xfId="1" applyNumberFormat="1" applyFont="1" applyFill="1" applyBorder="1" applyAlignment="1">
      <alignment horizontal="center" vertical="center"/>
    </xf>
    <xf numFmtId="182" fontId="8" fillId="0" borderId="27" xfId="0" applyNumberFormat="1" applyFont="1" applyBorder="1" applyAlignment="1">
      <alignment horizontal="center" vertical="center"/>
    </xf>
    <xf numFmtId="182" fontId="8" fillId="0" borderId="28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8" fillId="0" borderId="13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184" fontId="0" fillId="0" borderId="2" xfId="0" applyNumberFormat="1" applyBorder="1" applyAlignment="1" applyProtection="1">
      <alignment horizontal="center" vertical="center"/>
      <protection locked="0"/>
    </xf>
    <xf numFmtId="184" fontId="0" fillId="0" borderId="13" xfId="0" applyNumberFormat="1" applyBorder="1" applyAlignment="1" applyProtection="1">
      <alignment horizontal="center" vertical="center"/>
      <protection locked="0"/>
    </xf>
    <xf numFmtId="0" fontId="2" fillId="0" borderId="0" xfId="1" applyNumberFormat="1" applyFont="1" applyFill="1" applyAlignment="1">
      <alignment vertical="top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89" fontId="11" fillId="0" borderId="0" xfId="1" applyNumberFormat="1" applyFont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92" fontId="19" fillId="0" borderId="18" xfId="0" applyNumberFormat="1" applyFont="1" applyBorder="1" applyAlignment="1">
      <alignment vertical="center" shrinkToFit="1"/>
    </xf>
    <xf numFmtId="191" fontId="19" fillId="0" borderId="18" xfId="1" applyNumberFormat="1" applyFont="1" applyFill="1" applyBorder="1" applyAlignment="1">
      <alignment horizontal="center" vertical="center" shrinkToFit="1"/>
    </xf>
    <xf numFmtId="191" fontId="19" fillId="0" borderId="18" xfId="0" applyNumberFormat="1" applyFont="1" applyBorder="1" applyAlignment="1">
      <alignment vertical="center" shrinkToFit="1"/>
    </xf>
    <xf numFmtId="191" fontId="19" fillId="0" borderId="35" xfId="0" applyNumberFormat="1" applyFont="1" applyBorder="1" applyAlignment="1">
      <alignment vertical="center" shrinkToFit="1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2" fillId="0" borderId="16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20" fontId="9" fillId="3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/>
    </xf>
    <xf numFmtId="0" fontId="0" fillId="0" borderId="42" xfId="0" applyNumberFormat="1" applyBorder="1">
      <alignment vertical="center"/>
    </xf>
    <xf numFmtId="0" fontId="14" fillId="0" borderId="14" xfId="0" applyNumberFormat="1" applyFont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0" fontId="9" fillId="3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20" fontId="9" fillId="3" borderId="13" xfId="1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Border="1" applyAlignment="1" applyProtection="1">
      <alignment horizontal="center" vertical="center"/>
    </xf>
    <xf numFmtId="0" fontId="0" fillId="0" borderId="46" xfId="0" applyNumberFormat="1" applyBorder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6" xfId="0" applyFont="1" applyFill="1" applyBorder="1" applyProtection="1">
      <alignment vertical="center"/>
    </xf>
    <xf numFmtId="193" fontId="8" fillId="0" borderId="16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3" fillId="0" borderId="0" xfId="0" applyFont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180" fontId="2" fillId="0" borderId="25" xfId="1" applyNumberFormat="1" applyFont="1" applyFill="1" applyBorder="1" applyAlignment="1">
      <alignment horizontal="center" vertical="center"/>
    </xf>
    <xf numFmtId="180" fontId="2" fillId="0" borderId="29" xfId="1" applyNumberFormat="1" applyFont="1" applyFill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180" fontId="0" fillId="0" borderId="33" xfId="0" applyNumberFormat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180" fontId="0" fillId="0" borderId="29" xfId="0" applyNumberFormat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12" fillId="0" borderId="0" xfId="1" applyNumberFormat="1" applyFont="1" applyFill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0" fontId="0" fillId="0" borderId="23" xfId="0" applyNumberFormat="1" applyBorder="1" applyAlignment="1" applyProtection="1">
      <alignment horizontal="center" vertical="center" shrinkToFit="1"/>
    </xf>
    <xf numFmtId="0" fontId="0" fillId="0" borderId="20" xfId="0" applyNumberFormat="1" applyBorder="1" applyAlignment="1" applyProtection="1">
      <alignment horizontal="center" vertical="center" shrinkToFit="1"/>
    </xf>
    <xf numFmtId="0" fontId="8" fillId="0" borderId="20" xfId="1" applyNumberFormat="1" applyFont="1" applyBorder="1" applyAlignment="1" applyProtection="1">
      <alignment horizontal="center" vertical="center" shrinkToFit="1"/>
    </xf>
    <xf numFmtId="0" fontId="8" fillId="0" borderId="32" xfId="1" applyNumberFormat="1" applyFont="1" applyBorder="1" applyAlignment="1" applyProtection="1">
      <alignment horizontal="center" vertical="center" shrinkToFit="1"/>
    </xf>
    <xf numFmtId="49" fontId="0" fillId="0" borderId="33" xfId="0" applyNumberFormat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center" vertical="center" shrinkToFit="1"/>
    </xf>
    <xf numFmtId="0" fontId="0" fillId="0" borderId="19" xfId="0" applyNumberFormat="1" applyBorder="1" applyAlignment="1" applyProtection="1">
      <alignment horizontal="center" vertical="center" shrinkToFit="1"/>
    </xf>
    <xf numFmtId="0" fontId="8" fillId="0" borderId="19" xfId="1" applyNumberFormat="1" applyFont="1" applyBorder="1" applyAlignment="1" applyProtection="1">
      <alignment horizontal="center" vertical="center" shrinkToFit="1"/>
    </xf>
    <xf numFmtId="0" fontId="8" fillId="0" borderId="34" xfId="1" applyNumberFormat="1" applyFont="1" applyBorder="1" applyAlignment="1" applyProtection="1">
      <alignment horizontal="center" vertical="center" shrinkToFit="1"/>
    </xf>
    <xf numFmtId="49" fontId="0" fillId="0" borderId="29" xfId="0" applyNumberFormat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center" vertical="center" shrinkToFit="1"/>
    </xf>
    <xf numFmtId="0" fontId="0" fillId="0" borderId="21" xfId="0" applyNumberFormat="1" applyBorder="1" applyAlignment="1" applyProtection="1">
      <alignment horizontal="center" vertical="center" shrinkToFit="1"/>
    </xf>
    <xf numFmtId="0" fontId="8" fillId="0" borderId="21" xfId="1" applyNumberFormat="1" applyFont="1" applyBorder="1" applyAlignment="1" applyProtection="1">
      <alignment horizontal="center" vertical="center" shrinkToFit="1"/>
    </xf>
    <xf numFmtId="0" fontId="8" fillId="0" borderId="30" xfId="1" applyNumberFormat="1" applyFont="1" applyBorder="1" applyAlignment="1" applyProtection="1">
      <alignment horizontal="center" vertical="center" shrinkToFit="1"/>
    </xf>
    <xf numFmtId="0" fontId="16" fillId="0" borderId="0" xfId="1" applyNumberFormat="1" applyFont="1" applyFill="1">
      <alignment vertical="center"/>
    </xf>
    <xf numFmtId="183" fontId="0" fillId="0" borderId="31" xfId="0" applyNumberFormat="1" applyBorder="1" applyAlignment="1">
      <alignment horizontal="center" vertical="center" shrinkToFit="1"/>
    </xf>
    <xf numFmtId="183" fontId="0" fillId="0" borderId="33" xfId="0" applyNumberFormat="1" applyBorder="1" applyAlignment="1">
      <alignment horizontal="center" vertical="center" shrinkToFit="1"/>
    </xf>
    <xf numFmtId="183" fontId="0" fillId="0" borderId="29" xfId="0" applyNumberFormat="1" applyBorder="1" applyAlignment="1">
      <alignment horizontal="center" vertical="center" shrinkToFit="1"/>
    </xf>
    <xf numFmtId="0" fontId="27" fillId="0" borderId="18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2" fillId="0" borderId="6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83" fontId="22" fillId="0" borderId="56" xfId="0" applyNumberFormat="1" applyFont="1" applyBorder="1" applyAlignment="1">
      <alignment horizontal="center" vertical="center" shrinkToFit="1"/>
    </xf>
    <xf numFmtId="183" fontId="22" fillId="0" borderId="12" xfId="0" applyNumberFormat="1" applyFont="1" applyBorder="1" applyAlignment="1">
      <alignment horizontal="center" vertical="center" shrinkToFit="1"/>
    </xf>
    <xf numFmtId="183" fontId="22" fillId="0" borderId="8" xfId="0" applyNumberFormat="1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83" fontId="22" fillId="0" borderId="57" xfId="0" applyNumberFormat="1" applyFont="1" applyBorder="1" applyAlignment="1">
      <alignment horizontal="center" vertical="center" shrinkToFit="1"/>
    </xf>
    <xf numFmtId="183" fontId="22" fillId="0" borderId="2" xfId="0" applyNumberFormat="1" applyFont="1" applyBorder="1" applyAlignment="1">
      <alignment horizontal="center" vertical="center" shrinkToFit="1"/>
    </xf>
    <xf numFmtId="183" fontId="22" fillId="0" borderId="1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14" fontId="26" fillId="0" borderId="2" xfId="1" applyNumberFormat="1" applyFont="1" applyBorder="1" applyAlignment="1" applyProtection="1">
      <alignment horizontal="center" vertical="center"/>
      <protection locked="0"/>
    </xf>
    <xf numFmtId="14" fontId="26" fillId="0" borderId="1" xfId="1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12" xfId="1" applyNumberFormat="1" applyFont="1" applyBorder="1" applyAlignment="1" applyProtection="1">
      <alignment horizontal="center" vertical="center"/>
      <protection locked="0"/>
    </xf>
    <xf numFmtId="0" fontId="8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1" xfId="1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180" fontId="2" fillId="4" borderId="12" xfId="1" applyNumberFormat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14" fontId="4" fillId="0" borderId="8" xfId="1" applyNumberFormat="1" applyFont="1" applyBorder="1" applyAlignment="1">
      <alignment horizontal="center" vertical="center"/>
    </xf>
    <xf numFmtId="182" fontId="8" fillId="0" borderId="26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8" fillId="0" borderId="12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180" fontId="12" fillId="0" borderId="0" xfId="1" applyNumberFormat="1" applyFont="1" applyAlignment="1" applyProtection="1">
      <alignment horizontal="center" vertical="center"/>
    </xf>
    <xf numFmtId="180" fontId="12" fillId="0" borderId="0" xfId="1" applyNumberFormat="1" applyFont="1" applyProtection="1">
      <alignment vertical="center"/>
    </xf>
    <xf numFmtId="180" fontId="2" fillId="2" borderId="25" xfId="1" applyNumberFormat="1" applyFont="1" applyFill="1" applyBorder="1" applyAlignment="1" applyProtection="1">
      <alignment horizontal="center" vertical="center"/>
    </xf>
    <xf numFmtId="182" fontId="8" fillId="0" borderId="26" xfId="1" applyNumberFormat="1" applyFont="1" applyFill="1" applyBorder="1" applyAlignment="1" applyProtection="1">
      <alignment horizontal="center" vertical="center"/>
    </xf>
    <xf numFmtId="182" fontId="8" fillId="0" borderId="27" xfId="0" applyNumberFormat="1" applyFont="1" applyBorder="1" applyAlignment="1" applyProtection="1">
      <alignment horizontal="center" vertical="center"/>
    </xf>
    <xf numFmtId="182" fontId="8" fillId="0" borderId="28" xfId="0" applyNumberFormat="1" applyFont="1" applyBorder="1" applyAlignment="1" applyProtection="1">
      <alignment horizontal="center" vertical="center"/>
    </xf>
    <xf numFmtId="180" fontId="2" fillId="2" borderId="29" xfId="1" applyNumberFormat="1" applyFont="1" applyFill="1" applyBorder="1" applyAlignment="1" applyProtection="1">
      <alignment horizontal="center" vertical="center"/>
    </xf>
    <xf numFmtId="14" fontId="4" fillId="0" borderId="22" xfId="1" applyNumberFormat="1" applyFont="1" applyBorder="1" applyAlignment="1" applyProtection="1">
      <alignment horizontal="center" vertical="center"/>
    </xf>
    <xf numFmtId="14" fontId="4" fillId="0" borderId="21" xfId="1" applyNumberFormat="1" applyFont="1" applyBorder="1" applyAlignment="1" applyProtection="1">
      <alignment horizontal="center" vertical="center"/>
    </xf>
    <xf numFmtId="14" fontId="4" fillId="0" borderId="30" xfId="1" applyNumberFormat="1" applyFont="1" applyBorder="1" applyAlignment="1" applyProtection="1">
      <alignment horizontal="center" vertical="center"/>
    </xf>
    <xf numFmtId="181" fontId="12" fillId="0" borderId="0" xfId="1" applyNumberFormat="1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2" fillId="0" borderId="0" xfId="1" applyNumberFormat="1" applyFont="1" applyFill="1" applyAlignment="1">
      <alignment vertical="top" wrapText="1"/>
    </xf>
    <xf numFmtId="0" fontId="11" fillId="0" borderId="0" xfId="1" applyNumberFormat="1" applyFont="1">
      <alignment vertical="center"/>
    </xf>
    <xf numFmtId="180" fontId="2" fillId="2" borderId="7" xfId="1" applyNumberFormat="1" applyFont="1" applyFill="1" applyBorder="1" applyAlignment="1">
      <alignment horizontal="center" vertical="center"/>
    </xf>
    <xf numFmtId="182" fontId="8" fillId="0" borderId="12" xfId="1" applyNumberFormat="1" applyFont="1" applyFill="1" applyBorder="1" applyAlignment="1">
      <alignment horizontal="center" vertical="center"/>
    </xf>
    <xf numFmtId="182" fontId="8" fillId="0" borderId="12" xfId="0" applyNumberFormat="1" applyFont="1" applyBorder="1" applyAlignment="1">
      <alignment horizontal="center" vertical="center"/>
    </xf>
    <xf numFmtId="180" fontId="2" fillId="2" borderId="3" xfId="1" applyNumberFormat="1" applyFont="1" applyFill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0" fontId="8" fillId="0" borderId="2" xfId="1" applyNumberFormat="1" applyFont="1" applyBorder="1" applyAlignment="1" applyProtection="1">
      <alignment horizontal="center" vertical="center" shrinkToFit="1"/>
      <protection locked="0"/>
    </xf>
    <xf numFmtId="183" fontId="0" fillId="0" borderId="1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 applyProtection="1">
      <alignment horizontal="center" vertical="center" shrinkToFit="1"/>
      <protection locked="0"/>
    </xf>
    <xf numFmtId="0" fontId="8" fillId="0" borderId="13" xfId="1" applyNumberFormat="1" applyFont="1" applyBorder="1" applyAlignment="1" applyProtection="1">
      <alignment horizontal="center" vertical="center" shrinkToFit="1"/>
      <protection locked="0"/>
    </xf>
    <xf numFmtId="183" fontId="0" fillId="0" borderId="4" xfId="0" applyNumberForma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3" borderId="11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/>
    </xf>
    <xf numFmtId="180" fontId="2" fillId="2" borderId="12" xfId="1" applyNumberFormat="1" applyFont="1" applyFill="1" applyBorder="1" applyAlignment="1">
      <alignment horizontal="center" vertical="center"/>
    </xf>
    <xf numFmtId="180" fontId="2" fillId="2" borderId="8" xfId="1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80" fontId="34" fillId="0" borderId="0" xfId="0" applyNumberFormat="1" applyFont="1" applyAlignment="1">
      <alignment horizontal="center" vertical="center"/>
    </xf>
    <xf numFmtId="181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12" xfId="1" applyNumberFormat="1" applyFont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183" fontId="13" fillId="0" borderId="11" xfId="0" applyNumberFormat="1" applyFont="1" applyBorder="1" applyAlignment="1">
      <alignment horizontal="center" vertical="center" shrinkToFit="1"/>
    </xf>
    <xf numFmtId="183" fontId="13" fillId="0" borderId="13" xfId="0" applyNumberFormat="1" applyFont="1" applyBorder="1" applyAlignment="1">
      <alignment horizontal="center" vertical="center" shrinkToFit="1"/>
    </xf>
    <xf numFmtId="183" fontId="13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4" fillId="0" borderId="22" xfId="1" applyNumberFormat="1" applyFont="1" applyBorder="1" applyAlignment="1" applyProtection="1">
      <alignment horizontal="center" vertical="center"/>
      <protection locked="0"/>
    </xf>
    <xf numFmtId="14" fontId="4" fillId="0" borderId="21" xfId="1" applyNumberFormat="1" applyFont="1" applyBorder="1" applyAlignment="1" applyProtection="1">
      <alignment horizontal="center" vertical="center"/>
      <protection locked="0"/>
    </xf>
    <xf numFmtId="14" fontId="4" fillId="0" borderId="30" xfId="1" applyNumberFormat="1" applyFont="1" applyBorder="1" applyAlignment="1" applyProtection="1">
      <alignment horizontal="center" vertical="center"/>
      <protection locked="0"/>
    </xf>
    <xf numFmtId="0" fontId="16" fillId="0" borderId="0" xfId="1" applyNumberFormat="1" applyFont="1" applyFill="1" applyAlignment="1">
      <alignment vertical="top"/>
    </xf>
    <xf numFmtId="0" fontId="16" fillId="0" borderId="0" xfId="1" applyNumberFormat="1" applyFont="1" applyProtection="1">
      <alignment vertical="center"/>
    </xf>
    <xf numFmtId="0" fontId="16" fillId="0" borderId="0" xfId="0" applyFont="1">
      <alignment vertical="center"/>
    </xf>
    <xf numFmtId="0" fontId="16" fillId="0" borderId="0" xfId="1" applyFont="1" applyFill="1" applyAlignment="1">
      <alignment horizontal="center" vertical="center"/>
    </xf>
    <xf numFmtId="0" fontId="11" fillId="0" borderId="0" xfId="1" applyNumberFormat="1" applyFo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9" fillId="0" borderId="0" xfId="1" applyNumberFormat="1" applyFont="1">
      <alignment vertical="center"/>
    </xf>
    <xf numFmtId="0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8" fillId="2" borderId="12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ont="1" applyAlignment="1">
      <alignment vertical="top" wrapText="1"/>
    </xf>
    <xf numFmtId="0" fontId="2" fillId="0" borderId="0" xfId="1" applyNumberFormat="1" applyFont="1" applyAlignment="1">
      <alignment vertical="top"/>
    </xf>
    <xf numFmtId="0" fontId="2" fillId="0" borderId="0" xfId="1" applyNumberFormat="1" applyFont="1" applyAlignment="1">
      <alignment vertical="center" wrapText="1"/>
    </xf>
    <xf numFmtId="0" fontId="2" fillId="0" borderId="3" xfId="1" applyNumberFormat="1" applyFont="1" applyBorder="1" applyAlignment="1">
      <alignment horizontal="center" vertical="center"/>
    </xf>
    <xf numFmtId="195" fontId="2" fillId="0" borderId="1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195" fontId="2" fillId="0" borderId="4" xfId="1" applyNumberFormat="1" applyFont="1" applyBorder="1" applyAlignment="1">
      <alignment horizontal="center" vertical="center"/>
    </xf>
    <xf numFmtId="0" fontId="12" fillId="0" borderId="0" xfId="1" applyNumberFormat="1" applyFont="1">
      <alignment vertical="center"/>
    </xf>
    <xf numFmtId="0" fontId="9" fillId="0" borderId="0" xfId="1" applyNumberFormat="1" applyFont="1" applyBorder="1">
      <alignment vertical="center"/>
    </xf>
    <xf numFmtId="0" fontId="28" fillId="0" borderId="0" xfId="0" applyFont="1" applyFill="1" applyBorder="1" applyAlignment="1" applyProtection="1">
      <alignment vertical="center" shrinkToFit="1"/>
    </xf>
    <xf numFmtId="0" fontId="2" fillId="0" borderId="0" xfId="1" applyNumberFormat="1" applyFont="1" applyBorder="1">
      <alignment vertical="center"/>
    </xf>
    <xf numFmtId="185" fontId="8" fillId="0" borderId="0" xfId="1" applyNumberFormat="1" applyFont="1" applyFill="1" applyBorder="1" applyAlignment="1" applyProtection="1">
      <alignment horizontal="center" vertical="center" shrinkToFit="1"/>
    </xf>
    <xf numFmtId="0" fontId="35" fillId="0" borderId="0" xfId="0" applyFont="1">
      <alignment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/>
    </xf>
    <xf numFmtId="0" fontId="35" fillId="0" borderId="0" xfId="0" quotePrefix="1" applyFont="1" applyAlignment="1">
      <alignment horizontal="left" vertical="top" wrapText="1"/>
    </xf>
    <xf numFmtId="0" fontId="34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left" vertical="top" wrapText="1"/>
    </xf>
    <xf numFmtId="0" fontId="34" fillId="0" borderId="0" xfId="0" applyFont="1">
      <alignment vertical="center"/>
    </xf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6" fillId="0" borderId="76" xfId="0" applyFont="1" applyBorder="1" applyAlignment="1">
      <alignment vertical="top" wrapText="1"/>
    </xf>
    <xf numFmtId="0" fontId="35" fillId="0" borderId="77" xfId="0" applyFont="1" applyBorder="1">
      <alignment vertical="center"/>
    </xf>
    <xf numFmtId="0" fontId="37" fillId="0" borderId="77" xfId="0" applyFont="1" applyBorder="1" applyAlignment="1">
      <alignment vertical="top" wrapText="1"/>
    </xf>
    <xf numFmtId="0" fontId="35" fillId="0" borderId="78" xfId="0" applyFont="1" applyBorder="1">
      <alignment vertical="center"/>
    </xf>
    <xf numFmtId="0" fontId="13" fillId="0" borderId="0" xfId="0" applyFont="1" applyBorder="1">
      <alignment vertical="center"/>
    </xf>
    <xf numFmtId="0" fontId="35" fillId="0" borderId="68" xfId="0" applyFont="1" applyBorder="1">
      <alignment vertical="center"/>
    </xf>
    <xf numFmtId="0" fontId="35" fillId="0" borderId="18" xfId="0" applyFont="1" applyBorder="1">
      <alignment vertical="center"/>
    </xf>
    <xf numFmtId="0" fontId="35" fillId="0" borderId="69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82" fontId="0" fillId="3" borderId="0" xfId="0" applyNumberFormat="1" applyFill="1" applyAlignment="1" applyProtection="1">
      <alignment horizontal="center" vertical="center"/>
      <protection locked="0"/>
    </xf>
    <xf numFmtId="0" fontId="16" fillId="0" borderId="0" xfId="1" applyNumberFormat="1" applyFont="1" applyFill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194" fontId="2" fillId="0" borderId="0" xfId="1" applyNumberFormat="1" applyFont="1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1" applyNumberFormat="1" applyFont="1" applyFill="1" applyProtection="1">
      <alignment vertical="center"/>
    </xf>
    <xf numFmtId="0" fontId="0" fillId="0" borderId="7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190" fontId="2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187" fontId="22" fillId="0" borderId="2" xfId="0" applyNumberFormat="1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187" fontId="22" fillId="0" borderId="13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80" fontId="4" fillId="0" borderId="0" xfId="1" applyNumberFormat="1" applyFont="1" applyFill="1" applyBorder="1" applyAlignment="1" applyProtection="1">
      <alignment horizontal="center" vertical="center" shrinkToFit="1"/>
    </xf>
    <xf numFmtId="181" fontId="4" fillId="0" borderId="0" xfId="1" applyNumberFormat="1" applyFont="1" applyFill="1" applyBorder="1" applyAlignment="1" applyProtection="1">
      <alignment horizontal="center" vertical="center" shrinkToFit="1"/>
    </xf>
    <xf numFmtId="182" fontId="0" fillId="3" borderId="0" xfId="0" applyNumberFormat="1" applyFill="1" applyAlignment="1" applyProtection="1">
      <alignment horizontal="center" vertical="center" shrinkToFit="1"/>
      <protection locked="0"/>
    </xf>
    <xf numFmtId="0" fontId="2" fillId="0" borderId="0" xfId="1" applyNumberFormat="1" applyFont="1" applyAlignment="1">
      <alignment vertical="center" shrinkToFit="1"/>
    </xf>
    <xf numFmtId="0" fontId="40" fillId="0" borderId="0" xfId="0" applyFont="1" applyAlignment="1">
      <alignment vertical="center" shrinkToFit="1"/>
    </xf>
    <xf numFmtId="0" fontId="13" fillId="0" borderId="0" xfId="1" applyFont="1" applyFill="1" applyAlignment="1" applyProtection="1">
      <alignment horizontal="center" vertical="center" shrinkToFit="1"/>
    </xf>
    <xf numFmtId="0" fontId="2" fillId="0" borderId="0" xfId="1" applyNumberFormat="1" applyFont="1" applyFill="1" applyAlignment="1" applyProtection="1">
      <alignment vertical="center" shrinkToFit="1"/>
    </xf>
    <xf numFmtId="0" fontId="11" fillId="0" borderId="0" xfId="1" applyNumberFormat="1" applyFont="1" applyFill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5" xfId="0" applyBorder="1" applyAlignment="1" applyProtection="1">
      <alignment horizontal="center" vertical="center" shrinkToFit="1"/>
    </xf>
    <xf numFmtId="0" fontId="0" fillId="0" borderId="63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0" fillId="0" borderId="74" xfId="0" applyBorder="1" applyAlignment="1" applyProtection="1">
      <alignment horizontal="center" vertical="center" shrinkToFit="1"/>
    </xf>
    <xf numFmtId="0" fontId="0" fillId="0" borderId="64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182" fontId="8" fillId="0" borderId="2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 shrinkToFit="1"/>
    </xf>
    <xf numFmtId="0" fontId="0" fillId="0" borderId="12" xfId="0" applyNumberFormat="1" applyBorder="1" applyAlignment="1" applyProtection="1">
      <alignment horizontal="center" vertical="center" shrinkToFit="1"/>
    </xf>
    <xf numFmtId="0" fontId="8" fillId="0" borderId="12" xfId="1" applyNumberFormat="1" applyFont="1" applyBorder="1" applyAlignment="1" applyProtection="1">
      <alignment horizontal="center" vertical="center" shrinkToFit="1"/>
    </xf>
    <xf numFmtId="0" fontId="8" fillId="0" borderId="8" xfId="1" applyNumberFormat="1" applyFont="1" applyBorder="1" applyAlignment="1" applyProtection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</xf>
    <xf numFmtId="0" fontId="8" fillId="0" borderId="2" xfId="1" applyNumberFormat="1" applyFont="1" applyBorder="1" applyAlignment="1" applyProtection="1">
      <alignment horizontal="center" vertical="center" shrinkToFit="1"/>
    </xf>
    <xf numFmtId="0" fontId="8" fillId="0" borderId="1" xfId="1" applyNumberFormat="1" applyFont="1" applyBorder="1" applyAlignment="1" applyProtection="1">
      <alignment horizontal="center" vertical="center" shrinkToFit="1"/>
    </xf>
    <xf numFmtId="0" fontId="0" fillId="0" borderId="11" xfId="0" applyNumberFormat="1" applyBorder="1" applyAlignment="1" applyProtection="1">
      <alignment horizontal="center" vertical="center" shrinkToFit="1"/>
    </xf>
    <xf numFmtId="0" fontId="0" fillId="0" borderId="13" xfId="0" applyNumberFormat="1" applyBorder="1" applyAlignment="1" applyProtection="1">
      <alignment horizontal="center" vertical="center" shrinkToFit="1"/>
    </xf>
    <xf numFmtId="0" fontId="8" fillId="0" borderId="13" xfId="1" applyNumberFormat="1" applyFont="1" applyBorder="1" applyAlignment="1" applyProtection="1">
      <alignment horizontal="center" vertical="center" shrinkToFit="1"/>
    </xf>
    <xf numFmtId="0" fontId="8" fillId="0" borderId="4" xfId="1" applyNumberFormat="1" applyFont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181" fontId="0" fillId="2" borderId="65" xfId="0" applyNumberFormat="1" applyFont="1" applyFill="1" applyBorder="1" applyAlignment="1" applyProtection="1">
      <alignment horizontal="center" vertical="center" shrinkToFit="1"/>
    </xf>
    <xf numFmtId="0" fontId="13" fillId="2" borderId="65" xfId="0" applyFont="1" applyFill="1" applyBorder="1" applyAlignment="1" applyProtection="1">
      <alignment horizontal="center" vertical="center" shrinkToFit="1"/>
    </xf>
    <xf numFmtId="184" fontId="13" fillId="0" borderId="65" xfId="1" applyNumberFormat="1" applyFont="1" applyFill="1" applyBorder="1" applyAlignment="1" applyProtection="1">
      <alignment horizontal="center" vertical="center" shrinkToFit="1"/>
    </xf>
    <xf numFmtId="194" fontId="13" fillId="0" borderId="65" xfId="0" applyNumberFormat="1" applyFont="1" applyBorder="1" applyAlignment="1" applyProtection="1">
      <alignment horizontal="center" vertical="center" shrinkToFit="1"/>
    </xf>
    <xf numFmtId="197" fontId="13" fillId="0" borderId="65" xfId="0" applyNumberFormat="1" applyFont="1" applyBorder="1" applyAlignment="1" applyProtection="1">
      <alignment horizontal="center" vertical="center" shrinkToFit="1"/>
    </xf>
    <xf numFmtId="194" fontId="0" fillId="0" borderId="7" xfId="0" applyNumberFormat="1" applyBorder="1" applyAlignment="1" applyProtection="1">
      <alignment horizontal="center" vertical="center"/>
    </xf>
    <xf numFmtId="194" fontId="0" fillId="0" borderId="12" xfId="0" applyNumberFormat="1" applyBorder="1" applyAlignment="1" applyProtection="1">
      <alignment horizontal="center" vertical="center"/>
    </xf>
    <xf numFmtId="199" fontId="0" fillId="0" borderId="47" xfId="0" applyNumberFormat="1" applyBorder="1" applyAlignment="1" applyProtection="1">
      <alignment horizontal="center" vertical="center"/>
    </xf>
    <xf numFmtId="194" fontId="0" fillId="0" borderId="3" xfId="0" applyNumberFormat="1" applyBorder="1" applyAlignment="1" applyProtection="1">
      <alignment horizontal="center" vertical="center"/>
    </xf>
    <xf numFmtId="194" fontId="0" fillId="0" borderId="2" xfId="0" applyNumberFormat="1" applyBorder="1" applyAlignment="1" applyProtection="1">
      <alignment horizontal="center" vertical="center"/>
    </xf>
    <xf numFmtId="199" fontId="0" fillId="0" borderId="79" xfId="0" applyNumberFormat="1" applyBorder="1" applyAlignment="1" applyProtection="1">
      <alignment horizontal="center" vertical="center"/>
    </xf>
    <xf numFmtId="194" fontId="0" fillId="0" borderId="11" xfId="0" applyNumberFormat="1" applyBorder="1" applyAlignment="1" applyProtection="1">
      <alignment horizontal="center" vertical="center"/>
    </xf>
    <xf numFmtId="194" fontId="0" fillId="0" borderId="13" xfId="0" applyNumberFormat="1" applyBorder="1" applyAlignment="1" applyProtection="1">
      <alignment horizontal="center" vertical="center"/>
    </xf>
    <xf numFmtId="199" fontId="0" fillId="0" borderId="46" xfId="0" applyNumberFormat="1" applyBorder="1" applyAlignment="1" applyProtection="1">
      <alignment horizontal="center" vertical="center"/>
    </xf>
    <xf numFmtId="0" fontId="2" fillId="0" borderId="62" xfId="1" applyNumberFormat="1" applyFont="1" applyBorder="1" applyAlignment="1" applyProtection="1">
      <alignment horizontal="center" vertical="center"/>
    </xf>
    <xf numFmtId="194" fontId="0" fillId="0" borderId="56" xfId="0" applyNumberFormat="1" applyBorder="1" applyAlignment="1" applyProtection="1">
      <alignment horizontal="center" vertical="center"/>
    </xf>
    <xf numFmtId="199" fontId="0" fillId="0" borderId="8" xfId="0" applyNumberFormat="1" applyBorder="1" applyAlignment="1" applyProtection="1">
      <alignment horizontal="center" vertical="center"/>
    </xf>
    <xf numFmtId="0" fontId="2" fillId="0" borderId="63" xfId="1" applyNumberFormat="1" applyFont="1" applyBorder="1" applyAlignment="1" applyProtection="1">
      <alignment horizontal="center" vertical="center"/>
    </xf>
    <xf numFmtId="194" fontId="0" fillId="0" borderId="57" xfId="0" applyNumberFormat="1" applyBorder="1" applyAlignment="1" applyProtection="1">
      <alignment horizontal="center" vertical="center"/>
    </xf>
    <xf numFmtId="199" fontId="0" fillId="0" borderId="1" xfId="0" applyNumberFormat="1" applyBorder="1" applyAlignment="1" applyProtection="1">
      <alignment horizontal="center" vertical="center"/>
    </xf>
    <xf numFmtId="0" fontId="2" fillId="0" borderId="64" xfId="1" applyNumberFormat="1" applyFont="1" applyBorder="1" applyAlignment="1" applyProtection="1">
      <alignment horizontal="center" vertical="center"/>
    </xf>
    <xf numFmtId="194" fontId="0" fillId="0" borderId="61" xfId="0" applyNumberFormat="1" applyBorder="1" applyAlignment="1" applyProtection="1">
      <alignment horizontal="center" vertical="center"/>
    </xf>
    <xf numFmtId="199" fontId="0" fillId="0" borderId="4" xfId="0" applyNumberFormat="1" applyBorder="1" applyAlignment="1" applyProtection="1">
      <alignment horizontal="center" vertical="center"/>
    </xf>
    <xf numFmtId="198" fontId="0" fillId="0" borderId="47" xfId="0" applyNumberFormat="1" applyBorder="1" applyAlignment="1" applyProtection="1">
      <alignment horizontal="center" vertical="center"/>
    </xf>
    <xf numFmtId="198" fontId="0" fillId="0" borderId="79" xfId="0" applyNumberFormat="1" applyBorder="1" applyAlignment="1" applyProtection="1">
      <alignment horizontal="center" vertical="center"/>
    </xf>
    <xf numFmtId="198" fontId="0" fillId="0" borderId="46" xfId="0" applyNumberFormat="1" applyBorder="1" applyAlignment="1" applyProtection="1">
      <alignment horizontal="center" vertical="center"/>
    </xf>
    <xf numFmtId="0" fontId="2" fillId="0" borderId="62" xfId="1" applyNumberFormat="1" applyFont="1" applyBorder="1" applyAlignment="1" applyProtection="1">
      <alignment horizontal="center" vertical="center" shrinkToFit="1"/>
    </xf>
    <xf numFmtId="194" fontId="0" fillId="0" borderId="56" xfId="0" applyNumberFormat="1" applyBorder="1" applyAlignment="1" applyProtection="1">
      <alignment horizontal="center" vertical="center" shrinkToFit="1"/>
    </xf>
    <xf numFmtId="194" fontId="0" fillId="0" borderId="12" xfId="0" applyNumberFormat="1" applyBorder="1" applyAlignment="1" applyProtection="1">
      <alignment horizontal="center" vertical="center" shrinkToFit="1"/>
    </xf>
    <xf numFmtId="199" fontId="0" fillId="0" borderId="8" xfId="0" applyNumberFormat="1" applyBorder="1" applyAlignment="1" applyProtection="1">
      <alignment horizontal="center" vertical="center" shrinkToFit="1"/>
    </xf>
    <xf numFmtId="0" fontId="2" fillId="0" borderId="63" xfId="1" applyNumberFormat="1" applyFont="1" applyBorder="1" applyAlignment="1" applyProtection="1">
      <alignment horizontal="center" vertical="center" shrinkToFit="1"/>
    </xf>
    <xf numFmtId="194" fontId="0" fillId="0" borderId="57" xfId="0" applyNumberFormat="1" applyBorder="1" applyAlignment="1" applyProtection="1">
      <alignment horizontal="center" vertical="center" shrinkToFit="1"/>
    </xf>
    <xf numFmtId="194" fontId="0" fillId="0" borderId="2" xfId="0" applyNumberFormat="1" applyBorder="1" applyAlignment="1" applyProtection="1">
      <alignment horizontal="center" vertical="center" shrinkToFit="1"/>
    </xf>
    <xf numFmtId="199" fontId="0" fillId="0" borderId="1" xfId="0" applyNumberFormat="1" applyBorder="1" applyAlignment="1" applyProtection="1">
      <alignment horizontal="center" vertical="center" shrinkToFit="1"/>
    </xf>
    <xf numFmtId="0" fontId="2" fillId="0" borderId="64" xfId="1" applyNumberFormat="1" applyFont="1" applyBorder="1" applyAlignment="1" applyProtection="1">
      <alignment horizontal="center" vertical="center" shrinkToFit="1"/>
    </xf>
    <xf numFmtId="194" fontId="0" fillId="0" borderId="61" xfId="0" applyNumberFormat="1" applyBorder="1" applyAlignment="1" applyProtection="1">
      <alignment horizontal="center" vertical="center" shrinkToFit="1"/>
    </xf>
    <xf numFmtId="194" fontId="0" fillId="0" borderId="13" xfId="0" applyNumberFormat="1" applyBorder="1" applyAlignment="1" applyProtection="1">
      <alignment horizontal="center" vertical="center" shrinkToFit="1"/>
    </xf>
    <xf numFmtId="199" fontId="0" fillId="0" borderId="4" xfId="0" applyNumberFormat="1" applyBorder="1" applyAlignment="1" applyProtection="1">
      <alignment horizontal="center" vertical="center" shrinkToFit="1"/>
    </xf>
    <xf numFmtId="0" fontId="0" fillId="8" borderId="47" xfId="0" applyNumberFormat="1" applyFill="1" applyBorder="1" applyAlignment="1" applyProtection="1">
      <alignment horizontal="center" vertical="center"/>
      <protection locked="0"/>
    </xf>
    <xf numFmtId="0" fontId="0" fillId="8" borderId="42" xfId="0" applyNumberFormat="1" applyFill="1" applyBorder="1" applyAlignment="1" applyProtection="1">
      <alignment horizontal="center" vertical="center"/>
      <protection locked="0"/>
    </xf>
    <xf numFmtId="0" fontId="0" fillId="8" borderId="48" xfId="0" applyNumberFormat="1" applyFill="1" applyBorder="1" applyAlignment="1" applyProtection="1">
      <alignment horizontal="center" vertical="center"/>
      <protection locked="0"/>
    </xf>
    <xf numFmtId="0" fontId="0" fillId="0" borderId="0" xfId="1" applyFont="1" applyAlignment="1">
      <alignment horizontal="center" vertical="center"/>
    </xf>
    <xf numFmtId="0" fontId="9" fillId="9" borderId="6" xfId="1" applyNumberFormat="1" applyFont="1" applyFill="1" applyBorder="1" applyAlignment="1" applyProtection="1">
      <alignment horizontal="center" vertical="center"/>
      <protection locked="0"/>
    </xf>
    <xf numFmtId="0" fontId="9" fillId="9" borderId="2" xfId="1" applyNumberFormat="1" applyFont="1" applyFill="1" applyBorder="1" applyAlignment="1" applyProtection="1">
      <alignment horizontal="center" vertical="center"/>
      <protection locked="0"/>
    </xf>
    <xf numFmtId="0" fontId="9" fillId="9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Border="1" applyAlignment="1">
      <alignment horizontal="center" vertical="center"/>
    </xf>
    <xf numFmtId="187" fontId="22" fillId="0" borderId="4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6" fillId="0" borderId="0" xfId="0" applyFont="1">
      <alignment vertical="center"/>
    </xf>
    <xf numFmtId="20" fontId="0" fillId="0" borderId="73" xfId="0" applyNumberForma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20" fontId="0" fillId="0" borderId="75" xfId="0" applyNumberForma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43" fillId="0" borderId="0" xfId="0" applyFont="1">
      <alignment vertical="center"/>
    </xf>
    <xf numFmtId="0" fontId="0" fillId="0" borderId="62" xfId="1" applyFont="1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63" xfId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4" xfId="1" applyFont="1" applyBorder="1" applyAlignment="1">
      <alignment horizontal="center" vertical="center"/>
    </xf>
    <xf numFmtId="184" fontId="0" fillId="0" borderId="65" xfId="1" applyNumberFormat="1" applyFont="1" applyBorder="1" applyAlignment="1">
      <alignment horizontal="center" vertical="center" shrinkToFit="1"/>
    </xf>
    <xf numFmtId="194" fontId="0" fillId="0" borderId="65" xfId="0" applyNumberFormat="1" applyBorder="1" applyAlignment="1" applyProtection="1">
      <alignment horizontal="center" vertical="center" shrinkToFit="1"/>
      <protection locked="0"/>
    </xf>
    <xf numFmtId="0" fontId="0" fillId="0" borderId="31" xfId="0" applyNumberFormat="1" applyBorder="1" applyAlignment="1" applyProtection="1">
      <alignment horizontal="center" vertical="center"/>
      <protection locked="0"/>
    </xf>
    <xf numFmtId="0" fontId="0" fillId="0" borderId="33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2" fillId="0" borderId="0" xfId="1" applyFont="1">
      <alignment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1" fillId="0" borderId="0" xfId="1" applyFont="1">
      <alignment vertical="center"/>
    </xf>
    <xf numFmtId="189" fontId="11" fillId="0" borderId="0" xfId="1" applyNumberFormat="1" applyFont="1">
      <alignment vertical="center"/>
    </xf>
    <xf numFmtId="189" fontId="11" fillId="0" borderId="0" xfId="1" applyNumberFormat="1" applyFont="1" applyAlignment="1">
      <alignment vertical="center" shrinkToFit="1"/>
    </xf>
    <xf numFmtId="200" fontId="11" fillId="0" borderId="0" xfId="0" applyNumberFormat="1" applyFont="1">
      <alignment vertical="center"/>
    </xf>
    <xf numFmtId="0" fontId="25" fillId="0" borderId="0" xfId="1" applyFont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35" fillId="0" borderId="18" xfId="0" applyFont="1" applyBorder="1" applyAlignment="1">
      <alignment horizontal="left" vertical="top" wrapText="1"/>
    </xf>
    <xf numFmtId="0" fontId="13" fillId="0" borderId="18" xfId="0" applyFont="1" applyBorder="1">
      <alignment vertical="center"/>
    </xf>
    <xf numFmtId="0" fontId="2" fillId="3" borderId="65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5" fillId="3" borderId="40" xfId="0" applyFont="1" applyFill="1" applyBorder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3" fillId="3" borderId="14" xfId="0" applyFont="1" applyFill="1" applyBorder="1">
      <alignment vertical="center"/>
    </xf>
    <xf numFmtId="0" fontId="35" fillId="3" borderId="14" xfId="0" applyFont="1" applyFill="1" applyBorder="1" applyAlignment="1">
      <alignment horizontal="left" vertical="top" wrapText="1"/>
    </xf>
    <xf numFmtId="0" fontId="35" fillId="3" borderId="14" xfId="0" applyFont="1" applyFill="1" applyBorder="1">
      <alignment vertical="center"/>
    </xf>
    <xf numFmtId="0" fontId="35" fillId="3" borderId="4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0" borderId="76" xfId="0" applyFont="1" applyBorder="1" applyAlignment="1">
      <alignment horizontal="center" vertical="top" wrapText="1"/>
    </xf>
    <xf numFmtId="180" fontId="2" fillId="2" borderId="56" xfId="1" applyNumberFormat="1" applyFont="1" applyFill="1" applyBorder="1" applyAlignment="1">
      <alignment horizontal="center" vertical="center"/>
    </xf>
    <xf numFmtId="183" fontId="13" fillId="0" borderId="61" xfId="0" applyNumberFormat="1" applyFont="1" applyBorder="1" applyAlignment="1">
      <alignment horizontal="center" vertical="center" shrinkToFit="1"/>
    </xf>
    <xf numFmtId="0" fontId="2" fillId="0" borderId="0" xfId="1" applyFont="1" applyAlignment="1">
      <alignment vertical="center" wrapText="1"/>
    </xf>
    <xf numFmtId="0" fontId="11" fillId="0" borderId="0" xfId="1" applyNumberFormat="1" applyFont="1" applyBorder="1">
      <alignment vertical="center"/>
    </xf>
    <xf numFmtId="0" fontId="0" fillId="0" borderId="31" xfId="0" applyNumberFormat="1" applyBorder="1" applyAlignment="1" applyProtection="1">
      <alignment horizontal="center" vertical="center"/>
    </xf>
    <xf numFmtId="0" fontId="0" fillId="0" borderId="33" xfId="0" applyNumberFormat="1" applyBorder="1" applyAlignment="1" applyProtection="1">
      <alignment horizontal="center" vertical="center"/>
    </xf>
    <xf numFmtId="0" fontId="0" fillId="0" borderId="29" xfId="0" applyNumberFormat="1" applyBorder="1" applyAlignment="1" applyProtection="1">
      <alignment horizontal="center" vertical="center"/>
    </xf>
    <xf numFmtId="0" fontId="8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8" xfId="1" applyNumberFormat="1" applyFont="1" applyBorder="1" applyAlignment="1" applyProtection="1">
      <alignment horizontal="center" vertical="center" shrinkToFit="1"/>
      <protection locked="0"/>
    </xf>
    <xf numFmtId="0" fontId="8" fillId="0" borderId="1" xfId="1" applyNumberFormat="1" applyFont="1" applyBorder="1" applyAlignment="1" applyProtection="1">
      <alignment horizontal="center" vertical="center" shrinkToFit="1"/>
      <protection locked="0"/>
    </xf>
    <xf numFmtId="0" fontId="8" fillId="0" borderId="4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201" fontId="21" fillId="3" borderId="12" xfId="0" applyNumberFormat="1" applyFont="1" applyFill="1" applyBorder="1" applyAlignment="1" applyProtection="1">
      <alignment horizontal="center" vertical="center"/>
      <protection locked="0"/>
    </xf>
    <xf numFmtId="202" fontId="21" fillId="3" borderId="7" xfId="0" applyNumberFormat="1" applyFont="1" applyFill="1" applyBorder="1" applyAlignment="1" applyProtection="1">
      <alignment horizontal="left" vertical="center"/>
      <protection locked="0"/>
    </xf>
    <xf numFmtId="182" fontId="21" fillId="0" borderId="12" xfId="1" applyNumberFormat="1" applyFont="1" applyBorder="1" applyAlignment="1">
      <alignment horizontal="center" vertical="center"/>
    </xf>
    <xf numFmtId="182" fontId="21" fillId="0" borderId="8" xfId="1" applyNumberFormat="1" applyFont="1" applyBorder="1" applyAlignment="1">
      <alignment horizontal="center" vertical="center"/>
    </xf>
    <xf numFmtId="180" fontId="17" fillId="0" borderId="7" xfId="1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81" fontId="17" fillId="0" borderId="11" xfId="1" applyNumberFormat="1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/>
      <protection hidden="1"/>
    </xf>
    <xf numFmtId="182" fontId="22" fillId="0" borderId="15" xfId="1" applyNumberFormat="1" applyFont="1" applyBorder="1" applyAlignment="1">
      <alignment horizontal="center" vertical="center"/>
    </xf>
    <xf numFmtId="14" fontId="26" fillId="0" borderId="6" xfId="1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82" fontId="22" fillId="0" borderId="3" xfId="1" applyNumberFormat="1" applyFont="1" applyBorder="1" applyAlignment="1">
      <alignment horizontal="center" vertical="center"/>
    </xf>
    <xf numFmtId="14" fontId="26" fillId="0" borderId="2" xfId="1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182" fontId="22" fillId="0" borderId="11" xfId="1" applyNumberFormat="1" applyFont="1" applyBorder="1" applyAlignment="1">
      <alignment horizontal="center" vertical="center"/>
    </xf>
    <xf numFmtId="14" fontId="26" fillId="0" borderId="13" xfId="1" applyNumberFormat="1" applyFont="1" applyBorder="1" applyAlignment="1">
      <alignment horizontal="center" vertical="center"/>
    </xf>
    <xf numFmtId="182" fontId="8" fillId="0" borderId="87" xfId="0" applyNumberFormat="1" applyFont="1" applyBorder="1" applyAlignment="1">
      <alignment horizontal="center" vertical="center"/>
    </xf>
    <xf numFmtId="14" fontId="4" fillId="0" borderId="88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>
      <alignment horizontal="center" vertical="center"/>
    </xf>
    <xf numFmtId="182" fontId="8" fillId="0" borderId="8" xfId="0" applyNumberFormat="1" applyFont="1" applyBorder="1" applyAlignment="1">
      <alignment horizontal="center" vertical="center"/>
    </xf>
    <xf numFmtId="14" fontId="4" fillId="0" borderId="3" xfId="1" applyNumberFormat="1" applyFont="1" applyBorder="1" applyAlignment="1" applyProtection="1">
      <alignment horizontal="center" vertical="center"/>
      <protection locked="0"/>
    </xf>
    <xf numFmtId="14" fontId="4" fillId="0" borderId="2" xfId="1" applyNumberFormat="1" applyFont="1" applyBorder="1" applyAlignment="1" applyProtection="1">
      <alignment horizontal="center" vertical="center"/>
      <protection locked="0"/>
    </xf>
    <xf numFmtId="14" fontId="4" fillId="0" borderId="1" xfId="1" applyNumberFormat="1" applyFont="1" applyBorder="1" applyAlignment="1" applyProtection="1">
      <alignment horizontal="center" vertical="center"/>
      <protection locked="0"/>
    </xf>
    <xf numFmtId="14" fontId="4" fillId="0" borderId="88" xfId="1" applyNumberFormat="1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7" xfId="0" applyNumberFormat="1" applyBorder="1" applyAlignment="1" applyProtection="1">
      <alignment horizontal="center" vertical="center" shrinkToFit="1"/>
    </xf>
    <xf numFmtId="0" fontId="0" fillId="0" borderId="32" xfId="0" applyNumberFormat="1" applyBorder="1" applyAlignment="1" applyProtection="1">
      <alignment horizontal="center" vertical="center" shrinkToFit="1"/>
    </xf>
    <xf numFmtId="0" fontId="0" fillId="0" borderId="89" xfId="0" applyNumberFormat="1" applyBorder="1" applyAlignment="1" applyProtection="1">
      <alignment horizontal="center" vertical="center" shrinkToFit="1"/>
    </xf>
    <xf numFmtId="0" fontId="0" fillId="0" borderId="34" xfId="0" applyNumberFormat="1" applyBorder="1" applyAlignment="1" applyProtection="1">
      <alignment horizontal="center" vertical="center" shrinkToFit="1"/>
    </xf>
    <xf numFmtId="0" fontId="0" fillId="0" borderId="88" xfId="0" applyNumberFormat="1" applyBorder="1" applyAlignment="1" applyProtection="1">
      <alignment horizontal="center" vertical="center" shrinkToFit="1"/>
    </xf>
    <xf numFmtId="0" fontId="0" fillId="0" borderId="30" xfId="0" applyNumberFormat="1" applyBorder="1" applyAlignment="1" applyProtection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11" fillId="0" borderId="0" xfId="0" applyNumberFormat="1" applyFont="1">
      <alignment vertical="center"/>
    </xf>
    <xf numFmtId="183" fontId="13" fillId="0" borderId="77" xfId="0" applyNumberFormat="1" applyFont="1" applyBorder="1" applyAlignment="1">
      <alignment horizontal="center" vertical="center" shrinkToFit="1"/>
    </xf>
    <xf numFmtId="0" fontId="2" fillId="0" borderId="0" xfId="1" applyNumberFormat="1" applyFont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0" fontId="2" fillId="3" borderId="65" xfId="1" applyNumberFormat="1" applyFont="1" applyFill="1" applyBorder="1" applyProtection="1">
      <alignment vertical="center"/>
      <protection locked="0"/>
    </xf>
    <xf numFmtId="0" fontId="13" fillId="0" borderId="0" xfId="0" applyFont="1" applyBorder="1" applyAlignment="1">
      <alignment vertical="top"/>
    </xf>
    <xf numFmtId="0" fontId="18" fillId="0" borderId="0" xfId="0" applyFont="1" applyAlignment="1"/>
    <xf numFmtId="14" fontId="26" fillId="0" borderId="57" xfId="1" applyNumberFormat="1" applyFont="1" applyBorder="1" applyAlignment="1" applyProtection="1">
      <alignment horizontal="center" vertical="center"/>
      <protection locked="0"/>
    </xf>
    <xf numFmtId="0" fontId="22" fillId="0" borderId="82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9" fillId="0" borderId="37" xfId="1" applyNumberFormat="1" applyFont="1" applyBorder="1" applyAlignment="1" applyProtection="1">
      <alignment horizontal="center" vertical="center"/>
    </xf>
    <xf numFmtId="0" fontId="9" fillId="0" borderId="38" xfId="1" applyNumberFormat="1" applyFont="1" applyBorder="1" applyAlignment="1" applyProtection="1">
      <alignment horizontal="center" vertical="center"/>
    </xf>
    <xf numFmtId="49" fontId="22" fillId="0" borderId="40" xfId="0" applyNumberFormat="1" applyFont="1" applyBorder="1" applyAlignment="1" applyProtection="1">
      <alignment horizontal="center" vertical="center" wrapText="1"/>
    </xf>
    <xf numFmtId="49" fontId="22" fillId="0" borderId="41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43" xfId="0" applyNumberFormat="1" applyFont="1" applyBorder="1" applyAlignment="1" applyProtection="1">
      <alignment horizontal="center" vertical="center"/>
    </xf>
    <xf numFmtId="49" fontId="22" fillId="0" borderId="44" xfId="0" applyNumberFormat="1" applyFont="1" applyBorder="1" applyAlignment="1" applyProtection="1">
      <alignment horizontal="center" vertical="center"/>
    </xf>
    <xf numFmtId="49" fontId="22" fillId="0" borderId="45" xfId="0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180" fontId="2" fillId="0" borderId="49" xfId="1" applyNumberFormat="1" applyFont="1" applyFill="1" applyBorder="1" applyAlignment="1">
      <alignment horizontal="center" vertical="center"/>
    </xf>
    <xf numFmtId="180" fontId="2" fillId="0" borderId="50" xfId="1" applyNumberFormat="1" applyFont="1" applyFill="1" applyBorder="1" applyAlignment="1">
      <alignment horizontal="center" vertical="center"/>
    </xf>
    <xf numFmtId="180" fontId="2" fillId="0" borderId="51" xfId="1" applyNumberFormat="1" applyFont="1" applyFill="1" applyBorder="1" applyAlignment="1">
      <alignment horizontal="center" vertical="center"/>
    </xf>
    <xf numFmtId="180" fontId="2" fillId="0" borderId="52" xfId="1" applyNumberFormat="1" applyFont="1" applyFill="1" applyBorder="1" applyAlignment="1">
      <alignment horizontal="center" vertical="center"/>
    </xf>
    <xf numFmtId="180" fontId="2" fillId="0" borderId="36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8" fillId="0" borderId="10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196" fontId="8" fillId="0" borderId="0" xfId="1" applyNumberFormat="1" applyFont="1" applyBorder="1" applyAlignment="1" applyProtection="1">
      <alignment horizontal="center" vertical="center" shrinkToFit="1"/>
    </xf>
    <xf numFmtId="183" fontId="17" fillId="7" borderId="0" xfId="1" applyNumberFormat="1" applyFont="1" applyFill="1" applyBorder="1" applyAlignment="1" applyProtection="1">
      <alignment horizontal="center" vertical="center" shrinkToFit="1"/>
    </xf>
    <xf numFmtId="0" fontId="2" fillId="0" borderId="14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3" borderId="53" xfId="1" applyFont="1" applyFill="1" applyBorder="1" applyAlignment="1" applyProtection="1">
      <alignment horizontal="center" vertical="center" shrinkToFit="1"/>
      <protection locked="0"/>
    </xf>
    <xf numFmtId="0" fontId="2" fillId="3" borderId="60" xfId="1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6" borderId="53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0" fontId="2" fillId="0" borderId="71" xfId="1" applyNumberFormat="1" applyFont="1" applyBorder="1" applyAlignment="1" applyProtection="1">
      <alignment horizontal="center" vertical="center"/>
      <protection locked="0"/>
    </xf>
    <xf numFmtId="0" fontId="2" fillId="0" borderId="72" xfId="1" applyNumberFormat="1" applyFont="1" applyBorder="1" applyAlignment="1" applyProtection="1">
      <alignment horizontal="center" vertical="center"/>
      <protection locked="0"/>
    </xf>
    <xf numFmtId="0" fontId="2" fillId="0" borderId="48" xfId="1" applyNumberFormat="1" applyFont="1" applyBorder="1" applyAlignment="1" applyProtection="1">
      <alignment horizontal="center" vertical="center"/>
      <protection locked="0"/>
    </xf>
    <xf numFmtId="0" fontId="2" fillId="0" borderId="69" xfId="1" applyNumberFormat="1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" fillId="0" borderId="37" xfId="1" applyNumberFormat="1" applyFont="1" applyBorder="1" applyAlignment="1">
      <alignment horizontal="center" vertical="center" wrapText="1"/>
    </xf>
    <xf numFmtId="0" fontId="2" fillId="0" borderId="66" xfId="1" applyNumberFormat="1" applyFont="1" applyBorder="1" applyAlignment="1">
      <alignment horizontal="center" vertical="center" wrapText="1"/>
    </xf>
    <xf numFmtId="0" fontId="2" fillId="0" borderId="67" xfId="1" applyNumberFormat="1" applyFont="1" applyBorder="1" applyAlignment="1">
      <alignment horizontal="center" vertical="center" wrapText="1"/>
    </xf>
    <xf numFmtId="0" fontId="2" fillId="0" borderId="47" xfId="1" applyNumberFormat="1" applyFont="1" applyBorder="1" applyAlignment="1" applyProtection="1">
      <alignment horizontal="center" vertical="center"/>
      <protection locked="0"/>
    </xf>
    <xf numFmtId="0" fontId="2" fillId="0" borderId="70" xfId="1" applyNumberFormat="1" applyFont="1" applyBorder="1" applyAlignment="1" applyProtection="1">
      <alignment horizontal="center" vertical="center"/>
      <protection locked="0"/>
    </xf>
    <xf numFmtId="194" fontId="0" fillId="0" borderId="63" xfId="0" applyNumberFormat="1" applyBorder="1" applyAlignment="1" applyProtection="1">
      <alignment horizontal="center" vertical="center"/>
      <protection locked="0"/>
    </xf>
    <xf numFmtId="194" fontId="0" fillId="0" borderId="81" xfId="0" applyNumberFormat="1" applyBorder="1" applyAlignment="1" applyProtection="1">
      <alignment horizontal="center" vertical="center"/>
      <protection locked="0"/>
    </xf>
    <xf numFmtId="194" fontId="0" fillId="0" borderId="82" xfId="0" applyNumberFormat="1" applyBorder="1" applyAlignment="1" applyProtection="1">
      <alignment horizontal="center" vertical="center"/>
      <protection locked="0"/>
    </xf>
    <xf numFmtId="194" fontId="0" fillId="0" borderId="64" xfId="0" applyNumberFormat="1" applyBorder="1" applyAlignment="1" applyProtection="1">
      <alignment horizontal="center" vertical="center"/>
      <protection locked="0"/>
    </xf>
    <xf numFmtId="194" fontId="0" fillId="0" borderId="83" xfId="0" applyNumberFormat="1" applyBorder="1" applyAlignment="1" applyProtection="1">
      <alignment horizontal="center" vertical="center"/>
      <protection locked="0"/>
    </xf>
    <xf numFmtId="194" fontId="0" fillId="0" borderId="84" xfId="0" applyNumberForma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194" fontId="0" fillId="0" borderId="62" xfId="0" applyNumberFormat="1" applyBorder="1" applyAlignment="1" applyProtection="1">
      <alignment horizontal="center" vertical="center"/>
      <protection locked="0"/>
    </xf>
    <xf numFmtId="194" fontId="0" fillId="0" borderId="80" xfId="0" applyNumberFormat="1" applyBorder="1" applyAlignment="1" applyProtection="1">
      <alignment horizontal="center" vertical="center"/>
      <protection locked="0"/>
    </xf>
    <xf numFmtId="194" fontId="0" fillId="0" borderId="70" xfId="0" applyNumberFormat="1" applyBorder="1" applyAlignment="1" applyProtection="1">
      <alignment horizontal="center" vertical="center"/>
      <protection locked="0"/>
    </xf>
    <xf numFmtId="194" fontId="0" fillId="0" borderId="56" xfId="0" applyNumberFormat="1" applyBorder="1" applyAlignment="1" applyProtection="1">
      <alignment horizontal="center" vertical="center"/>
      <protection locked="0"/>
    </xf>
    <xf numFmtId="194" fontId="0" fillId="0" borderId="12" xfId="0" applyNumberFormat="1" applyBorder="1" applyAlignment="1" applyProtection="1">
      <alignment horizontal="center" vertical="center"/>
      <protection locked="0"/>
    </xf>
    <xf numFmtId="194" fontId="0" fillId="0" borderId="8" xfId="0" applyNumberFormat="1" applyBorder="1" applyAlignment="1" applyProtection="1">
      <alignment horizontal="center" vertical="center"/>
      <protection locked="0"/>
    </xf>
    <xf numFmtId="0" fontId="2" fillId="0" borderId="85" xfId="1" applyNumberFormat="1" applyFont="1" applyBorder="1" applyAlignment="1" applyProtection="1">
      <alignment horizontal="center" vertical="center"/>
      <protection locked="0"/>
    </xf>
    <xf numFmtId="0" fontId="2" fillId="0" borderId="18" xfId="1" applyNumberFormat="1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4" fontId="0" fillId="0" borderId="57" xfId="0" applyNumberFormat="1" applyBorder="1" applyAlignment="1" applyProtection="1">
      <alignment horizontal="center" vertical="center"/>
      <protection locked="0"/>
    </xf>
    <xf numFmtId="194" fontId="0" fillId="0" borderId="2" xfId="0" applyNumberFormat="1" applyBorder="1" applyAlignment="1" applyProtection="1">
      <alignment horizontal="center" vertical="center"/>
      <protection locked="0"/>
    </xf>
    <xf numFmtId="194" fontId="0" fillId="0" borderId="1" xfId="0" applyNumberFormat="1" applyBorder="1" applyAlignment="1" applyProtection="1">
      <alignment horizontal="center" vertical="center"/>
      <protection locked="0"/>
    </xf>
    <xf numFmtId="0" fontId="2" fillId="0" borderId="80" xfId="1" applyNumberFormat="1" applyFont="1" applyBorder="1" applyAlignment="1" applyProtection="1">
      <alignment horizontal="center" vertical="center"/>
      <protection locked="0"/>
    </xf>
    <xf numFmtId="0" fontId="2" fillId="0" borderId="52" xfId="1" applyNumberFormat="1" applyFont="1" applyFill="1" applyBorder="1" applyAlignment="1" applyProtection="1">
      <alignment horizontal="center" vertical="center"/>
    </xf>
    <xf numFmtId="0" fontId="2" fillId="0" borderId="36" xfId="1" applyNumberFormat="1" applyFont="1" applyFill="1" applyBorder="1" applyAlignment="1" applyProtection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194" fontId="0" fillId="0" borderId="61" xfId="0" applyNumberFormat="1" applyBorder="1" applyAlignment="1" applyProtection="1">
      <alignment horizontal="center" vertical="center"/>
      <protection locked="0"/>
    </xf>
    <xf numFmtId="194" fontId="0" fillId="0" borderId="13" xfId="0" applyNumberFormat="1" applyBorder="1" applyAlignment="1" applyProtection="1">
      <alignment horizontal="center" vertical="center"/>
      <protection locked="0"/>
    </xf>
    <xf numFmtId="194" fontId="0" fillId="0" borderId="4" xfId="0" applyNumberFormat="1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52" xfId="1" applyNumberFormat="1" applyFont="1" applyFill="1" applyBorder="1" applyAlignment="1" applyProtection="1">
      <alignment horizontal="center" vertical="center" shrinkToFit="1"/>
    </xf>
    <xf numFmtId="0" fontId="2" fillId="0" borderId="36" xfId="1" applyNumberFormat="1" applyFont="1" applyFill="1" applyBorder="1" applyAlignment="1" applyProtection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" fillId="0" borderId="80" xfId="1" applyNumberFormat="1" applyFont="1" applyBorder="1" applyAlignment="1" applyProtection="1">
      <alignment horizontal="center" vertical="center" shrinkToFit="1"/>
      <protection locked="0"/>
    </xf>
    <xf numFmtId="0" fontId="2" fillId="0" borderId="70" xfId="1" applyNumberFormat="1" applyFont="1" applyBorder="1" applyAlignment="1" applyProtection="1">
      <alignment horizontal="center" vertical="center" shrinkToFit="1"/>
      <protection locked="0"/>
    </xf>
    <xf numFmtId="0" fontId="2" fillId="0" borderId="47" xfId="1" applyNumberFormat="1" applyFont="1" applyBorder="1" applyAlignment="1" applyProtection="1">
      <alignment horizontal="center" vertical="center" shrinkToFit="1"/>
      <protection locked="0"/>
    </xf>
    <xf numFmtId="0" fontId="2" fillId="0" borderId="85" xfId="1" applyNumberFormat="1" applyFont="1" applyBorder="1" applyAlignment="1" applyProtection="1">
      <alignment horizontal="center" vertical="center" shrinkToFit="1"/>
      <protection locked="0"/>
    </xf>
    <xf numFmtId="0" fontId="2" fillId="0" borderId="72" xfId="1" applyNumberFormat="1" applyFont="1" applyBorder="1" applyAlignment="1" applyProtection="1">
      <alignment horizontal="center" vertical="center" shrinkToFit="1"/>
      <protection locked="0"/>
    </xf>
    <xf numFmtId="0" fontId="2" fillId="0" borderId="18" xfId="1" applyNumberFormat="1" applyFont="1" applyBorder="1" applyAlignment="1" applyProtection="1">
      <alignment horizontal="center" vertical="center" shrinkToFit="1"/>
      <protection locked="0"/>
    </xf>
    <xf numFmtId="0" fontId="2" fillId="0" borderId="69" xfId="1" applyNumberFormat="1" applyFont="1" applyBorder="1" applyAlignment="1" applyProtection="1">
      <alignment horizontal="center" vertical="center" shrinkToFit="1"/>
      <protection locked="0"/>
    </xf>
    <xf numFmtId="0" fontId="2" fillId="0" borderId="71" xfId="1" applyNumberFormat="1" applyFont="1" applyBorder="1" applyAlignment="1" applyProtection="1">
      <alignment horizontal="center" vertical="center" shrinkToFit="1"/>
      <protection locked="0"/>
    </xf>
    <xf numFmtId="0" fontId="2" fillId="0" borderId="48" xfId="1" applyNumberFormat="1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>
      <alignment horizontal="center" vertical="center"/>
    </xf>
    <xf numFmtId="0" fontId="13" fillId="2" borderId="53" xfId="0" applyFont="1" applyFill="1" applyBorder="1" applyAlignment="1" applyProtection="1">
      <alignment horizontal="center" vertical="center" shrinkToFit="1"/>
    </xf>
    <xf numFmtId="0" fontId="13" fillId="2" borderId="60" xfId="0" applyFont="1" applyFill="1" applyBorder="1" applyAlignment="1" applyProtection="1">
      <alignment horizontal="center" vertical="center" shrinkToFit="1"/>
    </xf>
    <xf numFmtId="0" fontId="2" fillId="0" borderId="55" xfId="1" applyNumberFormat="1" applyFont="1" applyBorder="1" applyAlignment="1" applyProtection="1">
      <alignment horizontal="center" vertical="center"/>
      <protection locked="0"/>
    </xf>
    <xf numFmtId="0" fontId="2" fillId="0" borderId="58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353">
    <dxf>
      <font>
        <color theme="0"/>
      </font>
    </dxf>
    <dxf>
      <font>
        <color theme="0"/>
      </font>
    </dxf>
    <dxf>
      <border>
        <bottom style="thin">
          <color indexed="64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  <border>
        <top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top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  <border>
        <top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top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rgb="FFFFFFFF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  <border>
        <left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solid"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 val="0"/>
        <i val="0"/>
        <color auto="1"/>
      </font>
      <fill>
        <patternFill patternType="solid"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left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rgb="FF163DFE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border>
        <top/>
      </border>
    </dxf>
    <dxf>
      <fill>
        <patternFill patternType="solid">
          <bgColor theme="0" tint="-4.9989318521683403E-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  <border>
        <vertical/>
        <horizontal/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163DFE"/>
      </font>
    </dxf>
    <dxf>
      <font>
        <color rgb="FFFF000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  <border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theme="0"/>
      </font>
      <border>
        <vertical/>
        <horizontal/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b/>
        <i val="0"/>
        <color rgb="FFFF0000"/>
      </font>
    </dxf>
    <dxf>
      <font>
        <b/>
        <i val="0"/>
        <color rgb="FF023DF8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163DFE"/>
      </font>
    </dxf>
    <dxf>
      <font>
        <color rgb="FFFF000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163DFE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163DFE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border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rgb="FF163DFE"/>
      </font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00"/>
      <color rgb="FF023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Spin" dx="22" fmlaLink="$M$104" max="2050" min="2017" noThreeD="1" page="10" val="2022"/>
</file>

<file path=xl/ctrlProps/ctrlProp2.xml><?xml version="1.0" encoding="utf-8"?>
<formControlPr xmlns="http://schemas.microsoft.com/office/spreadsheetml/2009/9/main" objectType="Spin" dx="22" fmlaLink="$N$104" max="12" min="1" noThreeD="1" page="10" val="3"/>
</file>

<file path=xl/ctrlProps/ctrlProp3.xml><?xml version="1.0" encoding="utf-8"?>
<formControlPr xmlns="http://schemas.microsoft.com/office/spreadsheetml/2009/9/main" objectType="Spin" dx="22" fmlaLink="$M$104" max="2050" min="2017" noThreeD="1" page="10" val="2022"/>
</file>

<file path=xl/ctrlProps/ctrlProp4.xml><?xml version="1.0" encoding="utf-8"?>
<formControlPr xmlns="http://schemas.microsoft.com/office/spreadsheetml/2009/9/main" objectType="Spin" dx="22" fmlaLink="$N$104" max="12" min="1" noThreeD="1" page="10" val="3"/>
</file>

<file path=xl/ctrlProps/ctrlProp5.xml><?xml version="1.0" encoding="utf-8"?>
<formControlPr xmlns="http://schemas.microsoft.com/office/spreadsheetml/2009/9/main" objectType="Spin" dx="22" fmlaLink="$M$104" max="2050" min="1900" noThreeD="1" page="10" val="2022"/>
</file>

<file path=xl/ctrlProps/ctrlProp6.xml><?xml version="1.0" encoding="utf-8"?>
<formControlPr xmlns="http://schemas.microsoft.com/office/spreadsheetml/2009/9/main" objectType="Spin" dx="22" fmlaLink="$N$104" max="12" min="1" noThreeD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485775</xdr:colOff>
          <xdr:row>102</xdr:row>
          <xdr:rowOff>0</xdr:rowOff>
        </xdr:from>
        <xdr:to>
          <xdr:col>13</xdr:col>
          <xdr:colOff>0</xdr:colOff>
          <xdr:row>103</xdr:row>
          <xdr:rowOff>247650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485775</xdr:colOff>
          <xdr:row>102</xdr:row>
          <xdr:rowOff>0</xdr:rowOff>
        </xdr:from>
        <xdr:to>
          <xdr:col>14</xdr:col>
          <xdr:colOff>0</xdr:colOff>
          <xdr:row>103</xdr:row>
          <xdr:rowOff>247650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485775</xdr:colOff>
          <xdr:row>102</xdr:row>
          <xdr:rowOff>0</xdr:rowOff>
        </xdr:from>
        <xdr:to>
          <xdr:col>13</xdr:col>
          <xdr:colOff>0</xdr:colOff>
          <xdr:row>103</xdr:row>
          <xdr:rowOff>247650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485775</xdr:colOff>
          <xdr:row>102</xdr:row>
          <xdr:rowOff>0</xdr:rowOff>
        </xdr:from>
        <xdr:to>
          <xdr:col>14</xdr:col>
          <xdr:colOff>0</xdr:colOff>
          <xdr:row>103</xdr:row>
          <xdr:rowOff>247650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485775</xdr:colOff>
          <xdr:row>102</xdr:row>
          <xdr:rowOff>0</xdr:rowOff>
        </xdr:from>
        <xdr:to>
          <xdr:col>13</xdr:col>
          <xdr:colOff>0</xdr:colOff>
          <xdr:row>103</xdr:row>
          <xdr:rowOff>247650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485775</xdr:colOff>
          <xdr:row>102</xdr:row>
          <xdr:rowOff>0</xdr:rowOff>
        </xdr:from>
        <xdr:to>
          <xdr:col>14</xdr:col>
          <xdr:colOff>0</xdr:colOff>
          <xdr:row>103</xdr:row>
          <xdr:rowOff>247650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8"/>
  <sheetViews>
    <sheetView showGridLines="0" showRowColHeaders="0" tabSelected="1" zoomScaleNormal="100" workbookViewId="0">
      <selection activeCell="A36" sqref="A36"/>
    </sheetView>
  </sheetViews>
  <sheetFormatPr defaultColWidth="7.7109375" defaultRowHeight="12"/>
  <cols>
    <col min="1" max="1" width="1.140625" style="34" customWidth="1"/>
    <col min="2" max="2" width="7.7109375" style="34" hidden="1" customWidth="1"/>
    <col min="3" max="3" width="7.7109375" style="34"/>
    <col min="4" max="4" width="12.140625" style="34" customWidth="1"/>
    <col min="5" max="5" width="9.140625" style="34" hidden="1" customWidth="1"/>
    <col min="6" max="6" width="1.7109375" style="34" customWidth="1"/>
    <col min="7" max="7" width="7.7109375" style="34"/>
    <col min="8" max="8" width="8.140625" style="34" bestFit="1" customWidth="1"/>
    <col min="9" max="9" width="8.42578125" style="34" bestFit="1" customWidth="1"/>
    <col min="10" max="13" width="7.7109375" style="34"/>
    <col min="14" max="14" width="13" style="34" customWidth="1"/>
    <col min="15" max="15" width="15.5703125" style="34" customWidth="1"/>
    <col min="16" max="17" width="4.140625" style="34" customWidth="1"/>
    <col min="18" max="25" width="7.7109375" style="34"/>
    <col min="26" max="27" width="4.140625" style="34" customWidth="1"/>
    <col min="28" max="33" width="7.7109375" style="34"/>
    <col min="34" max="34" width="21.140625" style="34" customWidth="1"/>
    <col min="35" max="35" width="2.7109375" style="34" customWidth="1"/>
    <col min="36" max="16384" width="7.7109375" style="34"/>
  </cols>
  <sheetData>
    <row r="1" spans="3:29" ht="18" customHeight="1"/>
    <row r="2" spans="3:29" ht="26.25">
      <c r="C2" s="580" t="s">
        <v>113</v>
      </c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1" t="s">
        <v>219</v>
      </c>
      <c r="P2" s="581"/>
      <c r="Q2" s="581"/>
      <c r="R2" s="581"/>
      <c r="S2" s="581"/>
      <c r="T2" s="581"/>
      <c r="U2" s="367"/>
      <c r="V2" s="367"/>
      <c r="W2" s="367"/>
    </row>
    <row r="3" spans="3:29" s="323" customFormat="1" ht="24.75" customHeight="1">
      <c r="C3" s="325"/>
      <c r="D3" s="325"/>
      <c r="E3" s="325"/>
      <c r="G3" s="326"/>
      <c r="H3" s="326"/>
      <c r="I3" s="326"/>
      <c r="J3" s="326"/>
      <c r="K3" s="326"/>
      <c r="L3" s="326"/>
      <c r="M3" s="326"/>
      <c r="N3" s="326"/>
      <c r="O3" s="326"/>
    </row>
    <row r="4" spans="3:29" s="323" customFormat="1" ht="15" customHeight="1">
      <c r="C4" s="583" t="s">
        <v>109</v>
      </c>
      <c r="D4" s="583"/>
      <c r="E4" s="327"/>
      <c r="F4" s="328"/>
      <c r="G4" s="577" t="s">
        <v>188</v>
      </c>
      <c r="H4" s="577"/>
      <c r="I4" s="577"/>
      <c r="J4" s="577"/>
      <c r="K4" s="577"/>
      <c r="L4" s="577"/>
      <c r="M4" s="577"/>
      <c r="N4" s="577"/>
      <c r="O4" s="507" t="s">
        <v>108</v>
      </c>
      <c r="P4" s="577" t="s">
        <v>235</v>
      </c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</row>
    <row r="5" spans="3:29" s="323" customFormat="1" ht="12" customHeight="1">
      <c r="C5" s="583"/>
      <c r="D5" s="583"/>
      <c r="E5" s="328"/>
      <c r="F5" s="328"/>
      <c r="G5" s="577"/>
      <c r="H5" s="577"/>
      <c r="I5" s="577"/>
      <c r="J5" s="577"/>
      <c r="K5" s="577"/>
      <c r="L5" s="577"/>
      <c r="M5" s="577"/>
      <c r="N5" s="577"/>
      <c r="O5" s="333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</row>
    <row r="6" spans="3:29" s="323" customFormat="1" ht="11.25" customHeight="1">
      <c r="C6" s="167"/>
      <c r="D6" s="167"/>
      <c r="E6" s="328"/>
      <c r="F6" s="328"/>
      <c r="G6" s="577"/>
      <c r="H6" s="577"/>
      <c r="I6" s="577"/>
      <c r="J6" s="577"/>
      <c r="K6" s="577"/>
      <c r="L6" s="577"/>
      <c r="M6" s="577"/>
      <c r="N6" s="577"/>
      <c r="O6" s="333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</row>
    <row r="7" spans="3:29" s="323" customFormat="1" ht="13.5" customHeight="1">
      <c r="C7" s="506"/>
      <c r="D7" s="506"/>
      <c r="E7" s="329"/>
      <c r="F7" s="329"/>
      <c r="G7" s="328"/>
      <c r="H7" s="328"/>
      <c r="I7" s="328"/>
      <c r="J7" s="328"/>
      <c r="K7" s="328"/>
      <c r="L7" s="328"/>
      <c r="M7" s="328"/>
      <c r="N7" s="328"/>
      <c r="O7" s="328"/>
    </row>
    <row r="8" spans="3:29" s="323" customFormat="1" ht="15" customHeight="1">
      <c r="C8" s="585" t="s">
        <v>12</v>
      </c>
      <c r="D8" s="586"/>
      <c r="E8" s="330"/>
      <c r="F8" s="329"/>
      <c r="G8" s="577" t="s">
        <v>189</v>
      </c>
      <c r="H8" s="577"/>
      <c r="I8" s="577"/>
      <c r="J8" s="577"/>
      <c r="K8" s="577"/>
      <c r="L8" s="577"/>
      <c r="M8" s="577"/>
      <c r="N8" s="577"/>
      <c r="O8" s="577"/>
    </row>
    <row r="9" spans="3:29" s="323" customFormat="1" ht="9" customHeight="1">
      <c r="C9" s="167"/>
      <c r="D9" s="167"/>
      <c r="E9" s="328"/>
      <c r="F9" s="328"/>
      <c r="G9" s="329"/>
      <c r="H9" s="329"/>
      <c r="I9" s="329"/>
      <c r="J9" s="329"/>
      <c r="K9" s="329"/>
      <c r="L9" s="329"/>
      <c r="M9" s="329"/>
      <c r="N9" s="329"/>
      <c r="O9" s="329"/>
    </row>
    <row r="10" spans="3:29" s="323" customFormat="1" ht="29.25" customHeight="1">
      <c r="C10" s="585" t="s">
        <v>110</v>
      </c>
      <c r="D10" s="586"/>
      <c r="E10" s="330"/>
      <c r="F10" s="329"/>
      <c r="G10" s="584" t="s">
        <v>187</v>
      </c>
      <c r="H10" s="584"/>
      <c r="I10" s="584"/>
      <c r="J10" s="584"/>
      <c r="K10" s="584"/>
      <c r="L10" s="584"/>
      <c r="M10" s="584"/>
      <c r="N10" s="584"/>
      <c r="O10" s="584"/>
    </row>
    <row r="11" spans="3:29" s="323" customFormat="1" ht="11.25" customHeight="1">
      <c r="C11" s="586"/>
      <c r="D11" s="586"/>
      <c r="E11" s="329"/>
      <c r="F11" s="329"/>
      <c r="G11" s="331"/>
      <c r="H11" s="331"/>
      <c r="I11" s="331"/>
      <c r="J11" s="331"/>
      <c r="K11" s="331"/>
      <c r="L11" s="331"/>
      <c r="M11" s="331"/>
      <c r="N11" s="331"/>
      <c r="O11" s="331"/>
    </row>
    <row r="12" spans="3:29" s="323" customFormat="1" ht="15" customHeight="1">
      <c r="C12" s="585" t="s">
        <v>13</v>
      </c>
      <c r="D12" s="586"/>
      <c r="E12" s="330"/>
      <c r="F12" s="328"/>
      <c r="G12" s="584" t="s">
        <v>218</v>
      </c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3:29" s="323" customFormat="1" ht="10.5" customHeight="1">
      <c r="C13" s="586"/>
      <c r="D13" s="586"/>
      <c r="E13" s="328"/>
      <c r="F13" s="328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4"/>
    </row>
    <row r="14" spans="3:29" s="323" customFormat="1" ht="15" customHeight="1">
      <c r="C14" s="328"/>
      <c r="D14" s="328"/>
      <c r="E14" s="328"/>
      <c r="F14" s="328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</row>
    <row r="15" spans="3:29" s="323" customFormat="1" ht="15" customHeight="1">
      <c r="C15" s="328"/>
      <c r="D15" s="328"/>
      <c r="E15" s="328"/>
      <c r="F15" s="328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</row>
    <row r="16" spans="3:29" s="323" customFormat="1" ht="15" customHeight="1">
      <c r="C16" s="328"/>
      <c r="D16" s="328"/>
      <c r="E16" s="328"/>
      <c r="F16" s="328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</row>
    <row r="17" spans="3:35" s="323" customFormat="1" ht="15" customHeight="1">
      <c r="C17" s="328"/>
      <c r="D17" s="328"/>
      <c r="E17" s="328"/>
      <c r="F17" s="328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4"/>
      <c r="S17" s="584"/>
      <c r="T17" s="584"/>
    </row>
    <row r="18" spans="3:35" s="323" customFormat="1" ht="26.25" customHeight="1">
      <c r="C18" s="328"/>
      <c r="D18" s="328"/>
      <c r="E18" s="328"/>
      <c r="F18" s="328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</row>
    <row r="19" spans="3:35" s="323" customFormat="1" ht="12" customHeight="1">
      <c r="G19" s="332"/>
      <c r="H19" s="332"/>
      <c r="I19" s="332"/>
      <c r="J19" s="332"/>
      <c r="K19" s="332"/>
      <c r="L19" s="332"/>
      <c r="M19" s="332"/>
      <c r="N19" s="332"/>
      <c r="O19" s="332"/>
    </row>
    <row r="20" spans="3:35" s="323" customFormat="1" ht="10.5" customHeight="1">
      <c r="D20" s="500"/>
      <c r="E20" s="334"/>
      <c r="F20" s="334"/>
      <c r="G20" s="334"/>
      <c r="H20" s="334"/>
      <c r="I20" s="334"/>
      <c r="J20" s="334"/>
      <c r="K20" s="334"/>
      <c r="L20" s="334"/>
      <c r="M20" s="334"/>
      <c r="N20" s="335"/>
      <c r="O20" s="335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6"/>
    </row>
    <row r="21" spans="3:35" s="323" customFormat="1" ht="15" customHeight="1">
      <c r="D21" s="501" t="s">
        <v>107</v>
      </c>
      <c r="E21" s="337"/>
      <c r="F21" s="337"/>
      <c r="G21" s="577" t="s">
        <v>229</v>
      </c>
      <c r="H21" s="578"/>
      <c r="I21" s="578"/>
      <c r="J21" s="568"/>
      <c r="K21" s="579" t="s">
        <v>230</v>
      </c>
      <c r="L21" s="579"/>
      <c r="M21" s="579"/>
      <c r="N21" s="579"/>
      <c r="O21" s="579"/>
      <c r="P21" s="337"/>
      <c r="Q21" s="337"/>
      <c r="R21" s="579" t="s">
        <v>231</v>
      </c>
      <c r="S21" s="579"/>
      <c r="T21" s="579"/>
      <c r="U21" s="579"/>
      <c r="V21" s="579"/>
      <c r="W21" s="579"/>
      <c r="X21" s="579"/>
      <c r="Y21" s="579"/>
      <c r="Z21" s="337"/>
      <c r="AA21" s="337"/>
      <c r="AB21" s="579" t="s">
        <v>232</v>
      </c>
      <c r="AC21" s="582"/>
      <c r="AD21" s="582"/>
      <c r="AE21" s="582"/>
      <c r="AF21" s="582"/>
      <c r="AG21" s="582"/>
      <c r="AH21" s="582"/>
      <c r="AI21" s="338"/>
    </row>
    <row r="22" spans="3:35" s="323" customFormat="1" ht="93" customHeight="1">
      <c r="D22" s="502"/>
      <c r="E22" s="337"/>
      <c r="F22" s="337"/>
      <c r="G22" s="578"/>
      <c r="H22" s="578"/>
      <c r="I22" s="578"/>
      <c r="J22" s="568"/>
      <c r="K22" s="579"/>
      <c r="L22" s="579"/>
      <c r="M22" s="579"/>
      <c r="N22" s="579"/>
      <c r="O22" s="579"/>
      <c r="P22" s="337"/>
      <c r="Q22" s="337"/>
      <c r="R22" s="579"/>
      <c r="S22" s="579"/>
      <c r="T22" s="579"/>
      <c r="U22" s="579"/>
      <c r="V22" s="579"/>
      <c r="W22" s="579"/>
      <c r="X22" s="579"/>
      <c r="Y22" s="579"/>
      <c r="Z22" s="337"/>
      <c r="AA22" s="337"/>
      <c r="AB22" s="582"/>
      <c r="AC22" s="582"/>
      <c r="AD22" s="582"/>
      <c r="AE22" s="582"/>
      <c r="AF22" s="582"/>
      <c r="AG22" s="582"/>
      <c r="AH22" s="582"/>
      <c r="AI22" s="338"/>
    </row>
    <row r="23" spans="3:35" s="323" customFormat="1" ht="18" customHeight="1">
      <c r="C23" s="324"/>
      <c r="D23" s="503"/>
      <c r="E23" s="493"/>
      <c r="F23" s="493"/>
      <c r="G23" s="492"/>
      <c r="H23" s="492"/>
      <c r="I23" s="492"/>
      <c r="J23" s="492"/>
      <c r="K23" s="492"/>
      <c r="L23" s="492"/>
      <c r="M23" s="492"/>
      <c r="N23" s="493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338"/>
    </row>
    <row r="24" spans="3:35" s="323" customFormat="1" ht="109.5" customHeight="1">
      <c r="C24" s="324"/>
      <c r="D24" s="504"/>
      <c r="E24" s="494"/>
      <c r="F24" s="494"/>
      <c r="G24" s="575" t="s">
        <v>233</v>
      </c>
      <c r="H24" s="575"/>
      <c r="I24" s="575"/>
      <c r="J24" s="575"/>
      <c r="K24" s="575"/>
      <c r="L24" s="575"/>
      <c r="M24" s="575"/>
      <c r="N24" s="575"/>
      <c r="O24" s="575"/>
      <c r="P24" s="494"/>
      <c r="Q24" s="494"/>
      <c r="R24" s="576" t="s">
        <v>206</v>
      </c>
      <c r="S24" s="576"/>
      <c r="T24" s="576"/>
      <c r="U24" s="576"/>
      <c r="V24" s="576"/>
      <c r="W24" s="576"/>
      <c r="X24" s="576"/>
      <c r="Y24" s="576"/>
      <c r="Z24" s="492"/>
      <c r="AA24" s="492"/>
      <c r="AB24" s="579" t="s">
        <v>234</v>
      </c>
      <c r="AC24" s="582"/>
      <c r="AD24" s="582"/>
      <c r="AE24" s="582"/>
      <c r="AF24" s="582"/>
      <c r="AG24" s="582"/>
      <c r="AH24" s="582"/>
      <c r="AI24" s="338"/>
    </row>
    <row r="25" spans="3:35" s="323" customFormat="1" ht="13.5" customHeight="1">
      <c r="C25" s="324"/>
      <c r="D25" s="505"/>
      <c r="E25" s="495"/>
      <c r="F25" s="495"/>
      <c r="G25" s="496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40"/>
    </row>
    <row r="26" spans="3:35" s="323" customFormat="1" ht="12.75" customHeight="1">
      <c r="C26" s="324"/>
      <c r="D26" s="324"/>
      <c r="E26" s="324"/>
      <c r="F26" s="324"/>
      <c r="G26" s="167"/>
    </row>
    <row r="27" spans="3:35" s="323" customFormat="1" ht="16.5">
      <c r="C27" s="324"/>
      <c r="E27" s="499"/>
      <c r="G27" s="499"/>
      <c r="H27" s="499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</row>
    <row r="28" spans="3:35" s="323" customFormat="1" ht="16.5">
      <c r="C28" s="324"/>
      <c r="D28" s="324"/>
      <c r="E28" s="324"/>
      <c r="F28" s="324"/>
    </row>
    <row r="29" spans="3:35" s="323" customFormat="1" ht="16.5"/>
    <row r="30" spans="3:35" s="323" customFormat="1" ht="16.5"/>
    <row r="31" spans="3:35" s="323" customFormat="1" ht="16.5"/>
    <row r="32" spans="3:35" s="323" customFormat="1" ht="16.5"/>
    <row r="33" s="323" customFormat="1" ht="16.5"/>
    <row r="34" s="323" customFormat="1" ht="16.5"/>
    <row r="35" s="323" customFormat="1" ht="16.5"/>
    <row r="37" ht="13.5" customHeight="1"/>
    <row r="45" ht="13.5" customHeight="1"/>
    <row r="58" ht="18" customHeight="1"/>
  </sheetData>
  <sheetProtection sheet="1" objects="1" scenarios="1"/>
  <mergeCells count="18">
    <mergeCell ref="AB24:AH24"/>
    <mergeCell ref="C4:D5"/>
    <mergeCell ref="P4:AC6"/>
    <mergeCell ref="G10:O10"/>
    <mergeCell ref="C12:D13"/>
    <mergeCell ref="C10:D11"/>
    <mergeCell ref="C8:D8"/>
    <mergeCell ref="G8:O8"/>
    <mergeCell ref="G12:T18"/>
    <mergeCell ref="R21:Y22"/>
    <mergeCell ref="AB21:AH22"/>
    <mergeCell ref="G4:N6"/>
    <mergeCell ref="G24:O24"/>
    <mergeCell ref="R24:Y24"/>
    <mergeCell ref="G21:I22"/>
    <mergeCell ref="K21:O22"/>
    <mergeCell ref="C2:N2"/>
    <mergeCell ref="O2:T2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EN497"/>
  <sheetViews>
    <sheetView showGridLines="0" showRowColHeaders="0" workbookViewId="0">
      <selection activeCell="D8" sqref="D8"/>
    </sheetView>
  </sheetViews>
  <sheetFormatPr defaultColWidth="5.28515625" defaultRowHeight="15" customHeight="1"/>
  <cols>
    <col min="1" max="1" width="5.7109375" style="69" customWidth="1"/>
    <col min="2" max="2" width="6.5703125" style="69" customWidth="1"/>
    <col min="3" max="3" width="4.7109375" style="69" customWidth="1"/>
    <col min="4" max="4" width="6.7109375" style="69" customWidth="1"/>
    <col min="5" max="6" width="7.85546875" style="69" customWidth="1"/>
    <col min="7" max="7" width="6.28515625" style="69" customWidth="1"/>
    <col min="8" max="10" width="6.28515625" style="70" customWidth="1"/>
    <col min="11" max="11" width="6.28515625" style="70" hidden="1" customWidth="1"/>
    <col min="12" max="12" width="6.28515625" style="40" hidden="1" customWidth="1"/>
    <col min="13" max="13" width="6.28515625" style="44" hidden="1" customWidth="1"/>
    <col min="14" max="14" width="7.85546875" style="3" customWidth="1"/>
    <col min="15" max="15" width="5.7109375" style="69" customWidth="1"/>
    <col min="16" max="19" width="5.7109375" style="4" customWidth="1"/>
    <col min="20" max="23" width="5.7109375" style="69" customWidth="1"/>
    <col min="24" max="30" width="5.7109375" style="70" customWidth="1"/>
    <col min="31" max="45" width="5.7109375" style="69" customWidth="1"/>
    <col min="46" max="46" width="10.7109375" style="69" customWidth="1"/>
    <col min="47" max="47" width="5.28515625" style="69" customWidth="1"/>
    <col min="48" max="48" width="5.7109375" style="69" customWidth="1"/>
    <col min="49" max="49" width="10.28515625" style="69" customWidth="1"/>
    <col min="50" max="52" width="5.28515625" style="69" customWidth="1"/>
    <col min="53" max="53" width="5.28515625" style="55" customWidth="1"/>
    <col min="54" max="54" width="5.28515625" style="3" customWidth="1"/>
    <col min="55" max="55" width="5.28515625" style="69" customWidth="1"/>
    <col min="56" max="59" width="5.28515625" style="4" customWidth="1"/>
    <col min="60" max="65" width="5.28515625" style="69" customWidth="1"/>
    <col min="66" max="66" width="8" style="69" customWidth="1"/>
    <col min="67" max="79" width="5.28515625" style="69" customWidth="1"/>
    <col min="80" max="16384" width="5.28515625" style="69"/>
  </cols>
  <sheetData>
    <row r="2" spans="1:144" ht="15" customHeight="1">
      <c r="B2" s="318" t="s">
        <v>227</v>
      </c>
      <c r="D2" s="567" t="s">
        <v>224</v>
      </c>
      <c r="E2" s="261">
        <f>IF(D2="교대직",1,2)</f>
        <v>1</v>
      </c>
      <c r="G2" s="566" t="s">
        <v>95</v>
      </c>
      <c r="H2" s="308" t="s">
        <v>96</v>
      </c>
      <c r="I2" s="261">
        <f>IF($H$2="일요일",1,IF($H$2="월요일",2,0))</f>
        <v>1</v>
      </c>
      <c r="N2" s="134" t="s">
        <v>111</v>
      </c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</row>
    <row r="3" spans="1:144" ht="15" customHeight="1">
      <c r="E3" s="565" t="s">
        <v>228</v>
      </c>
      <c r="F3" s="309" t="s">
        <v>185</v>
      </c>
      <c r="O3" s="300" t="s">
        <v>170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</row>
    <row r="4" spans="1:144" s="70" customFormat="1" ht="15" customHeight="1">
      <c r="A4" s="16"/>
      <c r="B4" s="16"/>
      <c r="C4" s="16"/>
      <c r="D4" s="16"/>
      <c r="E4" s="16"/>
      <c r="F4" s="16"/>
      <c r="G4" s="16"/>
      <c r="L4" s="40"/>
      <c r="M4" s="44"/>
      <c r="N4" s="3"/>
      <c r="O4" s="69"/>
      <c r="P4" s="4"/>
      <c r="Q4" s="4"/>
      <c r="R4" s="4"/>
      <c r="S4" s="4"/>
      <c r="T4" s="69"/>
      <c r="U4" s="69"/>
      <c r="V4" s="69"/>
      <c r="BA4" s="7"/>
    </row>
    <row r="5" spans="1:144" s="15" customFormat="1" ht="15" customHeight="1">
      <c r="A5" s="69"/>
      <c r="B5" s="3" t="s">
        <v>112</v>
      </c>
      <c r="C5" s="69"/>
      <c r="D5" s="4"/>
      <c r="E5" s="4"/>
      <c r="F5" s="4"/>
      <c r="G5" s="4"/>
      <c r="H5" s="69"/>
      <c r="I5" s="69"/>
      <c r="J5" s="69"/>
      <c r="K5" s="69"/>
      <c r="L5" s="40"/>
      <c r="M5" s="45"/>
      <c r="N5" s="71">
        <v>15</v>
      </c>
      <c r="O5" s="6" t="s">
        <v>221</v>
      </c>
      <c r="P5" s="5"/>
      <c r="Q5" s="23"/>
      <c r="R5" s="15" t="s">
        <v>241</v>
      </c>
      <c r="S5" s="1"/>
      <c r="T5" s="12"/>
      <c r="U5" s="13"/>
      <c r="V5" s="38"/>
      <c r="W5" s="70"/>
      <c r="X5" s="70"/>
      <c r="Y5" s="70"/>
      <c r="Z5" s="70"/>
      <c r="AA5" s="70"/>
      <c r="AB5" s="70"/>
      <c r="AC5" s="70"/>
      <c r="AD5" s="70"/>
      <c r="AE5" s="69"/>
      <c r="AF5" s="6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53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4" s="70" customFormat="1" ht="15" customHeight="1">
      <c r="B6" s="3"/>
      <c r="C6" s="69"/>
      <c r="D6" s="4"/>
      <c r="E6" s="4"/>
      <c r="F6" s="4"/>
      <c r="G6" s="4"/>
      <c r="H6" s="69"/>
      <c r="I6" s="69"/>
      <c r="J6" s="69"/>
      <c r="K6" s="69"/>
      <c r="L6" s="33"/>
      <c r="M6" s="46"/>
      <c r="V6" s="14"/>
      <c r="W6" s="69"/>
      <c r="AE6" s="69"/>
      <c r="AF6" s="14"/>
      <c r="AG6" s="14"/>
      <c r="AH6" s="14"/>
      <c r="AI6" s="14"/>
      <c r="AJ6" s="14"/>
      <c r="AK6" s="14"/>
      <c r="BA6" s="7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144" s="70" customFormat="1" ht="15" customHeight="1">
      <c r="A7" s="69"/>
      <c r="B7" s="587" t="s">
        <v>29</v>
      </c>
      <c r="C7" s="588"/>
      <c r="D7" s="145" t="s">
        <v>30</v>
      </c>
      <c r="E7" s="145" t="s">
        <v>31</v>
      </c>
      <c r="F7" s="145" t="s">
        <v>32</v>
      </c>
      <c r="G7" s="145" t="s">
        <v>33</v>
      </c>
      <c r="H7" s="145" t="s">
        <v>34</v>
      </c>
      <c r="I7" s="146" t="s">
        <v>35</v>
      </c>
      <c r="J7" s="147" t="s">
        <v>36</v>
      </c>
      <c r="K7" s="148" t="s">
        <v>37</v>
      </c>
      <c r="L7" s="40"/>
      <c r="M7" s="44"/>
      <c r="N7" s="29"/>
      <c r="O7" s="310" t="str">
        <f>IF($I$2=2,"월","일")</f>
        <v>일</v>
      </c>
      <c r="P7" s="30" t="str">
        <f>IF($I$2=2,"화","월")</f>
        <v>월</v>
      </c>
      <c r="Q7" s="30" t="str">
        <f>IF($I$2=2,"수","화")</f>
        <v>화</v>
      </c>
      <c r="R7" s="30" t="str">
        <f>IF($I$2=2,"목","수")</f>
        <v>수</v>
      </c>
      <c r="S7" s="30" t="str">
        <f>IF($I$2=2,"금","목")</f>
        <v>목</v>
      </c>
      <c r="T7" s="30" t="str">
        <f>IF($I$2=2,"토","금")</f>
        <v>금</v>
      </c>
      <c r="U7" s="31" t="str">
        <f>IF($I$2=2,"일","토")</f>
        <v>토</v>
      </c>
      <c r="V7" s="36"/>
      <c r="W7" s="74"/>
      <c r="AD7" s="82"/>
      <c r="AE7" s="75"/>
      <c r="AF7" s="75"/>
      <c r="AG7" s="36"/>
      <c r="AH7" s="36"/>
      <c r="AI7" s="36"/>
      <c r="AJ7" s="36"/>
      <c r="AK7" s="36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5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584"/>
      <c r="BT7" s="584"/>
      <c r="BU7" s="584"/>
      <c r="BV7" s="584"/>
      <c r="BW7" s="584"/>
      <c r="BX7" s="584"/>
      <c r="BY7" s="584"/>
      <c r="BZ7" s="144"/>
      <c r="CA7" s="36"/>
      <c r="CB7" s="36"/>
      <c r="CC7" s="36"/>
      <c r="CD7" s="36"/>
      <c r="CE7" s="36"/>
      <c r="CF7" s="36"/>
      <c r="CG7" s="36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</row>
    <row r="8" spans="1:144" s="70" customFormat="1" ht="15" customHeight="1">
      <c r="A8" s="69"/>
      <c r="B8" s="589" t="s">
        <v>226</v>
      </c>
      <c r="C8" s="590"/>
      <c r="D8" s="149"/>
      <c r="E8" s="150"/>
      <c r="F8" s="150"/>
      <c r="G8" s="455">
        <f t="shared" ref="G8:G14" si="0">IF(D8="",0,K8)</f>
        <v>0</v>
      </c>
      <c r="H8" s="151" t="str">
        <f>IF(D8="","",J8-G8)</f>
        <v/>
      </c>
      <c r="I8" s="152"/>
      <c r="J8" s="153">
        <f>IF(D8="-",0,IF(F8&gt;E8,(F8*24-E8*24),(24-E8*24+F8*24)))</f>
        <v>24</v>
      </c>
      <c r="K8" s="154">
        <f t="shared" ref="K8:K17" si="1">IF(D8="-",0,IF($J8&gt;=22.5,2.5,IF($J8&gt;=18,2,IF($J8&gt;=13.5,1.5,IF($J8&gt;=9,1,IF($J8&gt;=4.5,0.5,0))))))</f>
        <v>2.5</v>
      </c>
      <c r="L8" s="41"/>
      <c r="M8" s="44"/>
      <c r="N8" s="86" t="s">
        <v>14</v>
      </c>
      <c r="O8" s="51"/>
      <c r="P8" s="51"/>
      <c r="Q8" s="51"/>
      <c r="R8" s="51"/>
      <c r="S8" s="51"/>
      <c r="T8" s="51"/>
      <c r="U8" s="52"/>
      <c r="V8" s="36"/>
      <c r="AD8" s="82"/>
      <c r="AE8" s="83"/>
      <c r="AF8" s="76"/>
      <c r="AG8" s="36"/>
      <c r="AH8" s="36"/>
      <c r="AI8" s="36"/>
      <c r="AJ8" s="36"/>
      <c r="AK8" s="36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5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584"/>
      <c r="BT8" s="584"/>
      <c r="BU8" s="584"/>
      <c r="BV8" s="584"/>
      <c r="BW8" s="584"/>
      <c r="BX8" s="584"/>
      <c r="BY8" s="584"/>
      <c r="BZ8" s="144"/>
      <c r="CA8" s="36"/>
      <c r="CB8" s="36"/>
      <c r="CC8" s="36"/>
      <c r="CD8" s="36"/>
      <c r="CE8" s="36"/>
      <c r="CF8" s="36"/>
      <c r="CG8" s="36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s="70" customFormat="1" ht="15" customHeight="1">
      <c r="A9" s="69"/>
      <c r="B9" s="591"/>
      <c r="C9" s="592"/>
      <c r="D9" s="155"/>
      <c r="E9" s="156"/>
      <c r="F9" s="156"/>
      <c r="G9" s="456">
        <f t="shared" si="0"/>
        <v>0</v>
      </c>
      <c r="H9" s="157" t="str">
        <f t="shared" ref="H9:H17" si="2">IF(D9="","",J9-G9)</f>
        <v/>
      </c>
      <c r="I9" s="152"/>
      <c r="J9" s="153">
        <f t="shared" ref="J9:J14" si="3">IF(D9="-",0,IF(F9&gt;E9,(F9*24-E9*24),(24-E9*24+F9*24)))</f>
        <v>24</v>
      </c>
      <c r="K9" s="154">
        <f t="shared" si="1"/>
        <v>2.5</v>
      </c>
      <c r="L9" s="41"/>
      <c r="M9" s="44"/>
      <c r="N9" s="86" t="s">
        <v>15</v>
      </c>
      <c r="O9" s="51"/>
      <c r="P9" s="51"/>
      <c r="Q9" s="51"/>
      <c r="R9" s="51"/>
      <c r="S9" s="51"/>
      <c r="T9" s="51"/>
      <c r="U9" s="52"/>
      <c r="V9" s="36"/>
      <c r="W9" s="84"/>
      <c r="X9" s="84"/>
      <c r="Y9" s="84"/>
      <c r="Z9" s="84"/>
      <c r="AA9" s="84"/>
      <c r="AB9" s="84"/>
      <c r="AC9" s="84"/>
      <c r="AD9" s="84"/>
      <c r="AE9" s="84"/>
      <c r="AF9" s="76"/>
      <c r="AG9" s="36"/>
      <c r="AH9" s="36"/>
      <c r="AI9" s="36"/>
      <c r="AJ9" s="36"/>
      <c r="AK9" s="36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5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36"/>
      <c r="CB9" s="36"/>
      <c r="CC9" s="36"/>
      <c r="CD9" s="36"/>
      <c r="CE9" s="36"/>
      <c r="CF9" s="36"/>
      <c r="CG9" s="36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</row>
    <row r="10" spans="1:144" s="70" customFormat="1" ht="15" customHeight="1">
      <c r="A10" s="69"/>
      <c r="B10" s="591"/>
      <c r="C10" s="592"/>
      <c r="D10" s="155"/>
      <c r="E10" s="156"/>
      <c r="F10" s="156"/>
      <c r="G10" s="456">
        <f t="shared" si="0"/>
        <v>0</v>
      </c>
      <c r="H10" s="157" t="str">
        <f t="shared" si="2"/>
        <v/>
      </c>
      <c r="I10" s="152"/>
      <c r="J10" s="153">
        <f t="shared" si="3"/>
        <v>24</v>
      </c>
      <c r="K10" s="154">
        <f t="shared" si="1"/>
        <v>2.5</v>
      </c>
      <c r="L10" s="41"/>
      <c r="M10" s="44"/>
      <c r="N10" s="86" t="s">
        <v>16</v>
      </c>
      <c r="O10" s="51"/>
      <c r="P10" s="51"/>
      <c r="Q10" s="51"/>
      <c r="R10" s="51"/>
      <c r="S10" s="51"/>
      <c r="T10" s="51"/>
      <c r="U10" s="52"/>
      <c r="V10" s="36"/>
      <c r="W10" s="84"/>
      <c r="X10" s="84"/>
      <c r="Y10" s="84"/>
      <c r="Z10" s="84"/>
      <c r="AA10" s="84"/>
      <c r="AB10" s="84"/>
      <c r="AC10" s="84"/>
      <c r="AD10" s="84"/>
      <c r="AE10" s="84"/>
      <c r="AF10" s="76"/>
      <c r="AG10" s="36"/>
      <c r="AH10" s="36"/>
      <c r="AI10" s="36"/>
      <c r="AJ10" s="36"/>
      <c r="AK10" s="36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5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74"/>
      <c r="BT10" s="144"/>
      <c r="BU10" s="144"/>
      <c r="BV10" s="144"/>
      <c r="BW10" s="144"/>
      <c r="BX10" s="144"/>
      <c r="BY10" s="144"/>
      <c r="BZ10" s="144"/>
      <c r="CA10" s="36"/>
      <c r="CB10" s="36"/>
      <c r="CC10" s="36"/>
      <c r="CD10" s="36"/>
      <c r="CE10" s="36"/>
      <c r="CF10" s="36"/>
      <c r="CG10" s="36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</row>
    <row r="11" spans="1:144" s="70" customFormat="1" ht="15" customHeight="1">
      <c r="A11" s="69"/>
      <c r="B11" s="591"/>
      <c r="C11" s="592"/>
      <c r="D11" s="155"/>
      <c r="E11" s="156"/>
      <c r="F11" s="156"/>
      <c r="G11" s="456">
        <f t="shared" si="0"/>
        <v>0</v>
      </c>
      <c r="H11" s="157" t="str">
        <f t="shared" si="2"/>
        <v/>
      </c>
      <c r="I11" s="152"/>
      <c r="J11" s="153">
        <f t="shared" si="3"/>
        <v>24</v>
      </c>
      <c r="K11" s="154">
        <f t="shared" si="1"/>
        <v>2.5</v>
      </c>
      <c r="L11" s="41"/>
      <c r="M11" s="44"/>
      <c r="N11" s="86" t="s">
        <v>17</v>
      </c>
      <c r="O11" s="51"/>
      <c r="P11" s="51"/>
      <c r="Q11" s="51"/>
      <c r="R11" s="51"/>
      <c r="S11" s="51"/>
      <c r="T11" s="51"/>
      <c r="U11" s="52"/>
      <c r="V11" s="14"/>
      <c r="AD11" s="82"/>
      <c r="AE11" s="83"/>
      <c r="AF11" s="76"/>
      <c r="AG11" s="14"/>
      <c r="AH11" s="14"/>
      <c r="AI11" s="14"/>
      <c r="AJ11" s="14"/>
      <c r="AK11" s="14"/>
      <c r="BA11" s="5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69"/>
      <c r="BU11" s="144"/>
      <c r="BV11" s="144"/>
      <c r="BW11" s="144"/>
      <c r="BX11" s="144"/>
      <c r="BY11" s="144"/>
      <c r="BZ11" s="144"/>
      <c r="CA11" s="14"/>
      <c r="CB11" s="14"/>
      <c r="CC11" s="14"/>
      <c r="CD11" s="14"/>
      <c r="CE11" s="14"/>
      <c r="CF11" s="14"/>
      <c r="CG11" s="14"/>
    </row>
    <row r="12" spans="1:144" s="70" customFormat="1" ht="15" customHeight="1">
      <c r="A12" s="69"/>
      <c r="B12" s="591"/>
      <c r="C12" s="592"/>
      <c r="D12" s="155"/>
      <c r="E12" s="156"/>
      <c r="F12" s="156"/>
      <c r="G12" s="456">
        <f t="shared" si="0"/>
        <v>0</v>
      </c>
      <c r="H12" s="157" t="str">
        <f t="shared" si="2"/>
        <v/>
      </c>
      <c r="I12" s="152"/>
      <c r="J12" s="153">
        <f t="shared" si="3"/>
        <v>24</v>
      </c>
      <c r="K12" s="154">
        <f t="shared" si="1"/>
        <v>2.5</v>
      </c>
      <c r="L12" s="41"/>
      <c r="M12" s="44"/>
      <c r="N12" s="86" t="s">
        <v>2</v>
      </c>
      <c r="O12" s="51"/>
      <c r="P12" s="51"/>
      <c r="Q12" s="51"/>
      <c r="R12" s="51"/>
      <c r="S12" s="51"/>
      <c r="T12" s="51"/>
      <c r="U12" s="52"/>
      <c r="V12" s="14"/>
      <c r="AD12" s="82"/>
      <c r="AE12" s="83"/>
      <c r="AF12" s="76"/>
      <c r="AG12" s="14"/>
      <c r="AH12" s="14"/>
      <c r="AI12" s="14"/>
      <c r="AJ12" s="14"/>
      <c r="AK12" s="14"/>
      <c r="BA12" s="5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69"/>
      <c r="BT12" s="74"/>
      <c r="CA12" s="69"/>
      <c r="CB12" s="14"/>
      <c r="CC12" s="14"/>
      <c r="CD12" s="14"/>
      <c r="CE12" s="14"/>
      <c r="CF12" s="14"/>
      <c r="CG12" s="14"/>
    </row>
    <row r="13" spans="1:144" s="70" customFormat="1" ht="15" customHeight="1">
      <c r="A13" s="69"/>
      <c r="B13" s="591"/>
      <c r="C13" s="592"/>
      <c r="D13" s="155"/>
      <c r="E13" s="156"/>
      <c r="F13" s="156"/>
      <c r="G13" s="456">
        <f t="shared" si="0"/>
        <v>0</v>
      </c>
      <c r="H13" s="157" t="str">
        <f t="shared" si="2"/>
        <v/>
      </c>
      <c r="I13" s="152"/>
      <c r="J13" s="153">
        <f t="shared" si="3"/>
        <v>24</v>
      </c>
      <c r="K13" s="154">
        <f t="shared" si="1"/>
        <v>2.5</v>
      </c>
      <c r="L13" s="41"/>
      <c r="M13" s="44"/>
      <c r="N13" s="86" t="s">
        <v>3</v>
      </c>
      <c r="O13" s="51"/>
      <c r="P13" s="51"/>
      <c r="Q13" s="51"/>
      <c r="R13" s="51"/>
      <c r="S13" s="51"/>
      <c r="T13" s="51"/>
      <c r="U13" s="52"/>
      <c r="V13" s="14"/>
      <c r="AD13" s="82"/>
      <c r="AE13" s="83"/>
      <c r="AF13" s="76"/>
      <c r="AG13" s="14"/>
      <c r="AH13" s="14"/>
      <c r="AI13" s="14"/>
      <c r="AJ13" s="14"/>
      <c r="AK13" s="14"/>
      <c r="BA13" s="55"/>
      <c r="BB13" s="35"/>
      <c r="BC13" s="35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69"/>
      <c r="BT13" s="69"/>
      <c r="BU13" s="69"/>
      <c r="BV13" s="69"/>
      <c r="BW13" s="69"/>
      <c r="BX13" s="69"/>
      <c r="BY13" s="69"/>
      <c r="BZ13" s="69"/>
      <c r="CA13" s="69"/>
      <c r="CB13" s="14"/>
      <c r="CC13" s="14"/>
      <c r="CD13" s="14"/>
      <c r="CE13" s="14"/>
      <c r="CF13" s="14"/>
      <c r="CG13" s="14"/>
    </row>
    <row r="14" spans="1:144" s="70" customFormat="1" ht="15" customHeight="1">
      <c r="B14" s="593"/>
      <c r="C14" s="594"/>
      <c r="D14" s="158"/>
      <c r="E14" s="159"/>
      <c r="F14" s="159"/>
      <c r="G14" s="457">
        <f t="shared" si="0"/>
        <v>0</v>
      </c>
      <c r="H14" s="160" t="str">
        <f t="shared" si="2"/>
        <v/>
      </c>
      <c r="I14" s="161"/>
      <c r="J14" s="153">
        <f t="shared" si="3"/>
        <v>24</v>
      </c>
      <c r="K14" s="154">
        <f t="shared" si="1"/>
        <v>2.5</v>
      </c>
      <c r="L14" s="41"/>
      <c r="M14" s="44"/>
      <c r="N14" s="86" t="s">
        <v>4</v>
      </c>
      <c r="O14" s="51"/>
      <c r="P14" s="51"/>
      <c r="Q14" s="51"/>
      <c r="R14" s="51"/>
      <c r="S14" s="51"/>
      <c r="T14" s="51"/>
      <c r="U14" s="52"/>
      <c r="V14" s="14"/>
      <c r="AD14" s="82"/>
      <c r="AE14" s="83"/>
      <c r="AF14" s="76"/>
      <c r="AG14" s="14"/>
      <c r="AH14" s="14"/>
      <c r="AI14" s="14"/>
      <c r="AJ14" s="14"/>
      <c r="AK14" s="14"/>
      <c r="BA14" s="55"/>
      <c r="BB14" s="35"/>
      <c r="BC14" s="35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595"/>
      <c r="BT14" s="595"/>
      <c r="BU14" s="595"/>
      <c r="BV14" s="595"/>
      <c r="BW14" s="595"/>
      <c r="BX14" s="595"/>
      <c r="BY14" s="595"/>
      <c r="BZ14" s="595"/>
      <c r="CA14" s="595"/>
      <c r="CB14" s="14"/>
      <c r="CC14" s="14"/>
      <c r="CD14" s="14"/>
      <c r="CE14" s="14"/>
      <c r="CF14" s="14"/>
      <c r="CG14" s="14"/>
    </row>
    <row r="15" spans="1:144" s="70" customFormat="1" ht="15" customHeight="1">
      <c r="B15" s="596" t="s">
        <v>225</v>
      </c>
      <c r="C15" s="597"/>
      <c r="D15" s="149"/>
      <c r="E15" s="150"/>
      <c r="F15" s="150"/>
      <c r="G15" s="455">
        <f t="shared" ref="G15:G17" si="4">IF(D15="",0,K15)</f>
        <v>0</v>
      </c>
      <c r="H15" s="151" t="str">
        <f t="shared" si="2"/>
        <v/>
      </c>
      <c r="I15" s="451">
        <f>IF(D15="",0,IF(J15=0,0,8-G15))</f>
        <v>0</v>
      </c>
      <c r="J15" s="153">
        <f>IF(D15="-",0,24-E15*24+F15*24)</f>
        <v>24</v>
      </c>
      <c r="K15" s="154">
        <f t="shared" si="1"/>
        <v>2.5</v>
      </c>
      <c r="L15" s="41"/>
      <c r="M15" s="44"/>
      <c r="N15" s="86" t="s">
        <v>20</v>
      </c>
      <c r="O15" s="51"/>
      <c r="P15" s="51"/>
      <c r="Q15" s="51"/>
      <c r="R15" s="51"/>
      <c r="S15" s="51"/>
      <c r="T15" s="51"/>
      <c r="U15" s="52"/>
      <c r="V15" s="14"/>
      <c r="AD15" s="82"/>
      <c r="AE15" s="83"/>
      <c r="AF15" s="76"/>
      <c r="AG15" s="14"/>
      <c r="AH15" s="14"/>
      <c r="AI15" s="14"/>
      <c r="AJ15" s="14"/>
      <c r="AK15" s="14"/>
      <c r="BA15" s="55"/>
      <c r="BB15" s="35"/>
      <c r="BC15" s="35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595"/>
      <c r="BT15" s="595"/>
      <c r="BU15" s="595"/>
      <c r="BV15" s="595"/>
      <c r="BW15" s="595"/>
      <c r="BX15" s="595"/>
      <c r="BY15" s="595"/>
      <c r="BZ15" s="595"/>
      <c r="CA15" s="595"/>
      <c r="CB15" s="14"/>
      <c r="CC15" s="14"/>
      <c r="CD15" s="14"/>
      <c r="CE15" s="14"/>
      <c r="CF15" s="14"/>
      <c r="CG15" s="14"/>
    </row>
    <row r="16" spans="1:144" s="70" customFormat="1" ht="15" customHeight="1">
      <c r="B16" s="598"/>
      <c r="C16" s="599"/>
      <c r="D16" s="155"/>
      <c r="E16" s="156"/>
      <c r="F16" s="156"/>
      <c r="G16" s="456">
        <f t="shared" si="4"/>
        <v>0</v>
      </c>
      <c r="H16" s="157" t="str">
        <f t="shared" si="2"/>
        <v/>
      </c>
      <c r="I16" s="452">
        <f t="shared" ref="I16:I17" si="5">IF(D16="",0,IF(J16=0,0,8-G16))</f>
        <v>0</v>
      </c>
      <c r="J16" s="153">
        <f>IF(D16="-",0,24-E16*24+F16*24)</f>
        <v>24</v>
      </c>
      <c r="K16" s="154">
        <f t="shared" si="1"/>
        <v>2.5</v>
      </c>
      <c r="L16" s="41"/>
      <c r="M16" s="44"/>
      <c r="N16" s="86" t="s">
        <v>22</v>
      </c>
      <c r="O16" s="51"/>
      <c r="P16" s="51"/>
      <c r="Q16" s="51"/>
      <c r="R16" s="51"/>
      <c r="S16" s="51"/>
      <c r="T16" s="51"/>
      <c r="U16" s="52"/>
      <c r="V16" s="14"/>
      <c r="AD16" s="82"/>
      <c r="AE16" s="83"/>
      <c r="AF16" s="76"/>
      <c r="AG16" s="14"/>
      <c r="AH16" s="14"/>
      <c r="AI16" s="14"/>
      <c r="AJ16" s="14"/>
      <c r="AK16" s="14"/>
      <c r="BA16" s="55"/>
      <c r="BB16" s="35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69"/>
      <c r="BT16" s="69"/>
      <c r="BU16" s="69"/>
      <c r="BV16" s="69"/>
      <c r="BW16" s="69"/>
      <c r="BX16" s="69"/>
      <c r="BY16" s="69"/>
      <c r="BZ16" s="69"/>
      <c r="CA16" s="69"/>
      <c r="CB16" s="14"/>
      <c r="CC16" s="14"/>
      <c r="CD16" s="14"/>
      <c r="CE16" s="14"/>
      <c r="CF16" s="14"/>
      <c r="CG16" s="14"/>
    </row>
    <row r="17" spans="2:123" s="70" customFormat="1" ht="15" customHeight="1">
      <c r="B17" s="600"/>
      <c r="C17" s="601"/>
      <c r="D17" s="158"/>
      <c r="E17" s="159"/>
      <c r="F17" s="159"/>
      <c r="G17" s="457">
        <f t="shared" si="4"/>
        <v>0</v>
      </c>
      <c r="H17" s="160" t="str">
        <f t="shared" si="2"/>
        <v/>
      </c>
      <c r="I17" s="453">
        <f t="shared" si="5"/>
        <v>0</v>
      </c>
      <c r="J17" s="153">
        <f>IF(D17="-",0,24-E17*24+F17*24)</f>
        <v>24</v>
      </c>
      <c r="K17" s="154">
        <f t="shared" si="1"/>
        <v>2.5</v>
      </c>
      <c r="L17" s="41"/>
      <c r="M17" s="44"/>
      <c r="N17" s="86" t="s">
        <v>23</v>
      </c>
      <c r="O17" s="51"/>
      <c r="P17" s="51"/>
      <c r="Q17" s="51"/>
      <c r="R17" s="51"/>
      <c r="S17" s="51"/>
      <c r="T17" s="51"/>
      <c r="U17" s="52"/>
      <c r="V17" s="14"/>
      <c r="AD17" s="82"/>
      <c r="AE17" s="83"/>
      <c r="AF17" s="76"/>
      <c r="AG17" s="14"/>
      <c r="AH17" s="14"/>
      <c r="AI17" s="14"/>
      <c r="AJ17" s="14"/>
      <c r="AK17" s="14"/>
      <c r="BA17" s="55"/>
      <c r="BB17" s="35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69"/>
      <c r="BT17" s="69"/>
      <c r="BU17" s="69"/>
      <c r="BV17" s="69"/>
      <c r="BW17" s="69"/>
      <c r="BX17" s="69"/>
      <c r="BY17" s="69"/>
      <c r="BZ17" s="69"/>
      <c r="CA17" s="69"/>
      <c r="CB17" s="14"/>
      <c r="CC17" s="14"/>
      <c r="CD17" s="14"/>
      <c r="CE17" s="14"/>
      <c r="CF17" s="14"/>
      <c r="CG17" s="14"/>
    </row>
    <row r="18" spans="2:123" s="70" customFormat="1" ht="15" customHeight="1">
      <c r="B18" s="608" t="s">
        <v>38</v>
      </c>
      <c r="C18" s="609"/>
      <c r="D18" s="162" t="s">
        <v>39</v>
      </c>
      <c r="E18" s="163"/>
      <c r="F18" s="163"/>
      <c r="G18" s="163"/>
      <c r="H18" s="164">
        <f>IF(H20="예",8,0)</f>
        <v>8</v>
      </c>
      <c r="I18" s="165"/>
      <c r="J18" s="166"/>
      <c r="K18" s="166"/>
      <c r="L18" s="41"/>
      <c r="M18" s="44"/>
      <c r="N18" s="86" t="s">
        <v>24</v>
      </c>
      <c r="O18" s="51"/>
      <c r="P18" s="51"/>
      <c r="Q18" s="51"/>
      <c r="R18" s="51"/>
      <c r="S18" s="51"/>
      <c r="T18" s="51"/>
      <c r="U18" s="52"/>
      <c r="V18" s="14"/>
      <c r="AE18" s="77"/>
      <c r="AF18" s="77"/>
      <c r="AG18" s="14"/>
      <c r="AH18" s="14"/>
      <c r="AI18" s="14"/>
      <c r="AJ18" s="14"/>
      <c r="AK18" s="14"/>
      <c r="BA18" s="7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69"/>
      <c r="BT18" s="69"/>
      <c r="BU18" s="69"/>
      <c r="BV18" s="69"/>
      <c r="BW18" s="69"/>
      <c r="BX18" s="69"/>
      <c r="BY18" s="69"/>
      <c r="BZ18" s="69"/>
      <c r="CA18" s="69"/>
      <c r="CB18" s="14"/>
      <c r="CC18" s="14"/>
      <c r="CD18" s="14"/>
      <c r="CE18" s="14"/>
      <c r="CF18" s="14"/>
      <c r="CG18" s="14"/>
    </row>
    <row r="19" spans="2:123" s="70" customFormat="1" ht="15" customHeight="1">
      <c r="L19" s="41"/>
      <c r="M19" s="44"/>
      <c r="N19" s="86" t="s">
        <v>25</v>
      </c>
      <c r="O19" s="51"/>
      <c r="P19" s="51"/>
      <c r="Q19" s="51"/>
      <c r="R19" s="51"/>
      <c r="S19" s="51"/>
      <c r="T19" s="51"/>
      <c r="U19" s="52"/>
      <c r="V19" s="14"/>
      <c r="AE19" s="36"/>
      <c r="AF19" s="14"/>
      <c r="AG19" s="14"/>
      <c r="AH19" s="14"/>
      <c r="AI19" s="14"/>
      <c r="AJ19" s="14"/>
      <c r="AK19" s="14"/>
      <c r="BA19" s="7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2:123" s="70" customFormat="1" ht="15" customHeight="1">
      <c r="B20" s="69" t="s">
        <v>93</v>
      </c>
      <c r="C20" s="69"/>
      <c r="D20" s="69"/>
      <c r="E20" s="69"/>
      <c r="F20" s="69"/>
      <c r="G20" s="69"/>
      <c r="H20" s="309" t="s">
        <v>94</v>
      </c>
      <c r="L20" s="41"/>
      <c r="M20" s="44"/>
      <c r="N20" s="86" t="s">
        <v>26</v>
      </c>
      <c r="O20" s="51"/>
      <c r="P20" s="51"/>
      <c r="Q20" s="51"/>
      <c r="R20" s="51"/>
      <c r="S20" s="51"/>
      <c r="T20" s="51"/>
      <c r="U20" s="52"/>
      <c r="V20" s="14"/>
      <c r="W20" s="69"/>
      <c r="X20" s="143"/>
      <c r="Y20" s="143"/>
      <c r="Z20" s="143"/>
      <c r="AA20" s="143"/>
      <c r="AB20" s="143"/>
      <c r="AC20" s="143"/>
      <c r="AD20" s="143"/>
      <c r="AE20" s="14"/>
      <c r="AF20" s="14"/>
      <c r="AG20" s="14"/>
      <c r="AH20" s="14"/>
      <c r="AI20" s="14"/>
      <c r="AJ20" s="14"/>
      <c r="AK20" s="14"/>
      <c r="BA20" s="7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</row>
    <row r="21" spans="2:123" s="70" customFormat="1" ht="15" customHeight="1">
      <c r="B21" s="72" t="s">
        <v>223</v>
      </c>
      <c r="F21" s="309" t="s">
        <v>103</v>
      </c>
      <c r="H21" s="59">
        <f>IF(F21="일반",1,2)</f>
        <v>1</v>
      </c>
      <c r="L21" s="41"/>
      <c r="M21" s="44"/>
      <c r="N21" s="86" t="s">
        <v>27</v>
      </c>
      <c r="O21" s="51"/>
      <c r="P21" s="51"/>
      <c r="Q21" s="51"/>
      <c r="R21" s="51"/>
      <c r="S21" s="51"/>
      <c r="T21" s="51"/>
      <c r="U21" s="52"/>
      <c r="V21" s="14"/>
      <c r="W21" s="144"/>
      <c r="X21" s="1"/>
      <c r="Y21" s="143"/>
      <c r="Z21" s="143"/>
      <c r="AA21" s="143"/>
      <c r="AB21" s="143"/>
      <c r="AC21" s="143"/>
      <c r="AD21" s="143"/>
      <c r="AE21" s="69"/>
      <c r="AF21" s="14"/>
      <c r="AG21" s="14"/>
      <c r="AH21" s="14"/>
      <c r="AI21" s="14"/>
      <c r="AJ21" s="14"/>
      <c r="AK21" s="14"/>
      <c r="BA21" s="7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</row>
    <row r="22" spans="2:123" s="70" customFormat="1" ht="15" customHeight="1">
      <c r="B22" s="483" t="s">
        <v>184</v>
      </c>
      <c r="C22" s="482"/>
      <c r="D22" s="482"/>
      <c r="E22" s="482"/>
      <c r="F22" s="482"/>
      <c r="G22" s="482"/>
      <c r="H22" s="497" t="s">
        <v>186</v>
      </c>
      <c r="L22" s="41"/>
      <c r="M22" s="46"/>
      <c r="N22" s="87" t="s">
        <v>21</v>
      </c>
      <c r="O22" s="51"/>
      <c r="P22" s="51"/>
      <c r="Q22" s="51"/>
      <c r="R22" s="51"/>
      <c r="S22" s="51"/>
      <c r="T22" s="51"/>
      <c r="U22" s="52"/>
      <c r="V22" s="14"/>
      <c r="W22" s="80"/>
      <c r="Y22" s="18"/>
      <c r="Z22" s="18"/>
      <c r="AA22" s="18"/>
      <c r="AB22" s="18"/>
      <c r="AC22" s="18"/>
      <c r="AD22" s="18"/>
      <c r="AE22" s="69"/>
      <c r="AF22" s="14"/>
      <c r="AG22" s="14"/>
      <c r="AH22" s="14"/>
      <c r="AI22" s="14"/>
      <c r="AJ22" s="14"/>
      <c r="AK22" s="14"/>
      <c r="BA22" s="7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</row>
    <row r="23" spans="2:123" s="70" customFormat="1" ht="15" customHeight="1">
      <c r="B23" s="569" t="str">
        <f>IF($H$22="여","아래에 보이는 전월 마지막 주 근무표와 일일근로시간표가","")</f>
        <v/>
      </c>
      <c r="L23" s="33"/>
      <c r="M23" s="46"/>
      <c r="V23" s="14"/>
      <c r="W23" s="69"/>
      <c r="AE23" s="69"/>
      <c r="AF23" s="14"/>
      <c r="AG23" s="14"/>
      <c r="AH23" s="14"/>
      <c r="AI23" s="14"/>
      <c r="AJ23" s="14"/>
      <c r="AK23" s="14"/>
      <c r="BA23" s="7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</row>
    <row r="24" spans="2:123" s="70" customFormat="1" ht="15" hidden="1" customHeight="1">
      <c r="L24" s="33"/>
      <c r="M24" s="46"/>
      <c r="V24" s="14"/>
      <c r="W24" s="69"/>
      <c r="AE24" s="69"/>
      <c r="AF24" s="14"/>
      <c r="AG24" s="14"/>
      <c r="AH24" s="14"/>
      <c r="AI24" s="14"/>
      <c r="AJ24" s="14"/>
      <c r="AK24" s="14"/>
      <c r="BA24" s="7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</row>
    <row r="25" spans="2:123" s="70" customFormat="1" ht="15" hidden="1" customHeight="1">
      <c r="L25" s="33"/>
      <c r="M25" s="46"/>
      <c r="V25" s="14"/>
      <c r="W25" s="69"/>
      <c r="AE25" s="69"/>
      <c r="AF25" s="14"/>
      <c r="AG25" s="14"/>
      <c r="AH25" s="14"/>
      <c r="AI25" s="14"/>
      <c r="AJ25" s="14"/>
      <c r="AK25" s="14"/>
      <c r="BA25" s="7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</row>
    <row r="26" spans="2:123" s="70" customFormat="1" ht="15" hidden="1" customHeight="1">
      <c r="L26" s="33"/>
      <c r="M26" s="46"/>
      <c r="V26" s="14"/>
      <c r="W26" s="69"/>
      <c r="AE26" s="69"/>
      <c r="AF26" s="14"/>
      <c r="AG26" s="14"/>
      <c r="AH26" s="14"/>
      <c r="AI26" s="14"/>
      <c r="AJ26" s="14"/>
      <c r="AK26" s="14"/>
      <c r="BA26" s="7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</row>
    <row r="27" spans="2:123" ht="15" hidden="1" customHeight="1">
      <c r="B27" s="482"/>
      <c r="C27" s="482"/>
      <c r="D27" s="482"/>
      <c r="E27" s="482"/>
      <c r="F27" s="482"/>
      <c r="G27" s="482"/>
      <c r="H27" s="482"/>
      <c r="J27" s="69"/>
      <c r="K27" s="69"/>
      <c r="M27" s="22"/>
      <c r="N27" s="70"/>
      <c r="O27" s="70"/>
      <c r="P27" s="70"/>
      <c r="Q27" s="70"/>
      <c r="R27" s="70"/>
      <c r="S27" s="70"/>
      <c r="T27" s="70"/>
      <c r="U27" s="70"/>
      <c r="V27" s="70"/>
      <c r="W27" s="70"/>
      <c r="BA27" s="58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</row>
    <row r="28" spans="2:123" ht="15" hidden="1" customHeight="1">
      <c r="B28" s="482"/>
      <c r="C28" s="482"/>
      <c r="D28" s="482"/>
      <c r="E28" s="482"/>
      <c r="F28" s="482"/>
      <c r="G28" s="482"/>
      <c r="H28" s="482"/>
      <c r="J28" s="69"/>
      <c r="K28" s="69"/>
      <c r="M28" s="22"/>
      <c r="N28" s="70"/>
      <c r="O28" s="70"/>
      <c r="P28" s="70"/>
      <c r="Q28" s="70"/>
      <c r="R28" s="70"/>
      <c r="S28" s="70"/>
      <c r="T28" s="70"/>
      <c r="U28" s="70"/>
      <c r="V28" s="70"/>
      <c r="W28" s="70"/>
      <c r="BA28" s="58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</row>
    <row r="29" spans="2:123" ht="15" hidden="1" customHeight="1">
      <c r="B29" s="482"/>
      <c r="C29" s="482"/>
      <c r="D29" s="482"/>
      <c r="E29" s="482"/>
      <c r="F29" s="482"/>
      <c r="G29" s="482"/>
      <c r="H29" s="482"/>
      <c r="J29" s="69"/>
      <c r="K29" s="69"/>
      <c r="M29" s="22"/>
      <c r="N29" s="70"/>
      <c r="O29" s="70"/>
      <c r="P29" s="70"/>
      <c r="Q29" s="70"/>
      <c r="R29" s="70"/>
      <c r="S29" s="70"/>
      <c r="T29" s="70"/>
      <c r="U29" s="70"/>
      <c r="V29" s="70"/>
      <c r="W29" s="70"/>
      <c r="BA29" s="58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</row>
    <row r="30" spans="2:123" ht="15" hidden="1" customHeight="1">
      <c r="B30" s="482"/>
      <c r="C30" s="482"/>
      <c r="D30" s="482"/>
      <c r="E30" s="482"/>
      <c r="F30" s="482"/>
      <c r="G30" s="482"/>
      <c r="H30" s="482"/>
      <c r="J30" s="69"/>
      <c r="K30" s="69"/>
      <c r="M30" s="22"/>
      <c r="N30" s="70"/>
      <c r="O30" s="70"/>
      <c r="P30" s="70"/>
      <c r="Q30" s="70"/>
      <c r="R30" s="70"/>
      <c r="S30" s="70"/>
      <c r="T30" s="70"/>
      <c r="U30" s="70"/>
      <c r="V30" s="70"/>
      <c r="W30" s="70"/>
      <c r="BA30" s="58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</row>
    <row r="31" spans="2:123" s="20" customFormat="1" ht="15" hidden="1" customHeight="1">
      <c r="B31" s="15"/>
      <c r="C31" s="15"/>
      <c r="D31" s="15"/>
      <c r="E31" s="15"/>
      <c r="F31" s="15"/>
      <c r="G31" s="15"/>
      <c r="H31" s="15"/>
      <c r="I31" s="70"/>
      <c r="L31" s="43"/>
      <c r="M31" s="48"/>
      <c r="N31" s="27">
        <v>2017</v>
      </c>
      <c r="O31" s="28">
        <f>IF($I$2=2,5,1)</f>
        <v>1</v>
      </c>
      <c r="P31" s="117" t="s">
        <v>19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BA31" s="56"/>
      <c r="BB31" s="21"/>
      <c r="BC31" s="2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2:123" s="20" customFormat="1" ht="15" hidden="1" customHeight="1">
      <c r="B32" s="15"/>
      <c r="C32" s="15"/>
      <c r="D32" s="15"/>
      <c r="E32" s="15"/>
      <c r="F32" s="15"/>
      <c r="G32" s="15"/>
      <c r="H32" s="15"/>
      <c r="I32" s="70"/>
      <c r="L32" s="43"/>
      <c r="M32" s="48"/>
      <c r="N32" s="15"/>
      <c r="O32" s="58">
        <f t="shared" ref="O32:BZ32" si="6">IF(COLUMN()-COLUMN($N$32)&gt;$N$5*7,"",MOD(O33,$N$5*7))</f>
        <v>1</v>
      </c>
      <c r="P32" s="58">
        <f t="shared" si="6"/>
        <v>2</v>
      </c>
      <c r="Q32" s="58">
        <f t="shared" si="6"/>
        <v>3</v>
      </c>
      <c r="R32" s="58">
        <f t="shared" si="6"/>
        <v>4</v>
      </c>
      <c r="S32" s="58">
        <f t="shared" si="6"/>
        <v>5</v>
      </c>
      <c r="T32" s="58">
        <f t="shared" si="6"/>
        <v>6</v>
      </c>
      <c r="U32" s="58">
        <f t="shared" si="6"/>
        <v>7</v>
      </c>
      <c r="V32" s="58">
        <f t="shared" si="6"/>
        <v>8</v>
      </c>
      <c r="W32" s="58">
        <f t="shared" si="6"/>
        <v>9</v>
      </c>
      <c r="X32" s="58">
        <f t="shared" si="6"/>
        <v>10</v>
      </c>
      <c r="Y32" s="58">
        <f t="shared" si="6"/>
        <v>11</v>
      </c>
      <c r="Z32" s="58">
        <f t="shared" si="6"/>
        <v>12</v>
      </c>
      <c r="AA32" s="58">
        <f t="shared" si="6"/>
        <v>13</v>
      </c>
      <c r="AB32" s="58">
        <f t="shared" si="6"/>
        <v>14</v>
      </c>
      <c r="AC32" s="58">
        <f t="shared" si="6"/>
        <v>15</v>
      </c>
      <c r="AD32" s="58">
        <f t="shared" si="6"/>
        <v>16</v>
      </c>
      <c r="AE32" s="58">
        <f t="shared" si="6"/>
        <v>17</v>
      </c>
      <c r="AF32" s="58">
        <f t="shared" si="6"/>
        <v>18</v>
      </c>
      <c r="AG32" s="58">
        <f t="shared" si="6"/>
        <v>19</v>
      </c>
      <c r="AH32" s="58">
        <f t="shared" si="6"/>
        <v>20</v>
      </c>
      <c r="AI32" s="58">
        <f t="shared" si="6"/>
        <v>21</v>
      </c>
      <c r="AJ32" s="58">
        <f t="shared" si="6"/>
        <v>22</v>
      </c>
      <c r="AK32" s="58">
        <f t="shared" si="6"/>
        <v>23</v>
      </c>
      <c r="AL32" s="58">
        <f t="shared" si="6"/>
        <v>24</v>
      </c>
      <c r="AM32" s="58">
        <f t="shared" si="6"/>
        <v>25</v>
      </c>
      <c r="AN32" s="58">
        <f t="shared" si="6"/>
        <v>26</v>
      </c>
      <c r="AO32" s="58">
        <f t="shared" si="6"/>
        <v>27</v>
      </c>
      <c r="AP32" s="58">
        <f t="shared" si="6"/>
        <v>28</v>
      </c>
      <c r="AQ32" s="58">
        <f t="shared" si="6"/>
        <v>29</v>
      </c>
      <c r="AR32" s="58">
        <f t="shared" si="6"/>
        <v>30</v>
      </c>
      <c r="AS32" s="58">
        <f t="shared" si="6"/>
        <v>31</v>
      </c>
      <c r="AT32" s="58">
        <f t="shared" si="6"/>
        <v>32</v>
      </c>
      <c r="AU32" s="58">
        <f t="shared" si="6"/>
        <v>33</v>
      </c>
      <c r="AV32" s="58">
        <f t="shared" si="6"/>
        <v>34</v>
      </c>
      <c r="AW32" s="58">
        <f t="shared" si="6"/>
        <v>35</v>
      </c>
      <c r="AX32" s="58">
        <f t="shared" si="6"/>
        <v>36</v>
      </c>
      <c r="AY32" s="58">
        <f t="shared" si="6"/>
        <v>37</v>
      </c>
      <c r="AZ32" s="58">
        <f t="shared" si="6"/>
        <v>38</v>
      </c>
      <c r="BA32" s="58">
        <f t="shared" si="6"/>
        <v>39</v>
      </c>
      <c r="BB32" s="58">
        <f t="shared" si="6"/>
        <v>40</v>
      </c>
      <c r="BC32" s="58">
        <f t="shared" si="6"/>
        <v>41</v>
      </c>
      <c r="BD32" s="58">
        <f t="shared" si="6"/>
        <v>42</v>
      </c>
      <c r="BE32" s="58">
        <f t="shared" si="6"/>
        <v>43</v>
      </c>
      <c r="BF32" s="58">
        <f t="shared" si="6"/>
        <v>44</v>
      </c>
      <c r="BG32" s="58">
        <f t="shared" si="6"/>
        <v>45</v>
      </c>
      <c r="BH32" s="58">
        <f t="shared" si="6"/>
        <v>46</v>
      </c>
      <c r="BI32" s="58">
        <f t="shared" si="6"/>
        <v>47</v>
      </c>
      <c r="BJ32" s="58">
        <f t="shared" si="6"/>
        <v>48</v>
      </c>
      <c r="BK32" s="58">
        <f t="shared" si="6"/>
        <v>49</v>
      </c>
      <c r="BL32" s="58">
        <f t="shared" si="6"/>
        <v>50</v>
      </c>
      <c r="BM32" s="58">
        <f t="shared" si="6"/>
        <v>51</v>
      </c>
      <c r="BN32" s="58">
        <f t="shared" si="6"/>
        <v>52</v>
      </c>
      <c r="BO32" s="58">
        <f t="shared" si="6"/>
        <v>53</v>
      </c>
      <c r="BP32" s="58">
        <f t="shared" si="6"/>
        <v>54</v>
      </c>
      <c r="BQ32" s="58">
        <f t="shared" si="6"/>
        <v>55</v>
      </c>
      <c r="BR32" s="58">
        <f t="shared" si="6"/>
        <v>56</v>
      </c>
      <c r="BS32" s="58">
        <f t="shared" si="6"/>
        <v>57</v>
      </c>
      <c r="BT32" s="58">
        <f t="shared" si="6"/>
        <v>58</v>
      </c>
      <c r="BU32" s="58">
        <f t="shared" si="6"/>
        <v>59</v>
      </c>
      <c r="BV32" s="58">
        <f t="shared" si="6"/>
        <v>60</v>
      </c>
      <c r="BW32" s="58">
        <f t="shared" si="6"/>
        <v>61</v>
      </c>
      <c r="BX32" s="58">
        <f t="shared" si="6"/>
        <v>62</v>
      </c>
      <c r="BY32" s="58">
        <f t="shared" si="6"/>
        <v>63</v>
      </c>
      <c r="BZ32" s="58">
        <f t="shared" si="6"/>
        <v>64</v>
      </c>
      <c r="CA32" s="58">
        <f t="shared" ref="CA32:DO32" si="7">IF(COLUMN()-COLUMN($N$32)&gt;$N$5*7,"",MOD(CA33,$N$5*7))</f>
        <v>65</v>
      </c>
      <c r="CB32" s="58">
        <f t="shared" si="7"/>
        <v>66</v>
      </c>
      <c r="CC32" s="58">
        <f t="shared" si="7"/>
        <v>67</v>
      </c>
      <c r="CD32" s="58">
        <f t="shared" si="7"/>
        <v>68</v>
      </c>
      <c r="CE32" s="58">
        <f t="shared" si="7"/>
        <v>69</v>
      </c>
      <c r="CF32" s="58">
        <f t="shared" si="7"/>
        <v>70</v>
      </c>
      <c r="CG32" s="58">
        <f t="shared" si="7"/>
        <v>71</v>
      </c>
      <c r="CH32" s="58">
        <f t="shared" si="7"/>
        <v>72</v>
      </c>
      <c r="CI32" s="58">
        <f t="shared" si="7"/>
        <v>73</v>
      </c>
      <c r="CJ32" s="58">
        <f t="shared" si="7"/>
        <v>74</v>
      </c>
      <c r="CK32" s="58">
        <f t="shared" si="7"/>
        <v>75</v>
      </c>
      <c r="CL32" s="58">
        <f t="shared" si="7"/>
        <v>76</v>
      </c>
      <c r="CM32" s="58">
        <f t="shared" si="7"/>
        <v>77</v>
      </c>
      <c r="CN32" s="58">
        <f t="shared" si="7"/>
        <v>78</v>
      </c>
      <c r="CO32" s="58">
        <f t="shared" si="7"/>
        <v>79</v>
      </c>
      <c r="CP32" s="58">
        <f t="shared" si="7"/>
        <v>80</v>
      </c>
      <c r="CQ32" s="58">
        <f t="shared" si="7"/>
        <v>81</v>
      </c>
      <c r="CR32" s="58">
        <f t="shared" si="7"/>
        <v>82</v>
      </c>
      <c r="CS32" s="58">
        <f t="shared" si="7"/>
        <v>83</v>
      </c>
      <c r="CT32" s="58">
        <f t="shared" si="7"/>
        <v>84</v>
      </c>
      <c r="CU32" s="58">
        <f t="shared" si="7"/>
        <v>85</v>
      </c>
      <c r="CV32" s="58">
        <f t="shared" si="7"/>
        <v>86</v>
      </c>
      <c r="CW32" s="58">
        <f t="shared" si="7"/>
        <v>87</v>
      </c>
      <c r="CX32" s="58">
        <f t="shared" si="7"/>
        <v>88</v>
      </c>
      <c r="CY32" s="58">
        <f t="shared" si="7"/>
        <v>89</v>
      </c>
      <c r="CZ32" s="58">
        <f t="shared" si="7"/>
        <v>90</v>
      </c>
      <c r="DA32" s="58">
        <f t="shared" si="7"/>
        <v>91</v>
      </c>
      <c r="DB32" s="58">
        <f t="shared" si="7"/>
        <v>92</v>
      </c>
      <c r="DC32" s="58">
        <f t="shared" si="7"/>
        <v>93</v>
      </c>
      <c r="DD32" s="58">
        <f t="shared" si="7"/>
        <v>94</v>
      </c>
      <c r="DE32" s="58">
        <f t="shared" si="7"/>
        <v>95</v>
      </c>
      <c r="DF32" s="58">
        <f t="shared" si="7"/>
        <v>96</v>
      </c>
      <c r="DG32" s="58">
        <f t="shared" si="7"/>
        <v>97</v>
      </c>
      <c r="DH32" s="58">
        <f t="shared" si="7"/>
        <v>98</v>
      </c>
      <c r="DI32" s="58">
        <f t="shared" si="7"/>
        <v>99</v>
      </c>
      <c r="DJ32" s="58">
        <f t="shared" si="7"/>
        <v>100</v>
      </c>
      <c r="DK32" s="58">
        <f t="shared" si="7"/>
        <v>101</v>
      </c>
      <c r="DL32" s="58">
        <f t="shared" si="7"/>
        <v>102</v>
      </c>
      <c r="DM32" s="58">
        <f t="shared" si="7"/>
        <v>103</v>
      </c>
      <c r="DN32" s="58">
        <f t="shared" si="7"/>
        <v>104</v>
      </c>
      <c r="DO32" s="58">
        <f t="shared" si="7"/>
        <v>0</v>
      </c>
      <c r="DP32" s="58"/>
      <c r="DQ32" s="58"/>
      <c r="DR32" s="58"/>
      <c r="DS32" s="58"/>
    </row>
    <row r="33" spans="1:123" s="15" customFormat="1" ht="15" hidden="1" customHeight="1">
      <c r="I33" s="70"/>
      <c r="L33" s="42"/>
      <c r="M33" s="47"/>
      <c r="N33" s="98" t="s">
        <v>1</v>
      </c>
      <c r="O33" s="99">
        <f>DATE($N$31,$O$31,1)</f>
        <v>42736</v>
      </c>
      <c r="P33" s="100">
        <f>O33+1</f>
        <v>42737</v>
      </c>
      <c r="Q33" s="100">
        <f t="shared" ref="Q33:CB33" si="8">P33+1</f>
        <v>42738</v>
      </c>
      <c r="R33" s="100">
        <f t="shared" si="8"/>
        <v>42739</v>
      </c>
      <c r="S33" s="100">
        <f t="shared" si="8"/>
        <v>42740</v>
      </c>
      <c r="T33" s="100">
        <f t="shared" si="8"/>
        <v>42741</v>
      </c>
      <c r="U33" s="100">
        <f t="shared" si="8"/>
        <v>42742</v>
      </c>
      <c r="V33" s="100">
        <f t="shared" si="8"/>
        <v>42743</v>
      </c>
      <c r="W33" s="100">
        <f t="shared" si="8"/>
        <v>42744</v>
      </c>
      <c r="X33" s="100">
        <f t="shared" si="8"/>
        <v>42745</v>
      </c>
      <c r="Y33" s="100">
        <f t="shared" si="8"/>
        <v>42746</v>
      </c>
      <c r="Z33" s="100">
        <f t="shared" si="8"/>
        <v>42747</v>
      </c>
      <c r="AA33" s="100">
        <f t="shared" si="8"/>
        <v>42748</v>
      </c>
      <c r="AB33" s="100">
        <f t="shared" si="8"/>
        <v>42749</v>
      </c>
      <c r="AC33" s="100">
        <f t="shared" si="8"/>
        <v>42750</v>
      </c>
      <c r="AD33" s="100">
        <f t="shared" si="8"/>
        <v>42751</v>
      </c>
      <c r="AE33" s="100">
        <f t="shared" si="8"/>
        <v>42752</v>
      </c>
      <c r="AF33" s="100">
        <f t="shared" si="8"/>
        <v>42753</v>
      </c>
      <c r="AG33" s="100">
        <f t="shared" si="8"/>
        <v>42754</v>
      </c>
      <c r="AH33" s="100">
        <f t="shared" si="8"/>
        <v>42755</v>
      </c>
      <c r="AI33" s="100">
        <f t="shared" si="8"/>
        <v>42756</v>
      </c>
      <c r="AJ33" s="100">
        <f t="shared" si="8"/>
        <v>42757</v>
      </c>
      <c r="AK33" s="100">
        <f t="shared" si="8"/>
        <v>42758</v>
      </c>
      <c r="AL33" s="100">
        <f t="shared" si="8"/>
        <v>42759</v>
      </c>
      <c r="AM33" s="100">
        <f t="shared" si="8"/>
        <v>42760</v>
      </c>
      <c r="AN33" s="100">
        <f t="shared" si="8"/>
        <v>42761</v>
      </c>
      <c r="AO33" s="100">
        <f t="shared" si="8"/>
        <v>42762</v>
      </c>
      <c r="AP33" s="100">
        <f t="shared" si="8"/>
        <v>42763</v>
      </c>
      <c r="AQ33" s="100">
        <f t="shared" si="8"/>
        <v>42764</v>
      </c>
      <c r="AR33" s="100">
        <f t="shared" si="8"/>
        <v>42765</v>
      </c>
      <c r="AS33" s="100">
        <f t="shared" si="8"/>
        <v>42766</v>
      </c>
      <c r="AT33" s="100">
        <f t="shared" si="8"/>
        <v>42767</v>
      </c>
      <c r="AU33" s="100">
        <f t="shared" si="8"/>
        <v>42768</v>
      </c>
      <c r="AV33" s="100">
        <f t="shared" si="8"/>
        <v>42769</v>
      </c>
      <c r="AW33" s="100">
        <f t="shared" si="8"/>
        <v>42770</v>
      </c>
      <c r="AX33" s="100">
        <f t="shared" si="8"/>
        <v>42771</v>
      </c>
      <c r="AY33" s="100">
        <f t="shared" si="8"/>
        <v>42772</v>
      </c>
      <c r="AZ33" s="100">
        <f t="shared" si="8"/>
        <v>42773</v>
      </c>
      <c r="BA33" s="100">
        <f t="shared" si="8"/>
        <v>42774</v>
      </c>
      <c r="BB33" s="100">
        <f t="shared" si="8"/>
        <v>42775</v>
      </c>
      <c r="BC33" s="100">
        <f t="shared" si="8"/>
        <v>42776</v>
      </c>
      <c r="BD33" s="100">
        <f t="shared" si="8"/>
        <v>42777</v>
      </c>
      <c r="BE33" s="100">
        <f t="shared" si="8"/>
        <v>42778</v>
      </c>
      <c r="BF33" s="100">
        <f t="shared" si="8"/>
        <v>42779</v>
      </c>
      <c r="BG33" s="100">
        <f t="shared" si="8"/>
        <v>42780</v>
      </c>
      <c r="BH33" s="100">
        <f t="shared" si="8"/>
        <v>42781</v>
      </c>
      <c r="BI33" s="100">
        <f t="shared" si="8"/>
        <v>42782</v>
      </c>
      <c r="BJ33" s="100">
        <f t="shared" si="8"/>
        <v>42783</v>
      </c>
      <c r="BK33" s="100">
        <f t="shared" si="8"/>
        <v>42784</v>
      </c>
      <c r="BL33" s="100">
        <f t="shared" si="8"/>
        <v>42785</v>
      </c>
      <c r="BM33" s="100">
        <f t="shared" si="8"/>
        <v>42786</v>
      </c>
      <c r="BN33" s="100">
        <f t="shared" si="8"/>
        <v>42787</v>
      </c>
      <c r="BO33" s="100">
        <f t="shared" si="8"/>
        <v>42788</v>
      </c>
      <c r="BP33" s="100">
        <f t="shared" si="8"/>
        <v>42789</v>
      </c>
      <c r="BQ33" s="100">
        <f t="shared" si="8"/>
        <v>42790</v>
      </c>
      <c r="BR33" s="100">
        <f t="shared" si="8"/>
        <v>42791</v>
      </c>
      <c r="BS33" s="100">
        <f t="shared" si="8"/>
        <v>42792</v>
      </c>
      <c r="BT33" s="100">
        <f t="shared" si="8"/>
        <v>42793</v>
      </c>
      <c r="BU33" s="100">
        <f t="shared" si="8"/>
        <v>42794</v>
      </c>
      <c r="BV33" s="100">
        <f t="shared" si="8"/>
        <v>42795</v>
      </c>
      <c r="BW33" s="100">
        <f t="shared" si="8"/>
        <v>42796</v>
      </c>
      <c r="BX33" s="100">
        <f t="shared" si="8"/>
        <v>42797</v>
      </c>
      <c r="BY33" s="100">
        <f t="shared" si="8"/>
        <v>42798</v>
      </c>
      <c r="BZ33" s="100">
        <f t="shared" si="8"/>
        <v>42799</v>
      </c>
      <c r="CA33" s="100">
        <f t="shared" si="8"/>
        <v>42800</v>
      </c>
      <c r="CB33" s="100">
        <f t="shared" si="8"/>
        <v>42801</v>
      </c>
      <c r="CC33" s="100">
        <f t="shared" ref="CC33:DO33" si="9">CB33+1</f>
        <v>42802</v>
      </c>
      <c r="CD33" s="100">
        <f t="shared" si="9"/>
        <v>42803</v>
      </c>
      <c r="CE33" s="100">
        <f t="shared" si="9"/>
        <v>42804</v>
      </c>
      <c r="CF33" s="100">
        <f t="shared" si="9"/>
        <v>42805</v>
      </c>
      <c r="CG33" s="100">
        <f t="shared" si="9"/>
        <v>42806</v>
      </c>
      <c r="CH33" s="100">
        <f t="shared" si="9"/>
        <v>42807</v>
      </c>
      <c r="CI33" s="100">
        <f t="shared" si="9"/>
        <v>42808</v>
      </c>
      <c r="CJ33" s="100">
        <f t="shared" si="9"/>
        <v>42809</v>
      </c>
      <c r="CK33" s="100">
        <f t="shared" si="9"/>
        <v>42810</v>
      </c>
      <c r="CL33" s="100">
        <f t="shared" si="9"/>
        <v>42811</v>
      </c>
      <c r="CM33" s="100">
        <f t="shared" si="9"/>
        <v>42812</v>
      </c>
      <c r="CN33" s="100">
        <f t="shared" si="9"/>
        <v>42813</v>
      </c>
      <c r="CO33" s="100">
        <f t="shared" si="9"/>
        <v>42814</v>
      </c>
      <c r="CP33" s="100">
        <f t="shared" si="9"/>
        <v>42815</v>
      </c>
      <c r="CQ33" s="100">
        <f t="shared" si="9"/>
        <v>42816</v>
      </c>
      <c r="CR33" s="100">
        <f t="shared" si="9"/>
        <v>42817</v>
      </c>
      <c r="CS33" s="100">
        <f t="shared" si="9"/>
        <v>42818</v>
      </c>
      <c r="CT33" s="100">
        <f t="shared" si="9"/>
        <v>42819</v>
      </c>
      <c r="CU33" s="100">
        <f t="shared" si="9"/>
        <v>42820</v>
      </c>
      <c r="CV33" s="100">
        <f t="shared" si="9"/>
        <v>42821</v>
      </c>
      <c r="CW33" s="100">
        <f t="shared" si="9"/>
        <v>42822</v>
      </c>
      <c r="CX33" s="100">
        <f t="shared" si="9"/>
        <v>42823</v>
      </c>
      <c r="CY33" s="100">
        <f t="shared" si="9"/>
        <v>42824</v>
      </c>
      <c r="CZ33" s="100">
        <f t="shared" si="9"/>
        <v>42825</v>
      </c>
      <c r="DA33" s="100">
        <f t="shared" si="9"/>
        <v>42826</v>
      </c>
      <c r="DB33" s="100">
        <f t="shared" si="9"/>
        <v>42827</v>
      </c>
      <c r="DC33" s="100">
        <f t="shared" si="9"/>
        <v>42828</v>
      </c>
      <c r="DD33" s="100">
        <f t="shared" si="9"/>
        <v>42829</v>
      </c>
      <c r="DE33" s="100">
        <f t="shared" si="9"/>
        <v>42830</v>
      </c>
      <c r="DF33" s="100">
        <f t="shared" si="9"/>
        <v>42831</v>
      </c>
      <c r="DG33" s="100">
        <f t="shared" si="9"/>
        <v>42832</v>
      </c>
      <c r="DH33" s="100">
        <f t="shared" si="9"/>
        <v>42833</v>
      </c>
      <c r="DI33" s="100">
        <f t="shared" si="9"/>
        <v>42834</v>
      </c>
      <c r="DJ33" s="100">
        <f t="shared" si="9"/>
        <v>42835</v>
      </c>
      <c r="DK33" s="100">
        <f t="shared" si="9"/>
        <v>42836</v>
      </c>
      <c r="DL33" s="100">
        <f t="shared" si="9"/>
        <v>42837</v>
      </c>
      <c r="DM33" s="100">
        <f t="shared" si="9"/>
        <v>42838</v>
      </c>
      <c r="DN33" s="100">
        <f t="shared" si="9"/>
        <v>42839</v>
      </c>
      <c r="DO33" s="101">
        <f t="shared" si="9"/>
        <v>42840</v>
      </c>
      <c r="DP33" s="85"/>
      <c r="DQ33" s="85"/>
      <c r="DR33" s="85"/>
      <c r="DS33" s="85"/>
    </row>
    <row r="34" spans="1:123" s="15" customFormat="1" ht="15" hidden="1" customHeight="1">
      <c r="I34" s="70"/>
      <c r="L34" s="42"/>
      <c r="M34" s="47"/>
      <c r="N34" s="102" t="s">
        <v>18</v>
      </c>
      <c r="O34" s="93" t="str">
        <f>CHOOSE(WEEKDAY(O33,1),"일","월","화","수","목","금","토")</f>
        <v>일</v>
      </c>
      <c r="P34" s="92" t="str">
        <f t="shared" ref="P34:CA34" si="10">CHOOSE(WEEKDAY(P33,1),"일","월","화","수","목","금","토")</f>
        <v>월</v>
      </c>
      <c r="Q34" s="92" t="str">
        <f t="shared" si="10"/>
        <v>화</v>
      </c>
      <c r="R34" s="92" t="str">
        <f t="shared" si="10"/>
        <v>수</v>
      </c>
      <c r="S34" s="92" t="str">
        <f t="shared" si="10"/>
        <v>목</v>
      </c>
      <c r="T34" s="92" t="str">
        <f t="shared" si="10"/>
        <v>금</v>
      </c>
      <c r="U34" s="92" t="str">
        <f t="shared" si="10"/>
        <v>토</v>
      </c>
      <c r="V34" s="92" t="str">
        <f t="shared" si="10"/>
        <v>일</v>
      </c>
      <c r="W34" s="92" t="str">
        <f t="shared" si="10"/>
        <v>월</v>
      </c>
      <c r="X34" s="92" t="str">
        <f t="shared" si="10"/>
        <v>화</v>
      </c>
      <c r="Y34" s="92" t="str">
        <f t="shared" si="10"/>
        <v>수</v>
      </c>
      <c r="Z34" s="92" t="str">
        <f t="shared" si="10"/>
        <v>목</v>
      </c>
      <c r="AA34" s="92" t="str">
        <f t="shared" si="10"/>
        <v>금</v>
      </c>
      <c r="AB34" s="92" t="str">
        <f t="shared" si="10"/>
        <v>토</v>
      </c>
      <c r="AC34" s="92" t="str">
        <f t="shared" si="10"/>
        <v>일</v>
      </c>
      <c r="AD34" s="92" t="str">
        <f t="shared" si="10"/>
        <v>월</v>
      </c>
      <c r="AE34" s="92" t="str">
        <f t="shared" si="10"/>
        <v>화</v>
      </c>
      <c r="AF34" s="92" t="str">
        <f t="shared" si="10"/>
        <v>수</v>
      </c>
      <c r="AG34" s="92" t="str">
        <f t="shared" si="10"/>
        <v>목</v>
      </c>
      <c r="AH34" s="92" t="str">
        <f t="shared" si="10"/>
        <v>금</v>
      </c>
      <c r="AI34" s="92" t="str">
        <f t="shared" si="10"/>
        <v>토</v>
      </c>
      <c r="AJ34" s="92" t="str">
        <f t="shared" si="10"/>
        <v>일</v>
      </c>
      <c r="AK34" s="92" t="str">
        <f t="shared" si="10"/>
        <v>월</v>
      </c>
      <c r="AL34" s="92" t="str">
        <f t="shared" si="10"/>
        <v>화</v>
      </c>
      <c r="AM34" s="92" t="str">
        <f t="shared" si="10"/>
        <v>수</v>
      </c>
      <c r="AN34" s="92" t="str">
        <f t="shared" si="10"/>
        <v>목</v>
      </c>
      <c r="AO34" s="92" t="str">
        <f t="shared" si="10"/>
        <v>금</v>
      </c>
      <c r="AP34" s="92" t="str">
        <f t="shared" si="10"/>
        <v>토</v>
      </c>
      <c r="AQ34" s="92" t="str">
        <f t="shared" si="10"/>
        <v>일</v>
      </c>
      <c r="AR34" s="92" t="str">
        <f t="shared" si="10"/>
        <v>월</v>
      </c>
      <c r="AS34" s="92" t="str">
        <f t="shared" si="10"/>
        <v>화</v>
      </c>
      <c r="AT34" s="92" t="str">
        <f t="shared" si="10"/>
        <v>수</v>
      </c>
      <c r="AU34" s="92" t="str">
        <f t="shared" si="10"/>
        <v>목</v>
      </c>
      <c r="AV34" s="92" t="str">
        <f t="shared" si="10"/>
        <v>금</v>
      </c>
      <c r="AW34" s="92" t="str">
        <f t="shared" si="10"/>
        <v>토</v>
      </c>
      <c r="AX34" s="92" t="str">
        <f t="shared" si="10"/>
        <v>일</v>
      </c>
      <c r="AY34" s="92" t="str">
        <f t="shared" si="10"/>
        <v>월</v>
      </c>
      <c r="AZ34" s="92" t="str">
        <f t="shared" si="10"/>
        <v>화</v>
      </c>
      <c r="BA34" s="92" t="str">
        <f t="shared" si="10"/>
        <v>수</v>
      </c>
      <c r="BB34" s="92" t="str">
        <f t="shared" si="10"/>
        <v>목</v>
      </c>
      <c r="BC34" s="92" t="str">
        <f t="shared" si="10"/>
        <v>금</v>
      </c>
      <c r="BD34" s="92" t="str">
        <f t="shared" si="10"/>
        <v>토</v>
      </c>
      <c r="BE34" s="92" t="str">
        <f t="shared" si="10"/>
        <v>일</v>
      </c>
      <c r="BF34" s="92" t="str">
        <f t="shared" si="10"/>
        <v>월</v>
      </c>
      <c r="BG34" s="92" t="str">
        <f t="shared" si="10"/>
        <v>화</v>
      </c>
      <c r="BH34" s="92" t="str">
        <f t="shared" si="10"/>
        <v>수</v>
      </c>
      <c r="BI34" s="92" t="str">
        <f t="shared" si="10"/>
        <v>목</v>
      </c>
      <c r="BJ34" s="92" t="str">
        <f t="shared" si="10"/>
        <v>금</v>
      </c>
      <c r="BK34" s="92" t="str">
        <f t="shared" si="10"/>
        <v>토</v>
      </c>
      <c r="BL34" s="92" t="str">
        <f t="shared" si="10"/>
        <v>일</v>
      </c>
      <c r="BM34" s="92" t="str">
        <f t="shared" si="10"/>
        <v>월</v>
      </c>
      <c r="BN34" s="92" t="str">
        <f t="shared" si="10"/>
        <v>화</v>
      </c>
      <c r="BO34" s="92" t="str">
        <f t="shared" si="10"/>
        <v>수</v>
      </c>
      <c r="BP34" s="92" t="str">
        <f t="shared" si="10"/>
        <v>목</v>
      </c>
      <c r="BQ34" s="92" t="str">
        <f t="shared" si="10"/>
        <v>금</v>
      </c>
      <c r="BR34" s="92" t="str">
        <f t="shared" si="10"/>
        <v>토</v>
      </c>
      <c r="BS34" s="92" t="str">
        <f t="shared" si="10"/>
        <v>일</v>
      </c>
      <c r="BT34" s="92" t="str">
        <f t="shared" si="10"/>
        <v>월</v>
      </c>
      <c r="BU34" s="92" t="str">
        <f t="shared" si="10"/>
        <v>화</v>
      </c>
      <c r="BV34" s="92" t="str">
        <f t="shared" si="10"/>
        <v>수</v>
      </c>
      <c r="BW34" s="92" t="str">
        <f t="shared" si="10"/>
        <v>목</v>
      </c>
      <c r="BX34" s="92" t="str">
        <f t="shared" si="10"/>
        <v>금</v>
      </c>
      <c r="BY34" s="92" t="str">
        <f t="shared" si="10"/>
        <v>토</v>
      </c>
      <c r="BZ34" s="92" t="str">
        <f t="shared" si="10"/>
        <v>일</v>
      </c>
      <c r="CA34" s="92" t="str">
        <f t="shared" si="10"/>
        <v>월</v>
      </c>
      <c r="CB34" s="92" t="str">
        <f t="shared" ref="CB34:DO34" si="11">CHOOSE(WEEKDAY(CB33,1),"일","월","화","수","목","금","토")</f>
        <v>화</v>
      </c>
      <c r="CC34" s="92" t="str">
        <f t="shared" si="11"/>
        <v>수</v>
      </c>
      <c r="CD34" s="92" t="str">
        <f t="shared" si="11"/>
        <v>목</v>
      </c>
      <c r="CE34" s="92" t="str">
        <f t="shared" si="11"/>
        <v>금</v>
      </c>
      <c r="CF34" s="92" t="str">
        <f t="shared" si="11"/>
        <v>토</v>
      </c>
      <c r="CG34" s="92" t="str">
        <f t="shared" si="11"/>
        <v>일</v>
      </c>
      <c r="CH34" s="92" t="str">
        <f t="shared" si="11"/>
        <v>월</v>
      </c>
      <c r="CI34" s="92" t="str">
        <f t="shared" si="11"/>
        <v>화</v>
      </c>
      <c r="CJ34" s="92" t="str">
        <f t="shared" si="11"/>
        <v>수</v>
      </c>
      <c r="CK34" s="92" t="str">
        <f t="shared" si="11"/>
        <v>목</v>
      </c>
      <c r="CL34" s="92" t="str">
        <f t="shared" si="11"/>
        <v>금</v>
      </c>
      <c r="CM34" s="92" t="str">
        <f t="shared" si="11"/>
        <v>토</v>
      </c>
      <c r="CN34" s="92" t="str">
        <f t="shared" si="11"/>
        <v>일</v>
      </c>
      <c r="CO34" s="92" t="str">
        <f t="shared" si="11"/>
        <v>월</v>
      </c>
      <c r="CP34" s="92" t="str">
        <f t="shared" si="11"/>
        <v>화</v>
      </c>
      <c r="CQ34" s="92" t="str">
        <f t="shared" si="11"/>
        <v>수</v>
      </c>
      <c r="CR34" s="92" t="str">
        <f t="shared" si="11"/>
        <v>목</v>
      </c>
      <c r="CS34" s="92" t="str">
        <f t="shared" si="11"/>
        <v>금</v>
      </c>
      <c r="CT34" s="92" t="str">
        <f t="shared" si="11"/>
        <v>토</v>
      </c>
      <c r="CU34" s="92" t="str">
        <f t="shared" si="11"/>
        <v>일</v>
      </c>
      <c r="CV34" s="92" t="str">
        <f t="shared" si="11"/>
        <v>월</v>
      </c>
      <c r="CW34" s="92" t="str">
        <f t="shared" si="11"/>
        <v>화</v>
      </c>
      <c r="CX34" s="92" t="str">
        <f t="shared" si="11"/>
        <v>수</v>
      </c>
      <c r="CY34" s="92" t="str">
        <f t="shared" si="11"/>
        <v>목</v>
      </c>
      <c r="CZ34" s="92" t="str">
        <f t="shared" si="11"/>
        <v>금</v>
      </c>
      <c r="DA34" s="92" t="str">
        <f t="shared" si="11"/>
        <v>토</v>
      </c>
      <c r="DB34" s="92" t="str">
        <f t="shared" si="11"/>
        <v>일</v>
      </c>
      <c r="DC34" s="92" t="str">
        <f t="shared" si="11"/>
        <v>월</v>
      </c>
      <c r="DD34" s="92" t="str">
        <f t="shared" si="11"/>
        <v>화</v>
      </c>
      <c r="DE34" s="92" t="str">
        <f t="shared" si="11"/>
        <v>수</v>
      </c>
      <c r="DF34" s="92" t="str">
        <f t="shared" si="11"/>
        <v>목</v>
      </c>
      <c r="DG34" s="92" t="str">
        <f t="shared" si="11"/>
        <v>금</v>
      </c>
      <c r="DH34" s="92" t="str">
        <f t="shared" si="11"/>
        <v>토</v>
      </c>
      <c r="DI34" s="92" t="str">
        <f t="shared" si="11"/>
        <v>일</v>
      </c>
      <c r="DJ34" s="92" t="str">
        <f t="shared" si="11"/>
        <v>월</v>
      </c>
      <c r="DK34" s="92" t="str">
        <f t="shared" si="11"/>
        <v>화</v>
      </c>
      <c r="DL34" s="92" t="str">
        <f t="shared" si="11"/>
        <v>수</v>
      </c>
      <c r="DM34" s="92" t="str">
        <f t="shared" si="11"/>
        <v>목</v>
      </c>
      <c r="DN34" s="92" t="str">
        <f t="shared" si="11"/>
        <v>금</v>
      </c>
      <c r="DO34" s="103" t="str">
        <f t="shared" si="11"/>
        <v>토</v>
      </c>
      <c r="DP34" s="85"/>
      <c r="DQ34" s="85"/>
      <c r="DR34" s="85"/>
      <c r="DS34" s="85"/>
    </row>
    <row r="35" spans="1:123" ht="15" hidden="1" customHeight="1">
      <c r="B35" s="482"/>
      <c r="C35" s="482"/>
      <c r="D35" s="482"/>
      <c r="E35" s="482"/>
      <c r="F35" s="482"/>
      <c r="G35" s="482"/>
      <c r="H35" s="32"/>
      <c r="L35" s="70"/>
      <c r="M35" s="70"/>
      <c r="N35" s="104" t="str">
        <f t="shared" ref="N35:N49" si="12">N8</f>
        <v>직원1</v>
      </c>
      <c r="O35" s="94" t="str">
        <f t="shared" ref="O35:U49" si="13">IF(O8="","",O8)</f>
        <v/>
      </c>
      <c r="P35" s="90" t="str">
        <f t="shared" si="13"/>
        <v/>
      </c>
      <c r="Q35" s="90" t="str">
        <f t="shared" si="13"/>
        <v/>
      </c>
      <c r="R35" s="90" t="str">
        <f t="shared" si="13"/>
        <v/>
      </c>
      <c r="S35" s="90" t="str">
        <f t="shared" si="13"/>
        <v/>
      </c>
      <c r="T35" s="90" t="str">
        <f t="shared" si="13"/>
        <v/>
      </c>
      <c r="U35" s="90" t="str">
        <f t="shared" si="13"/>
        <v/>
      </c>
      <c r="V35" s="91" t="str">
        <f t="shared" ref="V35:AK49" si="14">IF(ROW()-ROW($N$34)&lt;$N$5,O36,IF(ROW()-ROW($N$34)=$N$5,O$35,""))</f>
        <v/>
      </c>
      <c r="W35" s="91" t="str">
        <f t="shared" si="14"/>
        <v/>
      </c>
      <c r="X35" s="91" t="str">
        <f t="shared" si="14"/>
        <v/>
      </c>
      <c r="Y35" s="91" t="str">
        <f t="shared" si="14"/>
        <v/>
      </c>
      <c r="Z35" s="91" t="str">
        <f t="shared" si="14"/>
        <v/>
      </c>
      <c r="AA35" s="91" t="str">
        <f t="shared" si="14"/>
        <v/>
      </c>
      <c r="AB35" s="91" t="str">
        <f t="shared" si="14"/>
        <v/>
      </c>
      <c r="AC35" s="91" t="str">
        <f t="shared" si="14"/>
        <v/>
      </c>
      <c r="AD35" s="91" t="str">
        <f t="shared" si="14"/>
        <v/>
      </c>
      <c r="AE35" s="91" t="str">
        <f t="shared" si="14"/>
        <v/>
      </c>
      <c r="AF35" s="91" t="str">
        <f t="shared" si="14"/>
        <v/>
      </c>
      <c r="AG35" s="91" t="str">
        <f t="shared" si="14"/>
        <v/>
      </c>
      <c r="AH35" s="91" t="str">
        <f t="shared" si="14"/>
        <v/>
      </c>
      <c r="AI35" s="91" t="str">
        <f t="shared" si="14"/>
        <v/>
      </c>
      <c r="AJ35" s="91" t="str">
        <f t="shared" si="14"/>
        <v/>
      </c>
      <c r="AK35" s="91" t="str">
        <f t="shared" si="14"/>
        <v/>
      </c>
      <c r="AL35" s="91" t="str">
        <f t="shared" ref="AL35:BA49" si="15">IF(ROW()-ROW($N$34)&lt;$N$5,AE36,IF(ROW()-ROW($N$34)=$N$5,AE$35,""))</f>
        <v/>
      </c>
      <c r="AM35" s="91" t="str">
        <f t="shared" si="15"/>
        <v/>
      </c>
      <c r="AN35" s="91" t="str">
        <f t="shared" si="15"/>
        <v/>
      </c>
      <c r="AO35" s="91" t="str">
        <f t="shared" si="15"/>
        <v/>
      </c>
      <c r="AP35" s="91" t="str">
        <f t="shared" si="15"/>
        <v/>
      </c>
      <c r="AQ35" s="91" t="str">
        <f t="shared" si="15"/>
        <v/>
      </c>
      <c r="AR35" s="91" t="str">
        <f t="shared" si="15"/>
        <v/>
      </c>
      <c r="AS35" s="91" t="str">
        <f t="shared" si="15"/>
        <v/>
      </c>
      <c r="AT35" s="91" t="str">
        <f t="shared" si="15"/>
        <v/>
      </c>
      <c r="AU35" s="91" t="str">
        <f t="shared" si="15"/>
        <v/>
      </c>
      <c r="AV35" s="91" t="str">
        <f t="shared" si="15"/>
        <v/>
      </c>
      <c r="AW35" s="91" t="str">
        <f t="shared" si="15"/>
        <v/>
      </c>
      <c r="AX35" s="91" t="str">
        <f t="shared" si="15"/>
        <v/>
      </c>
      <c r="AY35" s="91" t="str">
        <f t="shared" si="15"/>
        <v/>
      </c>
      <c r="AZ35" s="91" t="str">
        <f t="shared" si="15"/>
        <v/>
      </c>
      <c r="BA35" s="91" t="str">
        <f t="shared" si="15"/>
        <v/>
      </c>
      <c r="BB35" s="91" t="str">
        <f t="shared" ref="BB35:BQ49" si="16">IF(ROW()-ROW($N$34)&lt;$N$5,AU36,IF(ROW()-ROW($N$34)=$N$5,AU$35,""))</f>
        <v/>
      </c>
      <c r="BC35" s="91" t="str">
        <f t="shared" si="16"/>
        <v/>
      </c>
      <c r="BD35" s="91" t="str">
        <f t="shared" si="16"/>
        <v/>
      </c>
      <c r="BE35" s="91" t="str">
        <f t="shared" si="16"/>
        <v/>
      </c>
      <c r="BF35" s="91" t="str">
        <f t="shared" si="16"/>
        <v/>
      </c>
      <c r="BG35" s="91" t="str">
        <f t="shared" si="16"/>
        <v/>
      </c>
      <c r="BH35" s="91" t="str">
        <f t="shared" si="16"/>
        <v/>
      </c>
      <c r="BI35" s="91" t="str">
        <f t="shared" si="16"/>
        <v/>
      </c>
      <c r="BJ35" s="91" t="str">
        <f t="shared" si="16"/>
        <v/>
      </c>
      <c r="BK35" s="91" t="str">
        <f t="shared" si="16"/>
        <v/>
      </c>
      <c r="BL35" s="91" t="str">
        <f t="shared" si="16"/>
        <v/>
      </c>
      <c r="BM35" s="91" t="str">
        <f t="shared" si="16"/>
        <v/>
      </c>
      <c r="BN35" s="91" t="str">
        <f t="shared" si="16"/>
        <v/>
      </c>
      <c r="BO35" s="91" t="str">
        <f t="shared" si="16"/>
        <v/>
      </c>
      <c r="BP35" s="91" t="str">
        <f t="shared" si="16"/>
        <v/>
      </c>
      <c r="BQ35" s="91" t="str">
        <f t="shared" si="16"/>
        <v/>
      </c>
      <c r="BR35" s="91" t="str">
        <f t="shared" ref="BR35:CG49" si="17">IF(ROW()-ROW($N$34)&lt;$N$5,BK36,IF(ROW()-ROW($N$34)=$N$5,BK$35,""))</f>
        <v/>
      </c>
      <c r="BS35" s="91" t="str">
        <f t="shared" si="17"/>
        <v/>
      </c>
      <c r="BT35" s="91" t="str">
        <f t="shared" si="17"/>
        <v/>
      </c>
      <c r="BU35" s="91" t="str">
        <f t="shared" si="17"/>
        <v/>
      </c>
      <c r="BV35" s="91" t="str">
        <f t="shared" si="17"/>
        <v/>
      </c>
      <c r="BW35" s="91" t="str">
        <f t="shared" si="17"/>
        <v/>
      </c>
      <c r="BX35" s="91" t="str">
        <f t="shared" si="17"/>
        <v/>
      </c>
      <c r="BY35" s="91" t="str">
        <f t="shared" si="17"/>
        <v/>
      </c>
      <c r="BZ35" s="91" t="str">
        <f t="shared" si="17"/>
        <v/>
      </c>
      <c r="CA35" s="91" t="str">
        <f t="shared" si="17"/>
        <v/>
      </c>
      <c r="CB35" s="91" t="str">
        <f t="shared" si="17"/>
        <v/>
      </c>
      <c r="CC35" s="91" t="str">
        <f t="shared" si="17"/>
        <v/>
      </c>
      <c r="CD35" s="91" t="str">
        <f t="shared" si="17"/>
        <v/>
      </c>
      <c r="CE35" s="91" t="str">
        <f t="shared" si="17"/>
        <v/>
      </c>
      <c r="CF35" s="91" t="str">
        <f t="shared" si="17"/>
        <v/>
      </c>
      <c r="CG35" s="91" t="str">
        <f t="shared" si="17"/>
        <v/>
      </c>
      <c r="CH35" s="91" t="str">
        <f t="shared" ref="CH35:CW49" si="18">IF(ROW()-ROW($N$34)&lt;$N$5,CA36,IF(ROW()-ROW($N$34)=$N$5,CA$35,""))</f>
        <v/>
      </c>
      <c r="CI35" s="91" t="str">
        <f t="shared" si="18"/>
        <v/>
      </c>
      <c r="CJ35" s="91" t="str">
        <f t="shared" si="18"/>
        <v/>
      </c>
      <c r="CK35" s="91" t="str">
        <f t="shared" si="18"/>
        <v/>
      </c>
      <c r="CL35" s="91" t="str">
        <f t="shared" si="18"/>
        <v/>
      </c>
      <c r="CM35" s="91" t="str">
        <f t="shared" si="18"/>
        <v/>
      </c>
      <c r="CN35" s="91" t="str">
        <f t="shared" si="18"/>
        <v/>
      </c>
      <c r="CO35" s="91" t="str">
        <f t="shared" si="18"/>
        <v/>
      </c>
      <c r="CP35" s="91" t="str">
        <f t="shared" si="18"/>
        <v/>
      </c>
      <c r="CQ35" s="91" t="str">
        <f t="shared" si="18"/>
        <v/>
      </c>
      <c r="CR35" s="91" t="str">
        <f t="shared" si="18"/>
        <v/>
      </c>
      <c r="CS35" s="91" t="str">
        <f t="shared" si="18"/>
        <v/>
      </c>
      <c r="CT35" s="91" t="str">
        <f t="shared" si="18"/>
        <v/>
      </c>
      <c r="CU35" s="91" t="str">
        <f t="shared" si="18"/>
        <v/>
      </c>
      <c r="CV35" s="91" t="str">
        <f t="shared" si="18"/>
        <v/>
      </c>
      <c r="CW35" s="91" t="str">
        <f t="shared" si="18"/>
        <v/>
      </c>
      <c r="CX35" s="91" t="str">
        <f t="shared" ref="CX35:DM49" si="19">IF(ROW()-ROW($N$34)&lt;$N$5,CQ36,IF(ROW()-ROW($N$34)=$N$5,CQ$35,""))</f>
        <v/>
      </c>
      <c r="CY35" s="91" t="str">
        <f t="shared" si="19"/>
        <v/>
      </c>
      <c r="CZ35" s="91" t="str">
        <f t="shared" si="19"/>
        <v/>
      </c>
      <c r="DA35" s="91" t="str">
        <f t="shared" si="19"/>
        <v/>
      </c>
      <c r="DB35" s="91" t="str">
        <f t="shared" si="19"/>
        <v/>
      </c>
      <c r="DC35" s="91" t="str">
        <f t="shared" si="19"/>
        <v/>
      </c>
      <c r="DD35" s="91" t="str">
        <f t="shared" si="19"/>
        <v/>
      </c>
      <c r="DE35" s="91" t="str">
        <f t="shared" si="19"/>
        <v/>
      </c>
      <c r="DF35" s="91" t="str">
        <f t="shared" si="19"/>
        <v/>
      </c>
      <c r="DG35" s="91" t="str">
        <f t="shared" si="19"/>
        <v/>
      </c>
      <c r="DH35" s="91" t="str">
        <f t="shared" si="19"/>
        <v/>
      </c>
      <c r="DI35" s="91" t="str">
        <f t="shared" si="19"/>
        <v/>
      </c>
      <c r="DJ35" s="91" t="str">
        <f t="shared" si="19"/>
        <v/>
      </c>
      <c r="DK35" s="91" t="str">
        <f t="shared" si="19"/>
        <v/>
      </c>
      <c r="DL35" s="91" t="str">
        <f t="shared" si="19"/>
        <v/>
      </c>
      <c r="DM35" s="91" t="str">
        <f t="shared" si="19"/>
        <v/>
      </c>
      <c r="DN35" s="91" t="str">
        <f t="shared" ref="DN35:DO49" si="20">IF(ROW()-ROW($N$34)&lt;$N$5,DG36,IF(ROW()-ROW($N$34)=$N$5,DG$35,""))</f>
        <v/>
      </c>
      <c r="DO35" s="105" t="str">
        <f t="shared" si="20"/>
        <v/>
      </c>
    </row>
    <row r="36" spans="1:123" s="8" customFormat="1" ht="15" hidden="1" customHeight="1">
      <c r="H36" s="32"/>
      <c r="I36" s="70"/>
      <c r="L36" s="70"/>
      <c r="M36" s="70"/>
      <c r="N36" s="106" t="str">
        <f t="shared" si="12"/>
        <v>직원2</v>
      </c>
      <c r="O36" s="95" t="str">
        <f t="shared" si="13"/>
        <v/>
      </c>
      <c r="P36" s="88" t="str">
        <f t="shared" si="13"/>
        <v/>
      </c>
      <c r="Q36" s="88" t="str">
        <f t="shared" si="13"/>
        <v/>
      </c>
      <c r="R36" s="88" t="str">
        <f t="shared" si="13"/>
        <v/>
      </c>
      <c r="S36" s="88" t="str">
        <f t="shared" si="13"/>
        <v/>
      </c>
      <c r="T36" s="88" t="str">
        <f t="shared" si="13"/>
        <v/>
      </c>
      <c r="U36" s="88" t="str">
        <f t="shared" si="13"/>
        <v/>
      </c>
      <c r="V36" s="89" t="str">
        <f t="shared" si="14"/>
        <v/>
      </c>
      <c r="W36" s="89" t="str">
        <f t="shared" si="14"/>
        <v/>
      </c>
      <c r="X36" s="89" t="str">
        <f t="shared" si="14"/>
        <v/>
      </c>
      <c r="Y36" s="89" t="str">
        <f t="shared" si="14"/>
        <v/>
      </c>
      <c r="Z36" s="89" t="str">
        <f t="shared" si="14"/>
        <v/>
      </c>
      <c r="AA36" s="89" t="str">
        <f t="shared" si="14"/>
        <v/>
      </c>
      <c r="AB36" s="89" t="str">
        <f t="shared" si="14"/>
        <v/>
      </c>
      <c r="AC36" s="89" t="str">
        <f t="shared" si="14"/>
        <v/>
      </c>
      <c r="AD36" s="89" t="str">
        <f t="shared" si="14"/>
        <v/>
      </c>
      <c r="AE36" s="89" t="str">
        <f t="shared" si="14"/>
        <v/>
      </c>
      <c r="AF36" s="89" t="str">
        <f t="shared" si="14"/>
        <v/>
      </c>
      <c r="AG36" s="89" t="str">
        <f t="shared" si="14"/>
        <v/>
      </c>
      <c r="AH36" s="89" t="str">
        <f t="shared" si="14"/>
        <v/>
      </c>
      <c r="AI36" s="89" t="str">
        <f t="shared" si="14"/>
        <v/>
      </c>
      <c r="AJ36" s="89" t="str">
        <f t="shared" si="14"/>
        <v/>
      </c>
      <c r="AK36" s="89" t="str">
        <f t="shared" si="14"/>
        <v/>
      </c>
      <c r="AL36" s="89" t="str">
        <f t="shared" si="15"/>
        <v/>
      </c>
      <c r="AM36" s="89" t="str">
        <f t="shared" si="15"/>
        <v/>
      </c>
      <c r="AN36" s="89" t="str">
        <f t="shared" si="15"/>
        <v/>
      </c>
      <c r="AO36" s="89" t="str">
        <f t="shared" si="15"/>
        <v/>
      </c>
      <c r="AP36" s="89" t="str">
        <f t="shared" si="15"/>
        <v/>
      </c>
      <c r="AQ36" s="89" t="str">
        <f t="shared" si="15"/>
        <v/>
      </c>
      <c r="AR36" s="89" t="str">
        <f t="shared" si="15"/>
        <v/>
      </c>
      <c r="AS36" s="89" t="str">
        <f t="shared" si="15"/>
        <v/>
      </c>
      <c r="AT36" s="89" t="str">
        <f t="shared" si="15"/>
        <v/>
      </c>
      <c r="AU36" s="89" t="str">
        <f t="shared" si="15"/>
        <v/>
      </c>
      <c r="AV36" s="89" t="str">
        <f t="shared" si="15"/>
        <v/>
      </c>
      <c r="AW36" s="89" t="str">
        <f t="shared" si="15"/>
        <v/>
      </c>
      <c r="AX36" s="89" t="str">
        <f t="shared" si="15"/>
        <v/>
      </c>
      <c r="AY36" s="89" t="str">
        <f t="shared" si="15"/>
        <v/>
      </c>
      <c r="AZ36" s="89" t="str">
        <f t="shared" si="15"/>
        <v/>
      </c>
      <c r="BA36" s="89" t="str">
        <f t="shared" si="15"/>
        <v/>
      </c>
      <c r="BB36" s="89" t="str">
        <f t="shared" si="16"/>
        <v/>
      </c>
      <c r="BC36" s="89" t="str">
        <f t="shared" si="16"/>
        <v/>
      </c>
      <c r="BD36" s="89" t="str">
        <f t="shared" si="16"/>
        <v/>
      </c>
      <c r="BE36" s="89" t="str">
        <f t="shared" si="16"/>
        <v/>
      </c>
      <c r="BF36" s="89" t="str">
        <f t="shared" si="16"/>
        <v/>
      </c>
      <c r="BG36" s="89" t="str">
        <f t="shared" si="16"/>
        <v/>
      </c>
      <c r="BH36" s="89" t="str">
        <f t="shared" si="16"/>
        <v/>
      </c>
      <c r="BI36" s="89" t="str">
        <f t="shared" si="16"/>
        <v/>
      </c>
      <c r="BJ36" s="89" t="str">
        <f t="shared" si="16"/>
        <v/>
      </c>
      <c r="BK36" s="89" t="str">
        <f t="shared" si="16"/>
        <v/>
      </c>
      <c r="BL36" s="89" t="str">
        <f t="shared" si="16"/>
        <v/>
      </c>
      <c r="BM36" s="89" t="str">
        <f t="shared" si="16"/>
        <v/>
      </c>
      <c r="BN36" s="89" t="str">
        <f t="shared" si="16"/>
        <v/>
      </c>
      <c r="BO36" s="89" t="str">
        <f t="shared" si="16"/>
        <v/>
      </c>
      <c r="BP36" s="89" t="str">
        <f t="shared" si="16"/>
        <v/>
      </c>
      <c r="BQ36" s="89" t="str">
        <f t="shared" si="16"/>
        <v/>
      </c>
      <c r="BR36" s="89" t="str">
        <f t="shared" si="17"/>
        <v/>
      </c>
      <c r="BS36" s="89" t="str">
        <f t="shared" si="17"/>
        <v/>
      </c>
      <c r="BT36" s="89" t="str">
        <f t="shared" si="17"/>
        <v/>
      </c>
      <c r="BU36" s="89" t="str">
        <f t="shared" si="17"/>
        <v/>
      </c>
      <c r="BV36" s="89" t="str">
        <f t="shared" si="17"/>
        <v/>
      </c>
      <c r="BW36" s="89" t="str">
        <f t="shared" si="17"/>
        <v/>
      </c>
      <c r="BX36" s="89" t="str">
        <f t="shared" si="17"/>
        <v/>
      </c>
      <c r="BY36" s="89" t="str">
        <f t="shared" si="17"/>
        <v/>
      </c>
      <c r="BZ36" s="89" t="str">
        <f t="shared" si="17"/>
        <v/>
      </c>
      <c r="CA36" s="89" t="str">
        <f t="shared" si="17"/>
        <v/>
      </c>
      <c r="CB36" s="89" t="str">
        <f t="shared" si="17"/>
        <v/>
      </c>
      <c r="CC36" s="89" t="str">
        <f t="shared" si="17"/>
        <v/>
      </c>
      <c r="CD36" s="89" t="str">
        <f t="shared" si="17"/>
        <v/>
      </c>
      <c r="CE36" s="89" t="str">
        <f t="shared" si="17"/>
        <v/>
      </c>
      <c r="CF36" s="89" t="str">
        <f t="shared" si="17"/>
        <v/>
      </c>
      <c r="CG36" s="89" t="str">
        <f t="shared" si="17"/>
        <v/>
      </c>
      <c r="CH36" s="89" t="str">
        <f t="shared" si="18"/>
        <v/>
      </c>
      <c r="CI36" s="89" t="str">
        <f t="shared" si="18"/>
        <v/>
      </c>
      <c r="CJ36" s="89" t="str">
        <f t="shared" si="18"/>
        <v/>
      </c>
      <c r="CK36" s="89" t="str">
        <f t="shared" si="18"/>
        <v/>
      </c>
      <c r="CL36" s="89" t="str">
        <f t="shared" si="18"/>
        <v/>
      </c>
      <c r="CM36" s="89" t="str">
        <f t="shared" si="18"/>
        <v/>
      </c>
      <c r="CN36" s="89" t="str">
        <f t="shared" si="18"/>
        <v/>
      </c>
      <c r="CO36" s="89" t="str">
        <f t="shared" si="18"/>
        <v/>
      </c>
      <c r="CP36" s="89" t="str">
        <f t="shared" si="18"/>
        <v/>
      </c>
      <c r="CQ36" s="89" t="str">
        <f t="shared" si="18"/>
        <v/>
      </c>
      <c r="CR36" s="89" t="str">
        <f t="shared" si="18"/>
        <v/>
      </c>
      <c r="CS36" s="89" t="str">
        <f t="shared" si="18"/>
        <v/>
      </c>
      <c r="CT36" s="89" t="str">
        <f t="shared" si="18"/>
        <v/>
      </c>
      <c r="CU36" s="89" t="str">
        <f t="shared" si="18"/>
        <v/>
      </c>
      <c r="CV36" s="89" t="str">
        <f t="shared" si="18"/>
        <v/>
      </c>
      <c r="CW36" s="89" t="str">
        <f t="shared" si="18"/>
        <v/>
      </c>
      <c r="CX36" s="89" t="str">
        <f t="shared" si="19"/>
        <v/>
      </c>
      <c r="CY36" s="89" t="str">
        <f t="shared" si="19"/>
        <v/>
      </c>
      <c r="CZ36" s="89" t="str">
        <f t="shared" si="19"/>
        <v/>
      </c>
      <c r="DA36" s="89" t="str">
        <f t="shared" si="19"/>
        <v/>
      </c>
      <c r="DB36" s="89" t="str">
        <f t="shared" si="19"/>
        <v/>
      </c>
      <c r="DC36" s="89" t="str">
        <f t="shared" si="19"/>
        <v/>
      </c>
      <c r="DD36" s="89" t="str">
        <f t="shared" si="19"/>
        <v/>
      </c>
      <c r="DE36" s="89" t="str">
        <f t="shared" si="19"/>
        <v/>
      </c>
      <c r="DF36" s="89" t="str">
        <f t="shared" si="19"/>
        <v/>
      </c>
      <c r="DG36" s="89" t="str">
        <f t="shared" si="19"/>
        <v/>
      </c>
      <c r="DH36" s="89" t="str">
        <f t="shared" si="19"/>
        <v/>
      </c>
      <c r="DI36" s="89" t="str">
        <f t="shared" si="19"/>
        <v/>
      </c>
      <c r="DJ36" s="89" t="str">
        <f t="shared" si="19"/>
        <v/>
      </c>
      <c r="DK36" s="89" t="str">
        <f t="shared" si="19"/>
        <v/>
      </c>
      <c r="DL36" s="89" t="str">
        <f t="shared" si="19"/>
        <v/>
      </c>
      <c r="DM36" s="89" t="str">
        <f t="shared" si="19"/>
        <v/>
      </c>
      <c r="DN36" s="89" t="str">
        <f t="shared" si="20"/>
        <v/>
      </c>
      <c r="DO36" s="107" t="str">
        <f t="shared" si="20"/>
        <v/>
      </c>
    </row>
    <row r="37" spans="1:123" ht="15" hidden="1" customHeight="1">
      <c r="B37" s="482"/>
      <c r="C37" s="482"/>
      <c r="D37" s="482"/>
      <c r="E37" s="482"/>
      <c r="F37" s="482"/>
      <c r="G37" s="482"/>
      <c r="H37" s="32"/>
      <c r="L37" s="70"/>
      <c r="M37" s="70"/>
      <c r="N37" s="106" t="str">
        <f t="shared" si="12"/>
        <v>직원3</v>
      </c>
      <c r="O37" s="95" t="str">
        <f t="shared" si="13"/>
        <v/>
      </c>
      <c r="P37" s="88" t="str">
        <f t="shared" si="13"/>
        <v/>
      </c>
      <c r="Q37" s="88" t="str">
        <f t="shared" si="13"/>
        <v/>
      </c>
      <c r="R37" s="88" t="str">
        <f t="shared" si="13"/>
        <v/>
      </c>
      <c r="S37" s="88" t="str">
        <f t="shared" si="13"/>
        <v/>
      </c>
      <c r="T37" s="88" t="str">
        <f t="shared" si="13"/>
        <v/>
      </c>
      <c r="U37" s="88" t="str">
        <f t="shared" si="13"/>
        <v/>
      </c>
      <c r="V37" s="89" t="str">
        <f t="shared" si="14"/>
        <v/>
      </c>
      <c r="W37" s="89" t="str">
        <f t="shared" si="14"/>
        <v/>
      </c>
      <c r="X37" s="89" t="str">
        <f t="shared" si="14"/>
        <v/>
      </c>
      <c r="Y37" s="89" t="str">
        <f t="shared" si="14"/>
        <v/>
      </c>
      <c r="Z37" s="89" t="str">
        <f t="shared" si="14"/>
        <v/>
      </c>
      <c r="AA37" s="89" t="str">
        <f t="shared" si="14"/>
        <v/>
      </c>
      <c r="AB37" s="89" t="str">
        <f t="shared" si="14"/>
        <v/>
      </c>
      <c r="AC37" s="89" t="str">
        <f t="shared" si="14"/>
        <v/>
      </c>
      <c r="AD37" s="89" t="str">
        <f t="shared" si="14"/>
        <v/>
      </c>
      <c r="AE37" s="89" t="str">
        <f t="shared" si="14"/>
        <v/>
      </c>
      <c r="AF37" s="89" t="str">
        <f t="shared" si="14"/>
        <v/>
      </c>
      <c r="AG37" s="89" t="str">
        <f t="shared" si="14"/>
        <v/>
      </c>
      <c r="AH37" s="89" t="str">
        <f t="shared" si="14"/>
        <v/>
      </c>
      <c r="AI37" s="89" t="str">
        <f t="shared" si="14"/>
        <v/>
      </c>
      <c r="AJ37" s="89" t="str">
        <f t="shared" si="14"/>
        <v/>
      </c>
      <c r="AK37" s="89" t="str">
        <f t="shared" si="14"/>
        <v/>
      </c>
      <c r="AL37" s="89" t="str">
        <f t="shared" si="15"/>
        <v/>
      </c>
      <c r="AM37" s="89" t="str">
        <f t="shared" si="15"/>
        <v/>
      </c>
      <c r="AN37" s="89" t="str">
        <f t="shared" si="15"/>
        <v/>
      </c>
      <c r="AO37" s="89" t="str">
        <f t="shared" si="15"/>
        <v/>
      </c>
      <c r="AP37" s="89" t="str">
        <f t="shared" si="15"/>
        <v/>
      </c>
      <c r="AQ37" s="89" t="str">
        <f t="shared" si="15"/>
        <v/>
      </c>
      <c r="AR37" s="89" t="str">
        <f t="shared" si="15"/>
        <v/>
      </c>
      <c r="AS37" s="89" t="str">
        <f t="shared" si="15"/>
        <v/>
      </c>
      <c r="AT37" s="89" t="str">
        <f t="shared" si="15"/>
        <v/>
      </c>
      <c r="AU37" s="89" t="str">
        <f t="shared" si="15"/>
        <v/>
      </c>
      <c r="AV37" s="89" t="str">
        <f t="shared" si="15"/>
        <v/>
      </c>
      <c r="AW37" s="89" t="str">
        <f t="shared" si="15"/>
        <v/>
      </c>
      <c r="AX37" s="89" t="str">
        <f t="shared" si="15"/>
        <v/>
      </c>
      <c r="AY37" s="89" t="str">
        <f t="shared" si="15"/>
        <v/>
      </c>
      <c r="AZ37" s="89" t="str">
        <f t="shared" si="15"/>
        <v/>
      </c>
      <c r="BA37" s="89" t="str">
        <f t="shared" si="15"/>
        <v/>
      </c>
      <c r="BB37" s="89" t="str">
        <f t="shared" si="16"/>
        <v/>
      </c>
      <c r="BC37" s="89" t="str">
        <f t="shared" si="16"/>
        <v/>
      </c>
      <c r="BD37" s="89" t="str">
        <f t="shared" si="16"/>
        <v/>
      </c>
      <c r="BE37" s="89" t="str">
        <f t="shared" si="16"/>
        <v/>
      </c>
      <c r="BF37" s="89" t="str">
        <f t="shared" si="16"/>
        <v/>
      </c>
      <c r="BG37" s="89" t="str">
        <f t="shared" si="16"/>
        <v/>
      </c>
      <c r="BH37" s="89" t="str">
        <f t="shared" si="16"/>
        <v/>
      </c>
      <c r="BI37" s="89" t="str">
        <f t="shared" si="16"/>
        <v/>
      </c>
      <c r="BJ37" s="89" t="str">
        <f t="shared" si="16"/>
        <v/>
      </c>
      <c r="BK37" s="89" t="str">
        <f t="shared" si="16"/>
        <v/>
      </c>
      <c r="BL37" s="89" t="str">
        <f t="shared" si="16"/>
        <v/>
      </c>
      <c r="BM37" s="89" t="str">
        <f t="shared" si="16"/>
        <v/>
      </c>
      <c r="BN37" s="89" t="str">
        <f t="shared" si="16"/>
        <v/>
      </c>
      <c r="BO37" s="89" t="str">
        <f t="shared" si="16"/>
        <v/>
      </c>
      <c r="BP37" s="89" t="str">
        <f t="shared" si="16"/>
        <v/>
      </c>
      <c r="BQ37" s="89" t="str">
        <f t="shared" si="16"/>
        <v/>
      </c>
      <c r="BR37" s="89" t="str">
        <f t="shared" si="17"/>
        <v/>
      </c>
      <c r="BS37" s="89" t="str">
        <f t="shared" si="17"/>
        <v/>
      </c>
      <c r="BT37" s="89" t="str">
        <f t="shared" si="17"/>
        <v/>
      </c>
      <c r="BU37" s="89" t="str">
        <f t="shared" si="17"/>
        <v/>
      </c>
      <c r="BV37" s="89" t="str">
        <f t="shared" si="17"/>
        <v/>
      </c>
      <c r="BW37" s="89" t="str">
        <f t="shared" si="17"/>
        <v/>
      </c>
      <c r="BX37" s="89" t="str">
        <f t="shared" si="17"/>
        <v/>
      </c>
      <c r="BY37" s="89" t="str">
        <f t="shared" si="17"/>
        <v/>
      </c>
      <c r="BZ37" s="89" t="str">
        <f t="shared" si="17"/>
        <v/>
      </c>
      <c r="CA37" s="89" t="str">
        <f t="shared" si="17"/>
        <v/>
      </c>
      <c r="CB37" s="89" t="str">
        <f t="shared" si="17"/>
        <v/>
      </c>
      <c r="CC37" s="89" t="str">
        <f t="shared" si="17"/>
        <v/>
      </c>
      <c r="CD37" s="89" t="str">
        <f t="shared" si="17"/>
        <v/>
      </c>
      <c r="CE37" s="89" t="str">
        <f t="shared" si="17"/>
        <v/>
      </c>
      <c r="CF37" s="89" t="str">
        <f t="shared" si="17"/>
        <v/>
      </c>
      <c r="CG37" s="89" t="str">
        <f t="shared" si="17"/>
        <v/>
      </c>
      <c r="CH37" s="89" t="str">
        <f t="shared" si="18"/>
        <v/>
      </c>
      <c r="CI37" s="89" t="str">
        <f t="shared" si="18"/>
        <v/>
      </c>
      <c r="CJ37" s="89" t="str">
        <f t="shared" si="18"/>
        <v/>
      </c>
      <c r="CK37" s="89" t="str">
        <f t="shared" si="18"/>
        <v/>
      </c>
      <c r="CL37" s="89" t="str">
        <f t="shared" si="18"/>
        <v/>
      </c>
      <c r="CM37" s="89" t="str">
        <f t="shared" si="18"/>
        <v/>
      </c>
      <c r="CN37" s="89" t="str">
        <f t="shared" si="18"/>
        <v/>
      </c>
      <c r="CO37" s="89" t="str">
        <f t="shared" si="18"/>
        <v/>
      </c>
      <c r="CP37" s="89" t="str">
        <f t="shared" si="18"/>
        <v/>
      </c>
      <c r="CQ37" s="89" t="str">
        <f t="shared" si="18"/>
        <v/>
      </c>
      <c r="CR37" s="89" t="str">
        <f t="shared" si="18"/>
        <v/>
      </c>
      <c r="CS37" s="89" t="str">
        <f t="shared" si="18"/>
        <v/>
      </c>
      <c r="CT37" s="89" t="str">
        <f t="shared" si="18"/>
        <v/>
      </c>
      <c r="CU37" s="89" t="str">
        <f t="shared" si="18"/>
        <v/>
      </c>
      <c r="CV37" s="89" t="str">
        <f t="shared" si="18"/>
        <v/>
      </c>
      <c r="CW37" s="89" t="str">
        <f t="shared" si="18"/>
        <v/>
      </c>
      <c r="CX37" s="89" t="str">
        <f t="shared" si="19"/>
        <v/>
      </c>
      <c r="CY37" s="89" t="str">
        <f t="shared" si="19"/>
        <v/>
      </c>
      <c r="CZ37" s="89" t="str">
        <f t="shared" si="19"/>
        <v/>
      </c>
      <c r="DA37" s="89" t="str">
        <f t="shared" si="19"/>
        <v/>
      </c>
      <c r="DB37" s="89" t="str">
        <f t="shared" si="19"/>
        <v/>
      </c>
      <c r="DC37" s="89" t="str">
        <f t="shared" si="19"/>
        <v/>
      </c>
      <c r="DD37" s="89" t="str">
        <f t="shared" si="19"/>
        <v/>
      </c>
      <c r="DE37" s="89" t="str">
        <f t="shared" si="19"/>
        <v/>
      </c>
      <c r="DF37" s="89" t="str">
        <f t="shared" si="19"/>
        <v/>
      </c>
      <c r="DG37" s="89" t="str">
        <f t="shared" si="19"/>
        <v/>
      </c>
      <c r="DH37" s="89" t="str">
        <f t="shared" si="19"/>
        <v/>
      </c>
      <c r="DI37" s="89" t="str">
        <f t="shared" si="19"/>
        <v/>
      </c>
      <c r="DJ37" s="89" t="str">
        <f t="shared" si="19"/>
        <v/>
      </c>
      <c r="DK37" s="89" t="str">
        <f t="shared" si="19"/>
        <v/>
      </c>
      <c r="DL37" s="89" t="str">
        <f t="shared" si="19"/>
        <v/>
      </c>
      <c r="DM37" s="89" t="str">
        <f t="shared" si="19"/>
        <v/>
      </c>
      <c r="DN37" s="89" t="str">
        <f t="shared" si="20"/>
        <v/>
      </c>
      <c r="DO37" s="107" t="str">
        <f t="shared" si="20"/>
        <v/>
      </c>
    </row>
    <row r="38" spans="1:123" ht="15" hidden="1" customHeight="1">
      <c r="B38" s="482"/>
      <c r="C38" s="482"/>
      <c r="D38" s="482"/>
      <c r="E38" s="482"/>
      <c r="F38" s="482"/>
      <c r="G38" s="482"/>
      <c r="H38" s="32"/>
      <c r="L38" s="70"/>
      <c r="M38" s="70"/>
      <c r="N38" s="106" t="str">
        <f t="shared" si="12"/>
        <v>직원4</v>
      </c>
      <c r="O38" s="95" t="str">
        <f t="shared" si="13"/>
        <v/>
      </c>
      <c r="P38" s="88" t="str">
        <f t="shared" si="13"/>
        <v/>
      </c>
      <c r="Q38" s="88" t="str">
        <f t="shared" si="13"/>
        <v/>
      </c>
      <c r="R38" s="88" t="str">
        <f t="shared" si="13"/>
        <v/>
      </c>
      <c r="S38" s="88" t="str">
        <f t="shared" si="13"/>
        <v/>
      </c>
      <c r="T38" s="88" t="str">
        <f t="shared" si="13"/>
        <v/>
      </c>
      <c r="U38" s="88" t="str">
        <f t="shared" si="13"/>
        <v/>
      </c>
      <c r="V38" s="89" t="str">
        <f t="shared" si="14"/>
        <v/>
      </c>
      <c r="W38" s="89" t="str">
        <f t="shared" si="14"/>
        <v/>
      </c>
      <c r="X38" s="89" t="str">
        <f t="shared" si="14"/>
        <v/>
      </c>
      <c r="Y38" s="89" t="str">
        <f t="shared" si="14"/>
        <v/>
      </c>
      <c r="Z38" s="89" t="str">
        <f t="shared" si="14"/>
        <v/>
      </c>
      <c r="AA38" s="89" t="str">
        <f t="shared" si="14"/>
        <v/>
      </c>
      <c r="AB38" s="89" t="str">
        <f t="shared" si="14"/>
        <v/>
      </c>
      <c r="AC38" s="89" t="str">
        <f t="shared" si="14"/>
        <v/>
      </c>
      <c r="AD38" s="89" t="str">
        <f t="shared" si="14"/>
        <v/>
      </c>
      <c r="AE38" s="89" t="str">
        <f t="shared" si="14"/>
        <v/>
      </c>
      <c r="AF38" s="89" t="str">
        <f t="shared" si="14"/>
        <v/>
      </c>
      <c r="AG38" s="89" t="str">
        <f t="shared" si="14"/>
        <v/>
      </c>
      <c r="AH38" s="89" t="str">
        <f t="shared" si="14"/>
        <v/>
      </c>
      <c r="AI38" s="89" t="str">
        <f t="shared" si="14"/>
        <v/>
      </c>
      <c r="AJ38" s="89" t="str">
        <f t="shared" si="14"/>
        <v/>
      </c>
      <c r="AK38" s="89" t="str">
        <f t="shared" si="14"/>
        <v/>
      </c>
      <c r="AL38" s="89" t="str">
        <f t="shared" si="15"/>
        <v/>
      </c>
      <c r="AM38" s="89" t="str">
        <f t="shared" si="15"/>
        <v/>
      </c>
      <c r="AN38" s="89" t="str">
        <f t="shared" si="15"/>
        <v/>
      </c>
      <c r="AO38" s="89" t="str">
        <f t="shared" si="15"/>
        <v/>
      </c>
      <c r="AP38" s="89" t="str">
        <f t="shared" si="15"/>
        <v/>
      </c>
      <c r="AQ38" s="89" t="str">
        <f t="shared" si="15"/>
        <v/>
      </c>
      <c r="AR38" s="89" t="str">
        <f t="shared" si="15"/>
        <v/>
      </c>
      <c r="AS38" s="89" t="str">
        <f t="shared" si="15"/>
        <v/>
      </c>
      <c r="AT38" s="89" t="str">
        <f t="shared" si="15"/>
        <v/>
      </c>
      <c r="AU38" s="89" t="str">
        <f t="shared" si="15"/>
        <v/>
      </c>
      <c r="AV38" s="89" t="str">
        <f t="shared" si="15"/>
        <v/>
      </c>
      <c r="AW38" s="89" t="str">
        <f t="shared" si="15"/>
        <v/>
      </c>
      <c r="AX38" s="89" t="str">
        <f t="shared" si="15"/>
        <v/>
      </c>
      <c r="AY38" s="89" t="str">
        <f t="shared" si="15"/>
        <v/>
      </c>
      <c r="AZ38" s="89" t="str">
        <f t="shared" si="15"/>
        <v/>
      </c>
      <c r="BA38" s="89" t="str">
        <f t="shared" si="15"/>
        <v/>
      </c>
      <c r="BB38" s="89" t="str">
        <f t="shared" si="16"/>
        <v/>
      </c>
      <c r="BC38" s="89" t="str">
        <f t="shared" si="16"/>
        <v/>
      </c>
      <c r="BD38" s="89" t="str">
        <f t="shared" si="16"/>
        <v/>
      </c>
      <c r="BE38" s="89" t="str">
        <f t="shared" si="16"/>
        <v/>
      </c>
      <c r="BF38" s="89" t="str">
        <f t="shared" si="16"/>
        <v/>
      </c>
      <c r="BG38" s="89" t="str">
        <f t="shared" si="16"/>
        <v/>
      </c>
      <c r="BH38" s="89" t="str">
        <f t="shared" si="16"/>
        <v/>
      </c>
      <c r="BI38" s="89" t="str">
        <f t="shared" si="16"/>
        <v/>
      </c>
      <c r="BJ38" s="89" t="str">
        <f t="shared" si="16"/>
        <v/>
      </c>
      <c r="BK38" s="89" t="str">
        <f t="shared" si="16"/>
        <v/>
      </c>
      <c r="BL38" s="89" t="str">
        <f t="shared" si="16"/>
        <v/>
      </c>
      <c r="BM38" s="89" t="str">
        <f t="shared" si="16"/>
        <v/>
      </c>
      <c r="BN38" s="89" t="str">
        <f t="shared" si="16"/>
        <v/>
      </c>
      <c r="BO38" s="89" t="str">
        <f t="shared" si="16"/>
        <v/>
      </c>
      <c r="BP38" s="89" t="str">
        <f t="shared" si="16"/>
        <v/>
      </c>
      <c r="BQ38" s="89" t="str">
        <f t="shared" si="16"/>
        <v/>
      </c>
      <c r="BR38" s="89" t="str">
        <f t="shared" si="17"/>
        <v/>
      </c>
      <c r="BS38" s="89" t="str">
        <f t="shared" si="17"/>
        <v/>
      </c>
      <c r="BT38" s="89" t="str">
        <f t="shared" si="17"/>
        <v/>
      </c>
      <c r="BU38" s="89" t="str">
        <f t="shared" si="17"/>
        <v/>
      </c>
      <c r="BV38" s="89" t="str">
        <f t="shared" si="17"/>
        <v/>
      </c>
      <c r="BW38" s="89" t="str">
        <f t="shared" si="17"/>
        <v/>
      </c>
      <c r="BX38" s="89" t="str">
        <f t="shared" si="17"/>
        <v/>
      </c>
      <c r="BY38" s="89" t="str">
        <f t="shared" si="17"/>
        <v/>
      </c>
      <c r="BZ38" s="89" t="str">
        <f t="shared" si="17"/>
        <v/>
      </c>
      <c r="CA38" s="89" t="str">
        <f t="shared" si="17"/>
        <v/>
      </c>
      <c r="CB38" s="89" t="str">
        <f t="shared" si="17"/>
        <v/>
      </c>
      <c r="CC38" s="89" t="str">
        <f t="shared" si="17"/>
        <v/>
      </c>
      <c r="CD38" s="89" t="str">
        <f t="shared" si="17"/>
        <v/>
      </c>
      <c r="CE38" s="89" t="str">
        <f t="shared" si="17"/>
        <v/>
      </c>
      <c r="CF38" s="89" t="str">
        <f t="shared" si="17"/>
        <v/>
      </c>
      <c r="CG38" s="89" t="str">
        <f t="shared" si="17"/>
        <v/>
      </c>
      <c r="CH38" s="89" t="str">
        <f t="shared" si="18"/>
        <v/>
      </c>
      <c r="CI38" s="89" t="str">
        <f t="shared" si="18"/>
        <v/>
      </c>
      <c r="CJ38" s="89" t="str">
        <f t="shared" si="18"/>
        <v/>
      </c>
      <c r="CK38" s="89" t="str">
        <f t="shared" si="18"/>
        <v/>
      </c>
      <c r="CL38" s="89" t="str">
        <f t="shared" si="18"/>
        <v/>
      </c>
      <c r="CM38" s="89" t="str">
        <f t="shared" si="18"/>
        <v/>
      </c>
      <c r="CN38" s="89" t="str">
        <f t="shared" si="18"/>
        <v/>
      </c>
      <c r="CO38" s="89" t="str">
        <f t="shared" si="18"/>
        <v/>
      </c>
      <c r="CP38" s="89" t="str">
        <f t="shared" si="18"/>
        <v/>
      </c>
      <c r="CQ38" s="89" t="str">
        <f t="shared" si="18"/>
        <v/>
      </c>
      <c r="CR38" s="89" t="str">
        <f t="shared" si="18"/>
        <v/>
      </c>
      <c r="CS38" s="89" t="str">
        <f t="shared" si="18"/>
        <v/>
      </c>
      <c r="CT38" s="89" t="str">
        <f t="shared" si="18"/>
        <v/>
      </c>
      <c r="CU38" s="89" t="str">
        <f t="shared" si="18"/>
        <v/>
      </c>
      <c r="CV38" s="89" t="str">
        <f t="shared" si="18"/>
        <v/>
      </c>
      <c r="CW38" s="89" t="str">
        <f t="shared" si="18"/>
        <v/>
      </c>
      <c r="CX38" s="89" t="str">
        <f t="shared" si="19"/>
        <v/>
      </c>
      <c r="CY38" s="89" t="str">
        <f t="shared" si="19"/>
        <v/>
      </c>
      <c r="CZ38" s="89" t="str">
        <f t="shared" si="19"/>
        <v/>
      </c>
      <c r="DA38" s="89" t="str">
        <f t="shared" si="19"/>
        <v/>
      </c>
      <c r="DB38" s="89" t="str">
        <f t="shared" si="19"/>
        <v/>
      </c>
      <c r="DC38" s="89" t="str">
        <f t="shared" si="19"/>
        <v/>
      </c>
      <c r="DD38" s="89" t="str">
        <f t="shared" si="19"/>
        <v/>
      </c>
      <c r="DE38" s="89" t="str">
        <f t="shared" si="19"/>
        <v/>
      </c>
      <c r="DF38" s="89" t="str">
        <f t="shared" si="19"/>
        <v/>
      </c>
      <c r="DG38" s="89" t="str">
        <f t="shared" si="19"/>
        <v/>
      </c>
      <c r="DH38" s="89" t="str">
        <f t="shared" si="19"/>
        <v/>
      </c>
      <c r="DI38" s="89" t="str">
        <f t="shared" si="19"/>
        <v/>
      </c>
      <c r="DJ38" s="89" t="str">
        <f t="shared" si="19"/>
        <v/>
      </c>
      <c r="DK38" s="89" t="str">
        <f t="shared" si="19"/>
        <v/>
      </c>
      <c r="DL38" s="89" t="str">
        <f t="shared" si="19"/>
        <v/>
      </c>
      <c r="DM38" s="89" t="str">
        <f t="shared" si="19"/>
        <v/>
      </c>
      <c r="DN38" s="89" t="str">
        <f t="shared" si="20"/>
        <v/>
      </c>
      <c r="DO38" s="107" t="str">
        <f t="shared" si="20"/>
        <v/>
      </c>
    </row>
    <row r="39" spans="1:123" ht="15" hidden="1" customHeight="1">
      <c r="B39" s="482"/>
      <c r="C39" s="482"/>
      <c r="D39" s="482"/>
      <c r="E39" s="482"/>
      <c r="F39" s="482"/>
      <c r="G39" s="482"/>
      <c r="H39" s="32"/>
      <c r="L39" s="70"/>
      <c r="M39" s="70"/>
      <c r="N39" s="106" t="str">
        <f t="shared" si="12"/>
        <v>직원5</v>
      </c>
      <c r="O39" s="95" t="str">
        <f t="shared" si="13"/>
        <v/>
      </c>
      <c r="P39" s="88" t="str">
        <f t="shared" si="13"/>
        <v/>
      </c>
      <c r="Q39" s="88" t="str">
        <f t="shared" si="13"/>
        <v/>
      </c>
      <c r="R39" s="88" t="str">
        <f t="shared" si="13"/>
        <v/>
      </c>
      <c r="S39" s="88" t="str">
        <f t="shared" si="13"/>
        <v/>
      </c>
      <c r="T39" s="88" t="str">
        <f t="shared" si="13"/>
        <v/>
      </c>
      <c r="U39" s="88" t="str">
        <f t="shared" si="13"/>
        <v/>
      </c>
      <c r="V39" s="89" t="str">
        <f t="shared" si="14"/>
        <v/>
      </c>
      <c r="W39" s="89" t="str">
        <f t="shared" si="14"/>
        <v/>
      </c>
      <c r="X39" s="89" t="str">
        <f t="shared" si="14"/>
        <v/>
      </c>
      <c r="Y39" s="89" t="str">
        <f t="shared" si="14"/>
        <v/>
      </c>
      <c r="Z39" s="89" t="str">
        <f t="shared" si="14"/>
        <v/>
      </c>
      <c r="AA39" s="89" t="str">
        <f t="shared" si="14"/>
        <v/>
      </c>
      <c r="AB39" s="89" t="str">
        <f t="shared" si="14"/>
        <v/>
      </c>
      <c r="AC39" s="89" t="str">
        <f t="shared" si="14"/>
        <v/>
      </c>
      <c r="AD39" s="89" t="str">
        <f t="shared" si="14"/>
        <v/>
      </c>
      <c r="AE39" s="89" t="str">
        <f t="shared" si="14"/>
        <v/>
      </c>
      <c r="AF39" s="89" t="str">
        <f t="shared" si="14"/>
        <v/>
      </c>
      <c r="AG39" s="89" t="str">
        <f t="shared" si="14"/>
        <v/>
      </c>
      <c r="AH39" s="89" t="str">
        <f t="shared" si="14"/>
        <v/>
      </c>
      <c r="AI39" s="89" t="str">
        <f t="shared" si="14"/>
        <v/>
      </c>
      <c r="AJ39" s="89" t="str">
        <f t="shared" si="14"/>
        <v/>
      </c>
      <c r="AK39" s="89" t="str">
        <f t="shared" si="14"/>
        <v/>
      </c>
      <c r="AL39" s="89" t="str">
        <f t="shared" si="15"/>
        <v/>
      </c>
      <c r="AM39" s="89" t="str">
        <f t="shared" si="15"/>
        <v/>
      </c>
      <c r="AN39" s="89" t="str">
        <f t="shared" si="15"/>
        <v/>
      </c>
      <c r="AO39" s="89" t="str">
        <f t="shared" si="15"/>
        <v/>
      </c>
      <c r="AP39" s="89" t="str">
        <f t="shared" si="15"/>
        <v/>
      </c>
      <c r="AQ39" s="89" t="str">
        <f t="shared" si="15"/>
        <v/>
      </c>
      <c r="AR39" s="89" t="str">
        <f t="shared" si="15"/>
        <v/>
      </c>
      <c r="AS39" s="89" t="str">
        <f t="shared" si="15"/>
        <v/>
      </c>
      <c r="AT39" s="89" t="str">
        <f t="shared" si="15"/>
        <v/>
      </c>
      <c r="AU39" s="89" t="str">
        <f t="shared" si="15"/>
        <v/>
      </c>
      <c r="AV39" s="89" t="str">
        <f t="shared" si="15"/>
        <v/>
      </c>
      <c r="AW39" s="89" t="str">
        <f t="shared" si="15"/>
        <v/>
      </c>
      <c r="AX39" s="89" t="str">
        <f t="shared" si="15"/>
        <v/>
      </c>
      <c r="AY39" s="89" t="str">
        <f t="shared" si="15"/>
        <v/>
      </c>
      <c r="AZ39" s="89" t="str">
        <f t="shared" si="15"/>
        <v/>
      </c>
      <c r="BA39" s="89" t="str">
        <f t="shared" si="15"/>
        <v/>
      </c>
      <c r="BB39" s="89" t="str">
        <f t="shared" si="16"/>
        <v/>
      </c>
      <c r="BC39" s="89" t="str">
        <f t="shared" si="16"/>
        <v/>
      </c>
      <c r="BD39" s="89" t="str">
        <f t="shared" si="16"/>
        <v/>
      </c>
      <c r="BE39" s="89" t="str">
        <f t="shared" si="16"/>
        <v/>
      </c>
      <c r="BF39" s="89" t="str">
        <f t="shared" si="16"/>
        <v/>
      </c>
      <c r="BG39" s="89" t="str">
        <f t="shared" si="16"/>
        <v/>
      </c>
      <c r="BH39" s="89" t="str">
        <f t="shared" si="16"/>
        <v/>
      </c>
      <c r="BI39" s="89" t="str">
        <f t="shared" si="16"/>
        <v/>
      </c>
      <c r="BJ39" s="89" t="str">
        <f t="shared" si="16"/>
        <v/>
      </c>
      <c r="BK39" s="89" t="str">
        <f t="shared" si="16"/>
        <v/>
      </c>
      <c r="BL39" s="89" t="str">
        <f t="shared" si="16"/>
        <v/>
      </c>
      <c r="BM39" s="89" t="str">
        <f t="shared" si="16"/>
        <v/>
      </c>
      <c r="BN39" s="89" t="str">
        <f t="shared" si="16"/>
        <v/>
      </c>
      <c r="BO39" s="89" t="str">
        <f t="shared" si="16"/>
        <v/>
      </c>
      <c r="BP39" s="89" t="str">
        <f t="shared" si="16"/>
        <v/>
      </c>
      <c r="BQ39" s="89" t="str">
        <f t="shared" si="16"/>
        <v/>
      </c>
      <c r="BR39" s="89" t="str">
        <f t="shared" si="17"/>
        <v/>
      </c>
      <c r="BS39" s="89" t="str">
        <f t="shared" si="17"/>
        <v/>
      </c>
      <c r="BT39" s="89" t="str">
        <f t="shared" si="17"/>
        <v/>
      </c>
      <c r="BU39" s="89" t="str">
        <f t="shared" si="17"/>
        <v/>
      </c>
      <c r="BV39" s="89" t="str">
        <f t="shared" si="17"/>
        <v/>
      </c>
      <c r="BW39" s="89" t="str">
        <f t="shared" si="17"/>
        <v/>
      </c>
      <c r="BX39" s="89" t="str">
        <f t="shared" si="17"/>
        <v/>
      </c>
      <c r="BY39" s="89" t="str">
        <f t="shared" si="17"/>
        <v/>
      </c>
      <c r="BZ39" s="89" t="str">
        <f t="shared" si="17"/>
        <v/>
      </c>
      <c r="CA39" s="89" t="str">
        <f t="shared" si="17"/>
        <v/>
      </c>
      <c r="CB39" s="89" t="str">
        <f t="shared" si="17"/>
        <v/>
      </c>
      <c r="CC39" s="89" t="str">
        <f t="shared" si="17"/>
        <v/>
      </c>
      <c r="CD39" s="89" t="str">
        <f t="shared" si="17"/>
        <v/>
      </c>
      <c r="CE39" s="89" t="str">
        <f t="shared" si="17"/>
        <v/>
      </c>
      <c r="CF39" s="89" t="str">
        <f t="shared" si="17"/>
        <v/>
      </c>
      <c r="CG39" s="89" t="str">
        <f t="shared" si="17"/>
        <v/>
      </c>
      <c r="CH39" s="89" t="str">
        <f t="shared" si="18"/>
        <v/>
      </c>
      <c r="CI39" s="89" t="str">
        <f t="shared" si="18"/>
        <v/>
      </c>
      <c r="CJ39" s="89" t="str">
        <f t="shared" si="18"/>
        <v/>
      </c>
      <c r="CK39" s="89" t="str">
        <f t="shared" si="18"/>
        <v/>
      </c>
      <c r="CL39" s="89" t="str">
        <f t="shared" si="18"/>
        <v/>
      </c>
      <c r="CM39" s="89" t="str">
        <f t="shared" si="18"/>
        <v/>
      </c>
      <c r="CN39" s="89" t="str">
        <f t="shared" si="18"/>
        <v/>
      </c>
      <c r="CO39" s="89" t="str">
        <f t="shared" si="18"/>
        <v/>
      </c>
      <c r="CP39" s="89" t="str">
        <f t="shared" si="18"/>
        <v/>
      </c>
      <c r="CQ39" s="89" t="str">
        <f t="shared" si="18"/>
        <v/>
      </c>
      <c r="CR39" s="89" t="str">
        <f t="shared" si="18"/>
        <v/>
      </c>
      <c r="CS39" s="89" t="str">
        <f t="shared" si="18"/>
        <v/>
      </c>
      <c r="CT39" s="89" t="str">
        <f t="shared" si="18"/>
        <v/>
      </c>
      <c r="CU39" s="89" t="str">
        <f t="shared" si="18"/>
        <v/>
      </c>
      <c r="CV39" s="89" t="str">
        <f t="shared" si="18"/>
        <v/>
      </c>
      <c r="CW39" s="89" t="str">
        <f t="shared" si="18"/>
        <v/>
      </c>
      <c r="CX39" s="89" t="str">
        <f t="shared" si="19"/>
        <v/>
      </c>
      <c r="CY39" s="89" t="str">
        <f t="shared" si="19"/>
        <v/>
      </c>
      <c r="CZ39" s="89" t="str">
        <f t="shared" si="19"/>
        <v/>
      </c>
      <c r="DA39" s="89" t="str">
        <f t="shared" si="19"/>
        <v/>
      </c>
      <c r="DB39" s="89" t="str">
        <f t="shared" si="19"/>
        <v/>
      </c>
      <c r="DC39" s="89" t="str">
        <f t="shared" si="19"/>
        <v/>
      </c>
      <c r="DD39" s="89" t="str">
        <f t="shared" si="19"/>
        <v/>
      </c>
      <c r="DE39" s="89" t="str">
        <f t="shared" si="19"/>
        <v/>
      </c>
      <c r="DF39" s="89" t="str">
        <f t="shared" si="19"/>
        <v/>
      </c>
      <c r="DG39" s="89" t="str">
        <f t="shared" si="19"/>
        <v/>
      </c>
      <c r="DH39" s="89" t="str">
        <f t="shared" si="19"/>
        <v/>
      </c>
      <c r="DI39" s="89" t="str">
        <f t="shared" si="19"/>
        <v/>
      </c>
      <c r="DJ39" s="89" t="str">
        <f t="shared" si="19"/>
        <v/>
      </c>
      <c r="DK39" s="89" t="str">
        <f t="shared" si="19"/>
        <v/>
      </c>
      <c r="DL39" s="89" t="str">
        <f t="shared" si="19"/>
        <v/>
      </c>
      <c r="DM39" s="89" t="str">
        <f t="shared" si="19"/>
        <v/>
      </c>
      <c r="DN39" s="89" t="str">
        <f t="shared" si="20"/>
        <v/>
      </c>
      <c r="DO39" s="107" t="str">
        <f t="shared" si="20"/>
        <v/>
      </c>
    </row>
    <row r="40" spans="1:123" ht="15" hidden="1" customHeight="1">
      <c r="B40" s="482"/>
      <c r="C40" s="482"/>
      <c r="D40" s="482"/>
      <c r="E40" s="482"/>
      <c r="F40" s="482"/>
      <c r="G40" s="482"/>
      <c r="H40" s="32"/>
      <c r="L40" s="70"/>
      <c r="M40" s="70"/>
      <c r="N40" s="106" t="str">
        <f t="shared" si="12"/>
        <v>직원6</v>
      </c>
      <c r="O40" s="95" t="str">
        <f t="shared" si="13"/>
        <v/>
      </c>
      <c r="P40" s="88" t="str">
        <f t="shared" si="13"/>
        <v/>
      </c>
      <c r="Q40" s="88" t="str">
        <f t="shared" si="13"/>
        <v/>
      </c>
      <c r="R40" s="88" t="str">
        <f t="shared" si="13"/>
        <v/>
      </c>
      <c r="S40" s="88" t="str">
        <f t="shared" si="13"/>
        <v/>
      </c>
      <c r="T40" s="88" t="str">
        <f t="shared" si="13"/>
        <v/>
      </c>
      <c r="U40" s="88" t="str">
        <f t="shared" si="13"/>
        <v/>
      </c>
      <c r="V40" s="89" t="str">
        <f t="shared" si="14"/>
        <v/>
      </c>
      <c r="W40" s="89" t="str">
        <f t="shared" si="14"/>
        <v/>
      </c>
      <c r="X40" s="89" t="str">
        <f t="shared" si="14"/>
        <v/>
      </c>
      <c r="Y40" s="89" t="str">
        <f t="shared" si="14"/>
        <v/>
      </c>
      <c r="Z40" s="89" t="str">
        <f t="shared" si="14"/>
        <v/>
      </c>
      <c r="AA40" s="89" t="str">
        <f t="shared" si="14"/>
        <v/>
      </c>
      <c r="AB40" s="89" t="str">
        <f t="shared" si="14"/>
        <v/>
      </c>
      <c r="AC40" s="89" t="str">
        <f t="shared" si="14"/>
        <v/>
      </c>
      <c r="AD40" s="89" t="str">
        <f t="shared" si="14"/>
        <v/>
      </c>
      <c r="AE40" s="89" t="str">
        <f t="shared" si="14"/>
        <v/>
      </c>
      <c r="AF40" s="89" t="str">
        <f t="shared" si="14"/>
        <v/>
      </c>
      <c r="AG40" s="89" t="str">
        <f t="shared" si="14"/>
        <v/>
      </c>
      <c r="AH40" s="89" t="str">
        <f t="shared" si="14"/>
        <v/>
      </c>
      <c r="AI40" s="89" t="str">
        <f t="shared" si="14"/>
        <v/>
      </c>
      <c r="AJ40" s="89" t="str">
        <f t="shared" si="14"/>
        <v/>
      </c>
      <c r="AK40" s="89" t="str">
        <f t="shared" si="14"/>
        <v/>
      </c>
      <c r="AL40" s="89" t="str">
        <f t="shared" si="15"/>
        <v/>
      </c>
      <c r="AM40" s="89" t="str">
        <f t="shared" si="15"/>
        <v/>
      </c>
      <c r="AN40" s="89" t="str">
        <f t="shared" si="15"/>
        <v/>
      </c>
      <c r="AO40" s="89" t="str">
        <f t="shared" si="15"/>
        <v/>
      </c>
      <c r="AP40" s="89" t="str">
        <f t="shared" si="15"/>
        <v/>
      </c>
      <c r="AQ40" s="89" t="str">
        <f t="shared" si="15"/>
        <v/>
      </c>
      <c r="AR40" s="89" t="str">
        <f t="shared" si="15"/>
        <v/>
      </c>
      <c r="AS40" s="89" t="str">
        <f t="shared" si="15"/>
        <v/>
      </c>
      <c r="AT40" s="89" t="str">
        <f t="shared" si="15"/>
        <v/>
      </c>
      <c r="AU40" s="89" t="str">
        <f t="shared" si="15"/>
        <v/>
      </c>
      <c r="AV40" s="89" t="str">
        <f t="shared" si="15"/>
        <v/>
      </c>
      <c r="AW40" s="89" t="str">
        <f t="shared" si="15"/>
        <v/>
      </c>
      <c r="AX40" s="89" t="str">
        <f t="shared" si="15"/>
        <v/>
      </c>
      <c r="AY40" s="89" t="str">
        <f t="shared" si="15"/>
        <v/>
      </c>
      <c r="AZ40" s="89" t="str">
        <f t="shared" si="15"/>
        <v/>
      </c>
      <c r="BA40" s="89" t="str">
        <f t="shared" si="15"/>
        <v/>
      </c>
      <c r="BB40" s="89" t="str">
        <f t="shared" si="16"/>
        <v/>
      </c>
      <c r="BC40" s="89" t="str">
        <f t="shared" si="16"/>
        <v/>
      </c>
      <c r="BD40" s="89" t="str">
        <f t="shared" si="16"/>
        <v/>
      </c>
      <c r="BE40" s="89" t="str">
        <f t="shared" si="16"/>
        <v/>
      </c>
      <c r="BF40" s="89" t="str">
        <f t="shared" si="16"/>
        <v/>
      </c>
      <c r="BG40" s="89" t="str">
        <f t="shared" si="16"/>
        <v/>
      </c>
      <c r="BH40" s="89" t="str">
        <f t="shared" si="16"/>
        <v/>
      </c>
      <c r="BI40" s="89" t="str">
        <f t="shared" si="16"/>
        <v/>
      </c>
      <c r="BJ40" s="89" t="str">
        <f t="shared" si="16"/>
        <v/>
      </c>
      <c r="BK40" s="89" t="str">
        <f t="shared" si="16"/>
        <v/>
      </c>
      <c r="BL40" s="89" t="str">
        <f t="shared" si="16"/>
        <v/>
      </c>
      <c r="BM40" s="89" t="str">
        <f t="shared" si="16"/>
        <v/>
      </c>
      <c r="BN40" s="89" t="str">
        <f t="shared" si="16"/>
        <v/>
      </c>
      <c r="BO40" s="89" t="str">
        <f t="shared" si="16"/>
        <v/>
      </c>
      <c r="BP40" s="89" t="str">
        <f t="shared" si="16"/>
        <v/>
      </c>
      <c r="BQ40" s="89" t="str">
        <f t="shared" si="16"/>
        <v/>
      </c>
      <c r="BR40" s="89" t="str">
        <f t="shared" si="17"/>
        <v/>
      </c>
      <c r="BS40" s="89" t="str">
        <f t="shared" si="17"/>
        <v/>
      </c>
      <c r="BT40" s="89" t="str">
        <f t="shared" si="17"/>
        <v/>
      </c>
      <c r="BU40" s="89" t="str">
        <f t="shared" si="17"/>
        <v/>
      </c>
      <c r="BV40" s="89" t="str">
        <f t="shared" si="17"/>
        <v/>
      </c>
      <c r="BW40" s="89" t="str">
        <f t="shared" si="17"/>
        <v/>
      </c>
      <c r="BX40" s="89" t="str">
        <f t="shared" si="17"/>
        <v/>
      </c>
      <c r="BY40" s="89" t="str">
        <f t="shared" si="17"/>
        <v/>
      </c>
      <c r="BZ40" s="89" t="str">
        <f t="shared" si="17"/>
        <v/>
      </c>
      <c r="CA40" s="89" t="str">
        <f t="shared" si="17"/>
        <v/>
      </c>
      <c r="CB40" s="89" t="str">
        <f t="shared" si="17"/>
        <v/>
      </c>
      <c r="CC40" s="89" t="str">
        <f t="shared" si="17"/>
        <v/>
      </c>
      <c r="CD40" s="89" t="str">
        <f t="shared" si="17"/>
        <v/>
      </c>
      <c r="CE40" s="89" t="str">
        <f t="shared" si="17"/>
        <v/>
      </c>
      <c r="CF40" s="89" t="str">
        <f t="shared" si="17"/>
        <v/>
      </c>
      <c r="CG40" s="89" t="str">
        <f t="shared" si="17"/>
        <v/>
      </c>
      <c r="CH40" s="89" t="str">
        <f t="shared" si="18"/>
        <v/>
      </c>
      <c r="CI40" s="89" t="str">
        <f t="shared" si="18"/>
        <v/>
      </c>
      <c r="CJ40" s="89" t="str">
        <f t="shared" si="18"/>
        <v/>
      </c>
      <c r="CK40" s="89" t="str">
        <f t="shared" si="18"/>
        <v/>
      </c>
      <c r="CL40" s="89" t="str">
        <f t="shared" si="18"/>
        <v/>
      </c>
      <c r="CM40" s="89" t="str">
        <f t="shared" si="18"/>
        <v/>
      </c>
      <c r="CN40" s="89" t="str">
        <f t="shared" si="18"/>
        <v/>
      </c>
      <c r="CO40" s="89" t="str">
        <f t="shared" si="18"/>
        <v/>
      </c>
      <c r="CP40" s="89" t="str">
        <f t="shared" si="18"/>
        <v/>
      </c>
      <c r="CQ40" s="89" t="str">
        <f t="shared" si="18"/>
        <v/>
      </c>
      <c r="CR40" s="89" t="str">
        <f t="shared" si="18"/>
        <v/>
      </c>
      <c r="CS40" s="89" t="str">
        <f t="shared" si="18"/>
        <v/>
      </c>
      <c r="CT40" s="89" t="str">
        <f t="shared" si="18"/>
        <v/>
      </c>
      <c r="CU40" s="89" t="str">
        <f t="shared" si="18"/>
        <v/>
      </c>
      <c r="CV40" s="89" t="str">
        <f t="shared" si="18"/>
        <v/>
      </c>
      <c r="CW40" s="89" t="str">
        <f t="shared" si="18"/>
        <v/>
      </c>
      <c r="CX40" s="89" t="str">
        <f t="shared" si="19"/>
        <v/>
      </c>
      <c r="CY40" s="89" t="str">
        <f t="shared" si="19"/>
        <v/>
      </c>
      <c r="CZ40" s="89" t="str">
        <f t="shared" si="19"/>
        <v/>
      </c>
      <c r="DA40" s="89" t="str">
        <f t="shared" si="19"/>
        <v/>
      </c>
      <c r="DB40" s="89" t="str">
        <f t="shared" si="19"/>
        <v/>
      </c>
      <c r="DC40" s="89" t="str">
        <f t="shared" si="19"/>
        <v/>
      </c>
      <c r="DD40" s="89" t="str">
        <f t="shared" si="19"/>
        <v/>
      </c>
      <c r="DE40" s="89" t="str">
        <f t="shared" si="19"/>
        <v/>
      </c>
      <c r="DF40" s="89" t="str">
        <f t="shared" si="19"/>
        <v/>
      </c>
      <c r="DG40" s="89" t="str">
        <f t="shared" si="19"/>
        <v/>
      </c>
      <c r="DH40" s="89" t="str">
        <f t="shared" si="19"/>
        <v/>
      </c>
      <c r="DI40" s="89" t="str">
        <f t="shared" si="19"/>
        <v/>
      </c>
      <c r="DJ40" s="89" t="str">
        <f t="shared" si="19"/>
        <v/>
      </c>
      <c r="DK40" s="89" t="str">
        <f t="shared" si="19"/>
        <v/>
      </c>
      <c r="DL40" s="89" t="str">
        <f t="shared" si="19"/>
        <v/>
      </c>
      <c r="DM40" s="89" t="str">
        <f t="shared" si="19"/>
        <v/>
      </c>
      <c r="DN40" s="89" t="str">
        <f t="shared" si="20"/>
        <v/>
      </c>
      <c r="DO40" s="107" t="str">
        <f t="shared" si="20"/>
        <v/>
      </c>
    </row>
    <row r="41" spans="1:123" ht="15" hidden="1" customHeight="1">
      <c r="B41" s="482"/>
      <c r="C41" s="482"/>
      <c r="D41" s="482"/>
      <c r="E41" s="482"/>
      <c r="F41" s="482"/>
      <c r="G41" s="482"/>
      <c r="H41" s="32"/>
      <c r="L41" s="70"/>
      <c r="M41" s="70"/>
      <c r="N41" s="106" t="str">
        <f t="shared" si="12"/>
        <v>직원7</v>
      </c>
      <c r="O41" s="95" t="str">
        <f t="shared" si="13"/>
        <v/>
      </c>
      <c r="P41" s="88" t="str">
        <f t="shared" si="13"/>
        <v/>
      </c>
      <c r="Q41" s="88" t="str">
        <f t="shared" si="13"/>
        <v/>
      </c>
      <c r="R41" s="88" t="str">
        <f t="shared" si="13"/>
        <v/>
      </c>
      <c r="S41" s="88" t="str">
        <f t="shared" si="13"/>
        <v/>
      </c>
      <c r="T41" s="88" t="str">
        <f t="shared" si="13"/>
        <v/>
      </c>
      <c r="U41" s="88" t="str">
        <f t="shared" si="13"/>
        <v/>
      </c>
      <c r="V41" s="89" t="str">
        <f t="shared" si="14"/>
        <v/>
      </c>
      <c r="W41" s="89" t="str">
        <f t="shared" si="14"/>
        <v/>
      </c>
      <c r="X41" s="89" t="str">
        <f t="shared" si="14"/>
        <v/>
      </c>
      <c r="Y41" s="89" t="str">
        <f t="shared" si="14"/>
        <v/>
      </c>
      <c r="Z41" s="89" t="str">
        <f t="shared" si="14"/>
        <v/>
      </c>
      <c r="AA41" s="89" t="str">
        <f t="shared" si="14"/>
        <v/>
      </c>
      <c r="AB41" s="89" t="str">
        <f t="shared" si="14"/>
        <v/>
      </c>
      <c r="AC41" s="89" t="str">
        <f t="shared" si="14"/>
        <v/>
      </c>
      <c r="AD41" s="89" t="str">
        <f t="shared" si="14"/>
        <v/>
      </c>
      <c r="AE41" s="89" t="str">
        <f t="shared" si="14"/>
        <v/>
      </c>
      <c r="AF41" s="89" t="str">
        <f t="shared" si="14"/>
        <v/>
      </c>
      <c r="AG41" s="89" t="str">
        <f t="shared" si="14"/>
        <v/>
      </c>
      <c r="AH41" s="89" t="str">
        <f t="shared" si="14"/>
        <v/>
      </c>
      <c r="AI41" s="89" t="str">
        <f t="shared" si="14"/>
        <v/>
      </c>
      <c r="AJ41" s="89" t="str">
        <f t="shared" si="14"/>
        <v/>
      </c>
      <c r="AK41" s="89" t="str">
        <f t="shared" si="14"/>
        <v/>
      </c>
      <c r="AL41" s="89" t="str">
        <f t="shared" si="15"/>
        <v/>
      </c>
      <c r="AM41" s="89" t="str">
        <f t="shared" si="15"/>
        <v/>
      </c>
      <c r="AN41" s="89" t="str">
        <f t="shared" si="15"/>
        <v/>
      </c>
      <c r="AO41" s="89" t="str">
        <f t="shared" si="15"/>
        <v/>
      </c>
      <c r="AP41" s="89" t="str">
        <f t="shared" si="15"/>
        <v/>
      </c>
      <c r="AQ41" s="89" t="str">
        <f t="shared" si="15"/>
        <v/>
      </c>
      <c r="AR41" s="89" t="str">
        <f t="shared" si="15"/>
        <v/>
      </c>
      <c r="AS41" s="89" t="str">
        <f t="shared" si="15"/>
        <v/>
      </c>
      <c r="AT41" s="89" t="str">
        <f t="shared" si="15"/>
        <v/>
      </c>
      <c r="AU41" s="89" t="str">
        <f t="shared" si="15"/>
        <v/>
      </c>
      <c r="AV41" s="89" t="str">
        <f t="shared" si="15"/>
        <v/>
      </c>
      <c r="AW41" s="89" t="str">
        <f t="shared" si="15"/>
        <v/>
      </c>
      <c r="AX41" s="89" t="str">
        <f t="shared" si="15"/>
        <v/>
      </c>
      <c r="AY41" s="89" t="str">
        <f t="shared" si="15"/>
        <v/>
      </c>
      <c r="AZ41" s="89" t="str">
        <f t="shared" si="15"/>
        <v/>
      </c>
      <c r="BA41" s="89" t="str">
        <f t="shared" si="15"/>
        <v/>
      </c>
      <c r="BB41" s="89" t="str">
        <f t="shared" si="16"/>
        <v/>
      </c>
      <c r="BC41" s="89" t="str">
        <f t="shared" si="16"/>
        <v/>
      </c>
      <c r="BD41" s="89" t="str">
        <f t="shared" si="16"/>
        <v/>
      </c>
      <c r="BE41" s="89" t="str">
        <f t="shared" si="16"/>
        <v/>
      </c>
      <c r="BF41" s="89" t="str">
        <f t="shared" si="16"/>
        <v/>
      </c>
      <c r="BG41" s="89" t="str">
        <f t="shared" si="16"/>
        <v/>
      </c>
      <c r="BH41" s="89" t="str">
        <f t="shared" si="16"/>
        <v/>
      </c>
      <c r="BI41" s="89" t="str">
        <f t="shared" si="16"/>
        <v/>
      </c>
      <c r="BJ41" s="89" t="str">
        <f t="shared" si="16"/>
        <v/>
      </c>
      <c r="BK41" s="89" t="str">
        <f t="shared" si="16"/>
        <v/>
      </c>
      <c r="BL41" s="89" t="str">
        <f t="shared" si="16"/>
        <v/>
      </c>
      <c r="BM41" s="89" t="str">
        <f t="shared" si="16"/>
        <v/>
      </c>
      <c r="BN41" s="89" t="str">
        <f t="shared" si="16"/>
        <v/>
      </c>
      <c r="BO41" s="89" t="str">
        <f t="shared" si="16"/>
        <v/>
      </c>
      <c r="BP41" s="89" t="str">
        <f t="shared" si="16"/>
        <v/>
      </c>
      <c r="BQ41" s="89" t="str">
        <f t="shared" si="16"/>
        <v/>
      </c>
      <c r="BR41" s="89" t="str">
        <f t="shared" si="17"/>
        <v/>
      </c>
      <c r="BS41" s="89" t="str">
        <f t="shared" si="17"/>
        <v/>
      </c>
      <c r="BT41" s="89" t="str">
        <f t="shared" si="17"/>
        <v/>
      </c>
      <c r="BU41" s="89" t="str">
        <f t="shared" si="17"/>
        <v/>
      </c>
      <c r="BV41" s="89" t="str">
        <f t="shared" si="17"/>
        <v/>
      </c>
      <c r="BW41" s="89" t="str">
        <f t="shared" si="17"/>
        <v/>
      </c>
      <c r="BX41" s="89" t="str">
        <f t="shared" si="17"/>
        <v/>
      </c>
      <c r="BY41" s="89" t="str">
        <f t="shared" si="17"/>
        <v/>
      </c>
      <c r="BZ41" s="89" t="str">
        <f t="shared" si="17"/>
        <v/>
      </c>
      <c r="CA41" s="89" t="str">
        <f t="shared" si="17"/>
        <v/>
      </c>
      <c r="CB41" s="89" t="str">
        <f t="shared" si="17"/>
        <v/>
      </c>
      <c r="CC41" s="89" t="str">
        <f t="shared" si="17"/>
        <v/>
      </c>
      <c r="CD41" s="89" t="str">
        <f t="shared" si="17"/>
        <v/>
      </c>
      <c r="CE41" s="89" t="str">
        <f t="shared" si="17"/>
        <v/>
      </c>
      <c r="CF41" s="89" t="str">
        <f t="shared" si="17"/>
        <v/>
      </c>
      <c r="CG41" s="89" t="str">
        <f t="shared" si="17"/>
        <v/>
      </c>
      <c r="CH41" s="89" t="str">
        <f t="shared" si="18"/>
        <v/>
      </c>
      <c r="CI41" s="89" t="str">
        <f t="shared" si="18"/>
        <v/>
      </c>
      <c r="CJ41" s="89" t="str">
        <f t="shared" si="18"/>
        <v/>
      </c>
      <c r="CK41" s="89" t="str">
        <f t="shared" si="18"/>
        <v/>
      </c>
      <c r="CL41" s="89" t="str">
        <f t="shared" si="18"/>
        <v/>
      </c>
      <c r="CM41" s="89" t="str">
        <f t="shared" si="18"/>
        <v/>
      </c>
      <c r="CN41" s="89" t="str">
        <f t="shared" si="18"/>
        <v/>
      </c>
      <c r="CO41" s="89" t="str">
        <f t="shared" si="18"/>
        <v/>
      </c>
      <c r="CP41" s="89" t="str">
        <f t="shared" si="18"/>
        <v/>
      </c>
      <c r="CQ41" s="89" t="str">
        <f t="shared" si="18"/>
        <v/>
      </c>
      <c r="CR41" s="89" t="str">
        <f t="shared" si="18"/>
        <v/>
      </c>
      <c r="CS41" s="89" t="str">
        <f t="shared" si="18"/>
        <v/>
      </c>
      <c r="CT41" s="89" t="str">
        <f t="shared" si="18"/>
        <v/>
      </c>
      <c r="CU41" s="89" t="str">
        <f t="shared" si="18"/>
        <v/>
      </c>
      <c r="CV41" s="89" t="str">
        <f t="shared" si="18"/>
        <v/>
      </c>
      <c r="CW41" s="89" t="str">
        <f t="shared" si="18"/>
        <v/>
      </c>
      <c r="CX41" s="89" t="str">
        <f t="shared" si="19"/>
        <v/>
      </c>
      <c r="CY41" s="89" t="str">
        <f t="shared" si="19"/>
        <v/>
      </c>
      <c r="CZ41" s="89" t="str">
        <f t="shared" si="19"/>
        <v/>
      </c>
      <c r="DA41" s="89" t="str">
        <f t="shared" si="19"/>
        <v/>
      </c>
      <c r="DB41" s="89" t="str">
        <f t="shared" si="19"/>
        <v/>
      </c>
      <c r="DC41" s="89" t="str">
        <f t="shared" si="19"/>
        <v/>
      </c>
      <c r="DD41" s="89" t="str">
        <f t="shared" si="19"/>
        <v/>
      </c>
      <c r="DE41" s="89" t="str">
        <f t="shared" si="19"/>
        <v/>
      </c>
      <c r="DF41" s="89" t="str">
        <f t="shared" si="19"/>
        <v/>
      </c>
      <c r="DG41" s="89" t="str">
        <f t="shared" si="19"/>
        <v/>
      </c>
      <c r="DH41" s="89" t="str">
        <f t="shared" si="19"/>
        <v/>
      </c>
      <c r="DI41" s="89" t="str">
        <f t="shared" si="19"/>
        <v/>
      </c>
      <c r="DJ41" s="89" t="str">
        <f t="shared" si="19"/>
        <v/>
      </c>
      <c r="DK41" s="89" t="str">
        <f t="shared" si="19"/>
        <v/>
      </c>
      <c r="DL41" s="89" t="str">
        <f t="shared" si="19"/>
        <v/>
      </c>
      <c r="DM41" s="89" t="str">
        <f t="shared" si="19"/>
        <v/>
      </c>
      <c r="DN41" s="89" t="str">
        <f t="shared" si="20"/>
        <v/>
      </c>
      <c r="DO41" s="107" t="str">
        <f t="shared" si="20"/>
        <v/>
      </c>
    </row>
    <row r="42" spans="1:123" ht="15" hidden="1" customHeight="1">
      <c r="B42" s="482"/>
      <c r="C42" s="482"/>
      <c r="D42" s="482"/>
      <c r="E42" s="482"/>
      <c r="F42" s="482"/>
      <c r="G42" s="482"/>
      <c r="H42" s="32"/>
      <c r="L42" s="70"/>
      <c r="M42" s="70"/>
      <c r="N42" s="106" t="str">
        <f t="shared" si="12"/>
        <v>직원8</v>
      </c>
      <c r="O42" s="95" t="str">
        <f t="shared" si="13"/>
        <v/>
      </c>
      <c r="P42" s="88" t="str">
        <f t="shared" si="13"/>
        <v/>
      </c>
      <c r="Q42" s="88" t="str">
        <f t="shared" si="13"/>
        <v/>
      </c>
      <c r="R42" s="88" t="str">
        <f t="shared" si="13"/>
        <v/>
      </c>
      <c r="S42" s="88" t="str">
        <f t="shared" si="13"/>
        <v/>
      </c>
      <c r="T42" s="88" t="str">
        <f t="shared" si="13"/>
        <v/>
      </c>
      <c r="U42" s="88" t="str">
        <f t="shared" si="13"/>
        <v/>
      </c>
      <c r="V42" s="89" t="str">
        <f t="shared" si="14"/>
        <v/>
      </c>
      <c r="W42" s="89" t="str">
        <f t="shared" si="14"/>
        <v/>
      </c>
      <c r="X42" s="89" t="str">
        <f t="shared" si="14"/>
        <v/>
      </c>
      <c r="Y42" s="89" t="str">
        <f t="shared" si="14"/>
        <v/>
      </c>
      <c r="Z42" s="89" t="str">
        <f t="shared" si="14"/>
        <v/>
      </c>
      <c r="AA42" s="89" t="str">
        <f t="shared" si="14"/>
        <v/>
      </c>
      <c r="AB42" s="89" t="str">
        <f t="shared" si="14"/>
        <v/>
      </c>
      <c r="AC42" s="89" t="str">
        <f t="shared" si="14"/>
        <v/>
      </c>
      <c r="AD42" s="89" t="str">
        <f t="shared" si="14"/>
        <v/>
      </c>
      <c r="AE42" s="89" t="str">
        <f t="shared" si="14"/>
        <v/>
      </c>
      <c r="AF42" s="89" t="str">
        <f t="shared" si="14"/>
        <v/>
      </c>
      <c r="AG42" s="89" t="str">
        <f t="shared" si="14"/>
        <v/>
      </c>
      <c r="AH42" s="89" t="str">
        <f t="shared" si="14"/>
        <v/>
      </c>
      <c r="AI42" s="89" t="str">
        <f t="shared" si="14"/>
        <v/>
      </c>
      <c r="AJ42" s="89" t="str">
        <f t="shared" si="14"/>
        <v/>
      </c>
      <c r="AK42" s="89" t="str">
        <f t="shared" si="14"/>
        <v/>
      </c>
      <c r="AL42" s="89" t="str">
        <f t="shared" si="15"/>
        <v/>
      </c>
      <c r="AM42" s="89" t="str">
        <f t="shared" si="15"/>
        <v/>
      </c>
      <c r="AN42" s="89" t="str">
        <f t="shared" si="15"/>
        <v/>
      </c>
      <c r="AO42" s="89" t="str">
        <f t="shared" si="15"/>
        <v/>
      </c>
      <c r="AP42" s="89" t="str">
        <f t="shared" si="15"/>
        <v/>
      </c>
      <c r="AQ42" s="89" t="str">
        <f t="shared" si="15"/>
        <v/>
      </c>
      <c r="AR42" s="89" t="str">
        <f t="shared" si="15"/>
        <v/>
      </c>
      <c r="AS42" s="89" t="str">
        <f t="shared" si="15"/>
        <v/>
      </c>
      <c r="AT42" s="89" t="str">
        <f t="shared" si="15"/>
        <v/>
      </c>
      <c r="AU42" s="89" t="str">
        <f t="shared" si="15"/>
        <v/>
      </c>
      <c r="AV42" s="89" t="str">
        <f t="shared" si="15"/>
        <v/>
      </c>
      <c r="AW42" s="89" t="str">
        <f t="shared" si="15"/>
        <v/>
      </c>
      <c r="AX42" s="89" t="str">
        <f t="shared" si="15"/>
        <v/>
      </c>
      <c r="AY42" s="89" t="str">
        <f t="shared" si="15"/>
        <v/>
      </c>
      <c r="AZ42" s="89" t="str">
        <f t="shared" si="15"/>
        <v/>
      </c>
      <c r="BA42" s="89" t="str">
        <f t="shared" si="15"/>
        <v/>
      </c>
      <c r="BB42" s="89" t="str">
        <f t="shared" si="16"/>
        <v/>
      </c>
      <c r="BC42" s="89" t="str">
        <f t="shared" si="16"/>
        <v/>
      </c>
      <c r="BD42" s="89" t="str">
        <f t="shared" si="16"/>
        <v/>
      </c>
      <c r="BE42" s="89" t="str">
        <f t="shared" si="16"/>
        <v/>
      </c>
      <c r="BF42" s="89" t="str">
        <f t="shared" si="16"/>
        <v/>
      </c>
      <c r="BG42" s="89" t="str">
        <f t="shared" si="16"/>
        <v/>
      </c>
      <c r="BH42" s="89" t="str">
        <f t="shared" si="16"/>
        <v/>
      </c>
      <c r="BI42" s="89" t="str">
        <f t="shared" si="16"/>
        <v/>
      </c>
      <c r="BJ42" s="89" t="str">
        <f t="shared" si="16"/>
        <v/>
      </c>
      <c r="BK42" s="89" t="str">
        <f t="shared" si="16"/>
        <v/>
      </c>
      <c r="BL42" s="89" t="str">
        <f t="shared" si="16"/>
        <v/>
      </c>
      <c r="BM42" s="89" t="str">
        <f t="shared" si="16"/>
        <v/>
      </c>
      <c r="BN42" s="89" t="str">
        <f t="shared" si="16"/>
        <v/>
      </c>
      <c r="BO42" s="89" t="str">
        <f t="shared" si="16"/>
        <v/>
      </c>
      <c r="BP42" s="89" t="str">
        <f t="shared" si="16"/>
        <v/>
      </c>
      <c r="BQ42" s="89" t="str">
        <f t="shared" si="16"/>
        <v/>
      </c>
      <c r="BR42" s="89" t="str">
        <f t="shared" si="17"/>
        <v/>
      </c>
      <c r="BS42" s="89" t="str">
        <f t="shared" si="17"/>
        <v/>
      </c>
      <c r="BT42" s="89" t="str">
        <f t="shared" si="17"/>
        <v/>
      </c>
      <c r="BU42" s="89" t="str">
        <f t="shared" si="17"/>
        <v/>
      </c>
      <c r="BV42" s="89" t="str">
        <f t="shared" si="17"/>
        <v/>
      </c>
      <c r="BW42" s="89" t="str">
        <f t="shared" si="17"/>
        <v/>
      </c>
      <c r="BX42" s="89" t="str">
        <f t="shared" si="17"/>
        <v/>
      </c>
      <c r="BY42" s="89" t="str">
        <f t="shared" si="17"/>
        <v/>
      </c>
      <c r="BZ42" s="89" t="str">
        <f t="shared" si="17"/>
        <v/>
      </c>
      <c r="CA42" s="89" t="str">
        <f t="shared" si="17"/>
        <v/>
      </c>
      <c r="CB42" s="89" t="str">
        <f t="shared" si="17"/>
        <v/>
      </c>
      <c r="CC42" s="89" t="str">
        <f t="shared" si="17"/>
        <v/>
      </c>
      <c r="CD42" s="89" t="str">
        <f t="shared" si="17"/>
        <v/>
      </c>
      <c r="CE42" s="89" t="str">
        <f t="shared" si="17"/>
        <v/>
      </c>
      <c r="CF42" s="89" t="str">
        <f t="shared" si="17"/>
        <v/>
      </c>
      <c r="CG42" s="89" t="str">
        <f t="shared" si="17"/>
        <v/>
      </c>
      <c r="CH42" s="89" t="str">
        <f t="shared" si="18"/>
        <v/>
      </c>
      <c r="CI42" s="89" t="str">
        <f t="shared" si="18"/>
        <v/>
      </c>
      <c r="CJ42" s="89" t="str">
        <f t="shared" si="18"/>
        <v/>
      </c>
      <c r="CK42" s="89" t="str">
        <f t="shared" si="18"/>
        <v/>
      </c>
      <c r="CL42" s="89" t="str">
        <f t="shared" si="18"/>
        <v/>
      </c>
      <c r="CM42" s="89" t="str">
        <f t="shared" si="18"/>
        <v/>
      </c>
      <c r="CN42" s="89" t="str">
        <f t="shared" si="18"/>
        <v/>
      </c>
      <c r="CO42" s="89" t="str">
        <f t="shared" si="18"/>
        <v/>
      </c>
      <c r="CP42" s="89" t="str">
        <f t="shared" si="18"/>
        <v/>
      </c>
      <c r="CQ42" s="89" t="str">
        <f t="shared" si="18"/>
        <v/>
      </c>
      <c r="CR42" s="89" t="str">
        <f t="shared" si="18"/>
        <v/>
      </c>
      <c r="CS42" s="89" t="str">
        <f t="shared" si="18"/>
        <v/>
      </c>
      <c r="CT42" s="89" t="str">
        <f t="shared" si="18"/>
        <v/>
      </c>
      <c r="CU42" s="89" t="str">
        <f t="shared" si="18"/>
        <v/>
      </c>
      <c r="CV42" s="89" t="str">
        <f t="shared" si="18"/>
        <v/>
      </c>
      <c r="CW42" s="89" t="str">
        <f t="shared" si="18"/>
        <v/>
      </c>
      <c r="CX42" s="89" t="str">
        <f t="shared" si="19"/>
        <v/>
      </c>
      <c r="CY42" s="89" t="str">
        <f t="shared" si="19"/>
        <v/>
      </c>
      <c r="CZ42" s="89" t="str">
        <f t="shared" si="19"/>
        <v/>
      </c>
      <c r="DA42" s="89" t="str">
        <f t="shared" si="19"/>
        <v/>
      </c>
      <c r="DB42" s="89" t="str">
        <f t="shared" si="19"/>
        <v/>
      </c>
      <c r="DC42" s="89" t="str">
        <f t="shared" si="19"/>
        <v/>
      </c>
      <c r="DD42" s="89" t="str">
        <f t="shared" si="19"/>
        <v/>
      </c>
      <c r="DE42" s="89" t="str">
        <f t="shared" si="19"/>
        <v/>
      </c>
      <c r="DF42" s="89" t="str">
        <f t="shared" si="19"/>
        <v/>
      </c>
      <c r="DG42" s="89" t="str">
        <f t="shared" si="19"/>
        <v/>
      </c>
      <c r="DH42" s="89" t="str">
        <f t="shared" si="19"/>
        <v/>
      </c>
      <c r="DI42" s="89" t="str">
        <f t="shared" si="19"/>
        <v/>
      </c>
      <c r="DJ42" s="89" t="str">
        <f t="shared" si="19"/>
        <v/>
      </c>
      <c r="DK42" s="89" t="str">
        <f t="shared" si="19"/>
        <v/>
      </c>
      <c r="DL42" s="89" t="str">
        <f t="shared" si="19"/>
        <v/>
      </c>
      <c r="DM42" s="89" t="str">
        <f t="shared" si="19"/>
        <v/>
      </c>
      <c r="DN42" s="89" t="str">
        <f t="shared" si="20"/>
        <v/>
      </c>
      <c r="DO42" s="107" t="str">
        <f t="shared" si="20"/>
        <v/>
      </c>
    </row>
    <row r="43" spans="1:123" ht="15" hidden="1" customHeight="1">
      <c r="A43" s="9"/>
      <c r="B43" s="484"/>
      <c r="C43" s="484"/>
      <c r="D43" s="484"/>
      <c r="E43" s="484"/>
      <c r="F43" s="484"/>
      <c r="G43" s="484"/>
      <c r="H43" s="32"/>
      <c r="L43" s="70"/>
      <c r="M43" s="70"/>
      <c r="N43" s="106" t="str">
        <f t="shared" si="12"/>
        <v>직원9</v>
      </c>
      <c r="O43" s="95" t="str">
        <f t="shared" si="13"/>
        <v/>
      </c>
      <c r="P43" s="88" t="str">
        <f t="shared" si="13"/>
        <v/>
      </c>
      <c r="Q43" s="88" t="str">
        <f t="shared" si="13"/>
        <v/>
      </c>
      <c r="R43" s="88" t="str">
        <f t="shared" si="13"/>
        <v/>
      </c>
      <c r="S43" s="88" t="str">
        <f t="shared" si="13"/>
        <v/>
      </c>
      <c r="T43" s="88" t="str">
        <f t="shared" si="13"/>
        <v/>
      </c>
      <c r="U43" s="88" t="str">
        <f t="shared" si="13"/>
        <v/>
      </c>
      <c r="V43" s="89" t="str">
        <f t="shared" si="14"/>
        <v/>
      </c>
      <c r="W43" s="89" t="str">
        <f t="shared" si="14"/>
        <v/>
      </c>
      <c r="X43" s="89" t="str">
        <f t="shared" si="14"/>
        <v/>
      </c>
      <c r="Y43" s="89" t="str">
        <f t="shared" si="14"/>
        <v/>
      </c>
      <c r="Z43" s="89" t="str">
        <f t="shared" si="14"/>
        <v/>
      </c>
      <c r="AA43" s="89" t="str">
        <f t="shared" si="14"/>
        <v/>
      </c>
      <c r="AB43" s="89" t="str">
        <f t="shared" si="14"/>
        <v/>
      </c>
      <c r="AC43" s="89" t="str">
        <f t="shared" si="14"/>
        <v/>
      </c>
      <c r="AD43" s="89" t="str">
        <f t="shared" si="14"/>
        <v/>
      </c>
      <c r="AE43" s="89" t="str">
        <f t="shared" si="14"/>
        <v/>
      </c>
      <c r="AF43" s="89" t="str">
        <f t="shared" si="14"/>
        <v/>
      </c>
      <c r="AG43" s="89" t="str">
        <f t="shared" si="14"/>
        <v/>
      </c>
      <c r="AH43" s="89" t="str">
        <f t="shared" si="14"/>
        <v/>
      </c>
      <c r="AI43" s="89" t="str">
        <f t="shared" si="14"/>
        <v/>
      </c>
      <c r="AJ43" s="89" t="str">
        <f t="shared" si="14"/>
        <v/>
      </c>
      <c r="AK43" s="89" t="str">
        <f t="shared" si="14"/>
        <v/>
      </c>
      <c r="AL43" s="89" t="str">
        <f t="shared" si="15"/>
        <v/>
      </c>
      <c r="AM43" s="89" t="str">
        <f t="shared" si="15"/>
        <v/>
      </c>
      <c r="AN43" s="89" t="str">
        <f t="shared" si="15"/>
        <v/>
      </c>
      <c r="AO43" s="89" t="str">
        <f t="shared" si="15"/>
        <v/>
      </c>
      <c r="AP43" s="89" t="str">
        <f t="shared" si="15"/>
        <v/>
      </c>
      <c r="AQ43" s="89" t="str">
        <f t="shared" si="15"/>
        <v/>
      </c>
      <c r="AR43" s="89" t="str">
        <f t="shared" si="15"/>
        <v/>
      </c>
      <c r="AS43" s="89" t="str">
        <f t="shared" si="15"/>
        <v/>
      </c>
      <c r="AT43" s="89" t="str">
        <f t="shared" si="15"/>
        <v/>
      </c>
      <c r="AU43" s="89" t="str">
        <f t="shared" si="15"/>
        <v/>
      </c>
      <c r="AV43" s="89" t="str">
        <f t="shared" si="15"/>
        <v/>
      </c>
      <c r="AW43" s="89" t="str">
        <f t="shared" si="15"/>
        <v/>
      </c>
      <c r="AX43" s="89" t="str">
        <f t="shared" si="15"/>
        <v/>
      </c>
      <c r="AY43" s="89" t="str">
        <f t="shared" si="15"/>
        <v/>
      </c>
      <c r="AZ43" s="89" t="str">
        <f t="shared" si="15"/>
        <v/>
      </c>
      <c r="BA43" s="89" t="str">
        <f t="shared" si="15"/>
        <v/>
      </c>
      <c r="BB43" s="89" t="str">
        <f t="shared" si="16"/>
        <v/>
      </c>
      <c r="BC43" s="89" t="str">
        <f t="shared" si="16"/>
        <v/>
      </c>
      <c r="BD43" s="89" t="str">
        <f t="shared" si="16"/>
        <v/>
      </c>
      <c r="BE43" s="89" t="str">
        <f t="shared" si="16"/>
        <v/>
      </c>
      <c r="BF43" s="89" t="str">
        <f t="shared" si="16"/>
        <v/>
      </c>
      <c r="BG43" s="89" t="str">
        <f t="shared" si="16"/>
        <v/>
      </c>
      <c r="BH43" s="89" t="str">
        <f t="shared" si="16"/>
        <v/>
      </c>
      <c r="BI43" s="89" t="str">
        <f t="shared" si="16"/>
        <v/>
      </c>
      <c r="BJ43" s="89" t="str">
        <f t="shared" si="16"/>
        <v/>
      </c>
      <c r="BK43" s="89" t="str">
        <f t="shared" si="16"/>
        <v/>
      </c>
      <c r="BL43" s="89" t="str">
        <f t="shared" si="16"/>
        <v/>
      </c>
      <c r="BM43" s="89" t="str">
        <f t="shared" si="16"/>
        <v/>
      </c>
      <c r="BN43" s="89" t="str">
        <f t="shared" si="16"/>
        <v/>
      </c>
      <c r="BO43" s="89" t="str">
        <f t="shared" si="16"/>
        <v/>
      </c>
      <c r="BP43" s="89" t="str">
        <f t="shared" si="16"/>
        <v/>
      </c>
      <c r="BQ43" s="89" t="str">
        <f t="shared" si="16"/>
        <v/>
      </c>
      <c r="BR43" s="89" t="str">
        <f t="shared" si="17"/>
        <v/>
      </c>
      <c r="BS43" s="89" t="str">
        <f t="shared" si="17"/>
        <v/>
      </c>
      <c r="BT43" s="89" t="str">
        <f t="shared" si="17"/>
        <v/>
      </c>
      <c r="BU43" s="89" t="str">
        <f t="shared" si="17"/>
        <v/>
      </c>
      <c r="BV43" s="89" t="str">
        <f t="shared" si="17"/>
        <v/>
      </c>
      <c r="BW43" s="89" t="str">
        <f t="shared" si="17"/>
        <v/>
      </c>
      <c r="BX43" s="89" t="str">
        <f t="shared" si="17"/>
        <v/>
      </c>
      <c r="BY43" s="89" t="str">
        <f t="shared" si="17"/>
        <v/>
      </c>
      <c r="BZ43" s="89" t="str">
        <f t="shared" si="17"/>
        <v/>
      </c>
      <c r="CA43" s="89" t="str">
        <f t="shared" si="17"/>
        <v/>
      </c>
      <c r="CB43" s="89" t="str">
        <f t="shared" si="17"/>
        <v/>
      </c>
      <c r="CC43" s="89" t="str">
        <f t="shared" si="17"/>
        <v/>
      </c>
      <c r="CD43" s="89" t="str">
        <f t="shared" si="17"/>
        <v/>
      </c>
      <c r="CE43" s="89" t="str">
        <f t="shared" si="17"/>
        <v/>
      </c>
      <c r="CF43" s="89" t="str">
        <f t="shared" si="17"/>
        <v/>
      </c>
      <c r="CG43" s="89" t="str">
        <f t="shared" si="17"/>
        <v/>
      </c>
      <c r="CH43" s="89" t="str">
        <f t="shared" si="18"/>
        <v/>
      </c>
      <c r="CI43" s="89" t="str">
        <f t="shared" si="18"/>
        <v/>
      </c>
      <c r="CJ43" s="89" t="str">
        <f t="shared" si="18"/>
        <v/>
      </c>
      <c r="CK43" s="89" t="str">
        <f t="shared" si="18"/>
        <v/>
      </c>
      <c r="CL43" s="89" t="str">
        <f t="shared" si="18"/>
        <v/>
      </c>
      <c r="CM43" s="89" t="str">
        <f t="shared" si="18"/>
        <v/>
      </c>
      <c r="CN43" s="89" t="str">
        <f t="shared" si="18"/>
        <v/>
      </c>
      <c r="CO43" s="89" t="str">
        <f t="shared" si="18"/>
        <v/>
      </c>
      <c r="CP43" s="89" t="str">
        <f t="shared" si="18"/>
        <v/>
      </c>
      <c r="CQ43" s="89" t="str">
        <f t="shared" si="18"/>
        <v/>
      </c>
      <c r="CR43" s="89" t="str">
        <f t="shared" si="18"/>
        <v/>
      </c>
      <c r="CS43" s="89" t="str">
        <f t="shared" si="18"/>
        <v/>
      </c>
      <c r="CT43" s="89" t="str">
        <f t="shared" si="18"/>
        <v/>
      </c>
      <c r="CU43" s="89" t="str">
        <f t="shared" si="18"/>
        <v/>
      </c>
      <c r="CV43" s="89" t="str">
        <f t="shared" si="18"/>
        <v/>
      </c>
      <c r="CW43" s="89" t="str">
        <f t="shared" si="18"/>
        <v/>
      </c>
      <c r="CX43" s="89" t="str">
        <f t="shared" si="19"/>
        <v/>
      </c>
      <c r="CY43" s="89" t="str">
        <f t="shared" si="19"/>
        <v/>
      </c>
      <c r="CZ43" s="89" t="str">
        <f t="shared" si="19"/>
        <v/>
      </c>
      <c r="DA43" s="89" t="str">
        <f t="shared" si="19"/>
        <v/>
      </c>
      <c r="DB43" s="89" t="str">
        <f t="shared" si="19"/>
        <v/>
      </c>
      <c r="DC43" s="89" t="str">
        <f t="shared" si="19"/>
        <v/>
      </c>
      <c r="DD43" s="89" t="str">
        <f t="shared" si="19"/>
        <v/>
      </c>
      <c r="DE43" s="89" t="str">
        <f t="shared" si="19"/>
        <v/>
      </c>
      <c r="DF43" s="89" t="str">
        <f t="shared" si="19"/>
        <v/>
      </c>
      <c r="DG43" s="89" t="str">
        <f t="shared" si="19"/>
        <v/>
      </c>
      <c r="DH43" s="89" t="str">
        <f t="shared" si="19"/>
        <v/>
      </c>
      <c r="DI43" s="89" t="str">
        <f t="shared" si="19"/>
        <v/>
      </c>
      <c r="DJ43" s="89" t="str">
        <f t="shared" si="19"/>
        <v/>
      </c>
      <c r="DK43" s="89" t="str">
        <f t="shared" si="19"/>
        <v/>
      </c>
      <c r="DL43" s="89" t="str">
        <f t="shared" si="19"/>
        <v/>
      </c>
      <c r="DM43" s="89" t="str">
        <f t="shared" si="19"/>
        <v/>
      </c>
      <c r="DN43" s="89" t="str">
        <f t="shared" si="20"/>
        <v/>
      </c>
      <c r="DO43" s="107" t="str">
        <f t="shared" si="20"/>
        <v/>
      </c>
    </row>
    <row r="44" spans="1:123" ht="15" hidden="1" customHeight="1">
      <c r="A44" s="9"/>
      <c r="B44" s="484"/>
      <c r="C44" s="484"/>
      <c r="D44" s="484"/>
      <c r="E44" s="484"/>
      <c r="F44" s="484"/>
      <c r="G44" s="484"/>
      <c r="H44" s="32"/>
      <c r="L44" s="70"/>
      <c r="M44" s="70"/>
      <c r="N44" s="106" t="str">
        <f t="shared" si="12"/>
        <v>직원10</v>
      </c>
      <c r="O44" s="95" t="str">
        <f t="shared" si="13"/>
        <v/>
      </c>
      <c r="P44" s="88" t="str">
        <f t="shared" si="13"/>
        <v/>
      </c>
      <c r="Q44" s="88" t="str">
        <f t="shared" si="13"/>
        <v/>
      </c>
      <c r="R44" s="88" t="str">
        <f t="shared" si="13"/>
        <v/>
      </c>
      <c r="S44" s="88" t="str">
        <f t="shared" si="13"/>
        <v/>
      </c>
      <c r="T44" s="88" t="str">
        <f t="shared" si="13"/>
        <v/>
      </c>
      <c r="U44" s="88" t="str">
        <f t="shared" si="13"/>
        <v/>
      </c>
      <c r="V44" s="89" t="str">
        <f t="shared" si="14"/>
        <v/>
      </c>
      <c r="W44" s="89" t="str">
        <f t="shared" si="14"/>
        <v/>
      </c>
      <c r="X44" s="89" t="str">
        <f t="shared" si="14"/>
        <v/>
      </c>
      <c r="Y44" s="89" t="str">
        <f t="shared" si="14"/>
        <v/>
      </c>
      <c r="Z44" s="89" t="str">
        <f t="shared" si="14"/>
        <v/>
      </c>
      <c r="AA44" s="89" t="str">
        <f t="shared" si="14"/>
        <v/>
      </c>
      <c r="AB44" s="89" t="str">
        <f t="shared" si="14"/>
        <v/>
      </c>
      <c r="AC44" s="89" t="str">
        <f t="shared" si="14"/>
        <v/>
      </c>
      <c r="AD44" s="89" t="str">
        <f t="shared" si="14"/>
        <v/>
      </c>
      <c r="AE44" s="89" t="str">
        <f t="shared" si="14"/>
        <v/>
      </c>
      <c r="AF44" s="89" t="str">
        <f t="shared" si="14"/>
        <v/>
      </c>
      <c r="AG44" s="89" t="str">
        <f t="shared" si="14"/>
        <v/>
      </c>
      <c r="AH44" s="89" t="str">
        <f t="shared" si="14"/>
        <v/>
      </c>
      <c r="AI44" s="89" t="str">
        <f t="shared" si="14"/>
        <v/>
      </c>
      <c r="AJ44" s="89" t="str">
        <f t="shared" si="14"/>
        <v/>
      </c>
      <c r="AK44" s="89" t="str">
        <f t="shared" si="14"/>
        <v/>
      </c>
      <c r="AL44" s="89" t="str">
        <f t="shared" si="15"/>
        <v/>
      </c>
      <c r="AM44" s="89" t="str">
        <f t="shared" si="15"/>
        <v/>
      </c>
      <c r="AN44" s="89" t="str">
        <f t="shared" si="15"/>
        <v/>
      </c>
      <c r="AO44" s="89" t="str">
        <f t="shared" si="15"/>
        <v/>
      </c>
      <c r="AP44" s="89" t="str">
        <f t="shared" si="15"/>
        <v/>
      </c>
      <c r="AQ44" s="89" t="str">
        <f t="shared" si="15"/>
        <v/>
      </c>
      <c r="AR44" s="89" t="str">
        <f t="shared" si="15"/>
        <v/>
      </c>
      <c r="AS44" s="89" t="str">
        <f t="shared" si="15"/>
        <v/>
      </c>
      <c r="AT44" s="89" t="str">
        <f t="shared" si="15"/>
        <v/>
      </c>
      <c r="AU44" s="89" t="str">
        <f t="shared" si="15"/>
        <v/>
      </c>
      <c r="AV44" s="89" t="str">
        <f t="shared" si="15"/>
        <v/>
      </c>
      <c r="AW44" s="89" t="str">
        <f t="shared" si="15"/>
        <v/>
      </c>
      <c r="AX44" s="89" t="str">
        <f t="shared" si="15"/>
        <v/>
      </c>
      <c r="AY44" s="89" t="str">
        <f t="shared" si="15"/>
        <v/>
      </c>
      <c r="AZ44" s="89" t="str">
        <f t="shared" si="15"/>
        <v/>
      </c>
      <c r="BA44" s="89" t="str">
        <f t="shared" si="15"/>
        <v/>
      </c>
      <c r="BB44" s="89" t="str">
        <f t="shared" si="16"/>
        <v/>
      </c>
      <c r="BC44" s="89" t="str">
        <f t="shared" si="16"/>
        <v/>
      </c>
      <c r="BD44" s="89" t="str">
        <f t="shared" si="16"/>
        <v/>
      </c>
      <c r="BE44" s="89" t="str">
        <f t="shared" si="16"/>
        <v/>
      </c>
      <c r="BF44" s="89" t="str">
        <f t="shared" si="16"/>
        <v/>
      </c>
      <c r="BG44" s="89" t="str">
        <f t="shared" si="16"/>
        <v/>
      </c>
      <c r="BH44" s="89" t="str">
        <f t="shared" si="16"/>
        <v/>
      </c>
      <c r="BI44" s="89" t="str">
        <f t="shared" si="16"/>
        <v/>
      </c>
      <c r="BJ44" s="89" t="str">
        <f t="shared" si="16"/>
        <v/>
      </c>
      <c r="BK44" s="89" t="str">
        <f t="shared" si="16"/>
        <v/>
      </c>
      <c r="BL44" s="89" t="str">
        <f t="shared" si="16"/>
        <v/>
      </c>
      <c r="BM44" s="89" t="str">
        <f t="shared" si="16"/>
        <v/>
      </c>
      <c r="BN44" s="89" t="str">
        <f t="shared" si="16"/>
        <v/>
      </c>
      <c r="BO44" s="89" t="str">
        <f t="shared" si="16"/>
        <v/>
      </c>
      <c r="BP44" s="89" t="str">
        <f t="shared" si="16"/>
        <v/>
      </c>
      <c r="BQ44" s="89" t="str">
        <f t="shared" si="16"/>
        <v/>
      </c>
      <c r="BR44" s="89" t="str">
        <f t="shared" si="17"/>
        <v/>
      </c>
      <c r="BS44" s="89" t="str">
        <f t="shared" si="17"/>
        <v/>
      </c>
      <c r="BT44" s="89" t="str">
        <f t="shared" si="17"/>
        <v/>
      </c>
      <c r="BU44" s="89" t="str">
        <f t="shared" si="17"/>
        <v/>
      </c>
      <c r="BV44" s="89" t="str">
        <f t="shared" si="17"/>
        <v/>
      </c>
      <c r="BW44" s="89" t="str">
        <f t="shared" si="17"/>
        <v/>
      </c>
      <c r="BX44" s="89" t="str">
        <f t="shared" si="17"/>
        <v/>
      </c>
      <c r="BY44" s="89" t="str">
        <f t="shared" si="17"/>
        <v/>
      </c>
      <c r="BZ44" s="89" t="str">
        <f t="shared" si="17"/>
        <v/>
      </c>
      <c r="CA44" s="89" t="str">
        <f t="shared" si="17"/>
        <v/>
      </c>
      <c r="CB44" s="89" t="str">
        <f t="shared" si="17"/>
        <v/>
      </c>
      <c r="CC44" s="89" t="str">
        <f t="shared" si="17"/>
        <v/>
      </c>
      <c r="CD44" s="89" t="str">
        <f t="shared" si="17"/>
        <v/>
      </c>
      <c r="CE44" s="89" t="str">
        <f t="shared" si="17"/>
        <v/>
      </c>
      <c r="CF44" s="89" t="str">
        <f t="shared" si="17"/>
        <v/>
      </c>
      <c r="CG44" s="89" t="str">
        <f t="shared" si="17"/>
        <v/>
      </c>
      <c r="CH44" s="89" t="str">
        <f t="shared" si="18"/>
        <v/>
      </c>
      <c r="CI44" s="89" t="str">
        <f t="shared" si="18"/>
        <v/>
      </c>
      <c r="CJ44" s="89" t="str">
        <f t="shared" si="18"/>
        <v/>
      </c>
      <c r="CK44" s="89" t="str">
        <f t="shared" si="18"/>
        <v/>
      </c>
      <c r="CL44" s="89" t="str">
        <f t="shared" si="18"/>
        <v/>
      </c>
      <c r="CM44" s="89" t="str">
        <f t="shared" si="18"/>
        <v/>
      </c>
      <c r="CN44" s="89" t="str">
        <f t="shared" si="18"/>
        <v/>
      </c>
      <c r="CO44" s="89" t="str">
        <f t="shared" si="18"/>
        <v/>
      </c>
      <c r="CP44" s="89" t="str">
        <f t="shared" si="18"/>
        <v/>
      </c>
      <c r="CQ44" s="89" t="str">
        <f t="shared" si="18"/>
        <v/>
      </c>
      <c r="CR44" s="89" t="str">
        <f t="shared" si="18"/>
        <v/>
      </c>
      <c r="CS44" s="89" t="str">
        <f t="shared" si="18"/>
        <v/>
      </c>
      <c r="CT44" s="89" t="str">
        <f t="shared" si="18"/>
        <v/>
      </c>
      <c r="CU44" s="89" t="str">
        <f t="shared" si="18"/>
        <v/>
      </c>
      <c r="CV44" s="89" t="str">
        <f t="shared" si="18"/>
        <v/>
      </c>
      <c r="CW44" s="89" t="str">
        <f t="shared" si="18"/>
        <v/>
      </c>
      <c r="CX44" s="89" t="str">
        <f t="shared" si="19"/>
        <v/>
      </c>
      <c r="CY44" s="89" t="str">
        <f t="shared" si="19"/>
        <v/>
      </c>
      <c r="CZ44" s="89" t="str">
        <f t="shared" si="19"/>
        <v/>
      </c>
      <c r="DA44" s="89" t="str">
        <f t="shared" si="19"/>
        <v/>
      </c>
      <c r="DB44" s="89" t="str">
        <f t="shared" si="19"/>
        <v/>
      </c>
      <c r="DC44" s="89" t="str">
        <f t="shared" si="19"/>
        <v/>
      </c>
      <c r="DD44" s="89" t="str">
        <f t="shared" si="19"/>
        <v/>
      </c>
      <c r="DE44" s="89" t="str">
        <f t="shared" si="19"/>
        <v/>
      </c>
      <c r="DF44" s="89" t="str">
        <f t="shared" si="19"/>
        <v/>
      </c>
      <c r="DG44" s="89" t="str">
        <f t="shared" si="19"/>
        <v/>
      </c>
      <c r="DH44" s="89" t="str">
        <f t="shared" si="19"/>
        <v/>
      </c>
      <c r="DI44" s="89" t="str">
        <f t="shared" si="19"/>
        <v/>
      </c>
      <c r="DJ44" s="89" t="str">
        <f t="shared" si="19"/>
        <v/>
      </c>
      <c r="DK44" s="89" t="str">
        <f t="shared" si="19"/>
        <v/>
      </c>
      <c r="DL44" s="89" t="str">
        <f t="shared" si="19"/>
        <v/>
      </c>
      <c r="DM44" s="89" t="str">
        <f t="shared" si="19"/>
        <v/>
      </c>
      <c r="DN44" s="89" t="str">
        <f t="shared" si="20"/>
        <v/>
      </c>
      <c r="DO44" s="107" t="str">
        <f t="shared" si="20"/>
        <v/>
      </c>
    </row>
    <row r="45" spans="1:123" ht="15" hidden="1" customHeight="1">
      <c r="A45" s="9"/>
      <c r="B45" s="484"/>
      <c r="C45" s="484"/>
      <c r="D45" s="484"/>
      <c r="E45" s="484"/>
      <c r="F45" s="484"/>
      <c r="G45" s="484"/>
      <c r="H45" s="32"/>
      <c r="L45" s="70"/>
      <c r="M45" s="70"/>
      <c r="N45" s="106" t="str">
        <f t="shared" si="12"/>
        <v>직원11</v>
      </c>
      <c r="O45" s="95" t="str">
        <f t="shared" si="13"/>
        <v/>
      </c>
      <c r="P45" s="88" t="str">
        <f t="shared" si="13"/>
        <v/>
      </c>
      <c r="Q45" s="88" t="str">
        <f t="shared" si="13"/>
        <v/>
      </c>
      <c r="R45" s="88" t="str">
        <f t="shared" si="13"/>
        <v/>
      </c>
      <c r="S45" s="88" t="str">
        <f t="shared" si="13"/>
        <v/>
      </c>
      <c r="T45" s="88" t="str">
        <f t="shared" si="13"/>
        <v/>
      </c>
      <c r="U45" s="88" t="str">
        <f t="shared" si="13"/>
        <v/>
      </c>
      <c r="V45" s="89" t="str">
        <f t="shared" si="14"/>
        <v/>
      </c>
      <c r="W45" s="89" t="str">
        <f t="shared" si="14"/>
        <v/>
      </c>
      <c r="X45" s="89" t="str">
        <f t="shared" si="14"/>
        <v/>
      </c>
      <c r="Y45" s="89" t="str">
        <f t="shared" si="14"/>
        <v/>
      </c>
      <c r="Z45" s="89" t="str">
        <f t="shared" si="14"/>
        <v/>
      </c>
      <c r="AA45" s="89" t="str">
        <f t="shared" si="14"/>
        <v/>
      </c>
      <c r="AB45" s="89" t="str">
        <f t="shared" si="14"/>
        <v/>
      </c>
      <c r="AC45" s="89" t="str">
        <f t="shared" si="14"/>
        <v/>
      </c>
      <c r="AD45" s="89" t="str">
        <f t="shared" si="14"/>
        <v/>
      </c>
      <c r="AE45" s="89" t="str">
        <f t="shared" si="14"/>
        <v/>
      </c>
      <c r="AF45" s="89" t="str">
        <f t="shared" si="14"/>
        <v/>
      </c>
      <c r="AG45" s="89" t="str">
        <f t="shared" si="14"/>
        <v/>
      </c>
      <c r="AH45" s="89" t="str">
        <f t="shared" si="14"/>
        <v/>
      </c>
      <c r="AI45" s="89" t="str">
        <f t="shared" si="14"/>
        <v/>
      </c>
      <c r="AJ45" s="89" t="str">
        <f t="shared" si="14"/>
        <v/>
      </c>
      <c r="AK45" s="89" t="str">
        <f t="shared" si="14"/>
        <v/>
      </c>
      <c r="AL45" s="89" t="str">
        <f t="shared" si="15"/>
        <v/>
      </c>
      <c r="AM45" s="89" t="str">
        <f t="shared" si="15"/>
        <v/>
      </c>
      <c r="AN45" s="89" t="str">
        <f t="shared" si="15"/>
        <v/>
      </c>
      <c r="AO45" s="89" t="str">
        <f t="shared" si="15"/>
        <v/>
      </c>
      <c r="AP45" s="89" t="str">
        <f t="shared" si="15"/>
        <v/>
      </c>
      <c r="AQ45" s="89" t="str">
        <f t="shared" si="15"/>
        <v/>
      </c>
      <c r="AR45" s="89" t="str">
        <f t="shared" si="15"/>
        <v/>
      </c>
      <c r="AS45" s="89" t="str">
        <f t="shared" si="15"/>
        <v/>
      </c>
      <c r="AT45" s="89" t="str">
        <f t="shared" si="15"/>
        <v/>
      </c>
      <c r="AU45" s="89" t="str">
        <f t="shared" si="15"/>
        <v/>
      </c>
      <c r="AV45" s="89" t="str">
        <f t="shared" si="15"/>
        <v/>
      </c>
      <c r="AW45" s="89" t="str">
        <f t="shared" si="15"/>
        <v/>
      </c>
      <c r="AX45" s="89" t="str">
        <f t="shared" si="15"/>
        <v/>
      </c>
      <c r="AY45" s="89" t="str">
        <f t="shared" si="15"/>
        <v/>
      </c>
      <c r="AZ45" s="89" t="str">
        <f t="shared" si="15"/>
        <v/>
      </c>
      <c r="BA45" s="89" t="str">
        <f t="shared" si="15"/>
        <v/>
      </c>
      <c r="BB45" s="89" t="str">
        <f t="shared" si="16"/>
        <v/>
      </c>
      <c r="BC45" s="89" t="str">
        <f t="shared" si="16"/>
        <v/>
      </c>
      <c r="BD45" s="89" t="str">
        <f t="shared" si="16"/>
        <v/>
      </c>
      <c r="BE45" s="89" t="str">
        <f t="shared" si="16"/>
        <v/>
      </c>
      <c r="BF45" s="89" t="str">
        <f t="shared" si="16"/>
        <v/>
      </c>
      <c r="BG45" s="89" t="str">
        <f t="shared" si="16"/>
        <v/>
      </c>
      <c r="BH45" s="89" t="str">
        <f t="shared" si="16"/>
        <v/>
      </c>
      <c r="BI45" s="89" t="str">
        <f t="shared" si="16"/>
        <v/>
      </c>
      <c r="BJ45" s="89" t="str">
        <f t="shared" si="16"/>
        <v/>
      </c>
      <c r="BK45" s="89" t="str">
        <f t="shared" si="16"/>
        <v/>
      </c>
      <c r="BL45" s="89" t="str">
        <f t="shared" si="16"/>
        <v/>
      </c>
      <c r="BM45" s="89" t="str">
        <f t="shared" si="16"/>
        <v/>
      </c>
      <c r="BN45" s="89" t="str">
        <f t="shared" si="16"/>
        <v/>
      </c>
      <c r="BO45" s="89" t="str">
        <f t="shared" si="16"/>
        <v/>
      </c>
      <c r="BP45" s="89" t="str">
        <f t="shared" si="16"/>
        <v/>
      </c>
      <c r="BQ45" s="89" t="str">
        <f t="shared" si="16"/>
        <v/>
      </c>
      <c r="BR45" s="89" t="str">
        <f t="shared" si="17"/>
        <v/>
      </c>
      <c r="BS45" s="89" t="str">
        <f t="shared" si="17"/>
        <v/>
      </c>
      <c r="BT45" s="89" t="str">
        <f t="shared" si="17"/>
        <v/>
      </c>
      <c r="BU45" s="89" t="str">
        <f t="shared" si="17"/>
        <v/>
      </c>
      <c r="BV45" s="89" t="str">
        <f t="shared" si="17"/>
        <v/>
      </c>
      <c r="BW45" s="89" t="str">
        <f t="shared" si="17"/>
        <v/>
      </c>
      <c r="BX45" s="89" t="str">
        <f t="shared" si="17"/>
        <v/>
      </c>
      <c r="BY45" s="89" t="str">
        <f t="shared" si="17"/>
        <v/>
      </c>
      <c r="BZ45" s="89" t="str">
        <f t="shared" si="17"/>
        <v/>
      </c>
      <c r="CA45" s="89" t="str">
        <f t="shared" si="17"/>
        <v/>
      </c>
      <c r="CB45" s="89" t="str">
        <f t="shared" si="17"/>
        <v/>
      </c>
      <c r="CC45" s="89" t="str">
        <f t="shared" si="17"/>
        <v/>
      </c>
      <c r="CD45" s="89" t="str">
        <f t="shared" si="17"/>
        <v/>
      </c>
      <c r="CE45" s="89" t="str">
        <f t="shared" si="17"/>
        <v/>
      </c>
      <c r="CF45" s="89" t="str">
        <f t="shared" si="17"/>
        <v/>
      </c>
      <c r="CG45" s="89" t="str">
        <f t="shared" si="17"/>
        <v/>
      </c>
      <c r="CH45" s="89" t="str">
        <f t="shared" si="18"/>
        <v/>
      </c>
      <c r="CI45" s="89" t="str">
        <f t="shared" si="18"/>
        <v/>
      </c>
      <c r="CJ45" s="89" t="str">
        <f t="shared" si="18"/>
        <v/>
      </c>
      <c r="CK45" s="89" t="str">
        <f t="shared" si="18"/>
        <v/>
      </c>
      <c r="CL45" s="89" t="str">
        <f t="shared" si="18"/>
        <v/>
      </c>
      <c r="CM45" s="89" t="str">
        <f t="shared" si="18"/>
        <v/>
      </c>
      <c r="CN45" s="89" t="str">
        <f t="shared" si="18"/>
        <v/>
      </c>
      <c r="CO45" s="89" t="str">
        <f t="shared" si="18"/>
        <v/>
      </c>
      <c r="CP45" s="89" t="str">
        <f t="shared" si="18"/>
        <v/>
      </c>
      <c r="CQ45" s="89" t="str">
        <f t="shared" si="18"/>
        <v/>
      </c>
      <c r="CR45" s="89" t="str">
        <f t="shared" si="18"/>
        <v/>
      </c>
      <c r="CS45" s="89" t="str">
        <f t="shared" si="18"/>
        <v/>
      </c>
      <c r="CT45" s="89" t="str">
        <f t="shared" si="18"/>
        <v/>
      </c>
      <c r="CU45" s="89" t="str">
        <f t="shared" si="18"/>
        <v/>
      </c>
      <c r="CV45" s="89" t="str">
        <f t="shared" si="18"/>
        <v/>
      </c>
      <c r="CW45" s="89" t="str">
        <f t="shared" si="18"/>
        <v/>
      </c>
      <c r="CX45" s="89" t="str">
        <f t="shared" si="19"/>
        <v/>
      </c>
      <c r="CY45" s="89" t="str">
        <f t="shared" si="19"/>
        <v/>
      </c>
      <c r="CZ45" s="89" t="str">
        <f t="shared" si="19"/>
        <v/>
      </c>
      <c r="DA45" s="89" t="str">
        <f t="shared" si="19"/>
        <v/>
      </c>
      <c r="DB45" s="89" t="str">
        <f t="shared" si="19"/>
        <v/>
      </c>
      <c r="DC45" s="89" t="str">
        <f t="shared" si="19"/>
        <v/>
      </c>
      <c r="DD45" s="89" t="str">
        <f t="shared" si="19"/>
        <v/>
      </c>
      <c r="DE45" s="89" t="str">
        <f t="shared" si="19"/>
        <v/>
      </c>
      <c r="DF45" s="89" t="str">
        <f t="shared" si="19"/>
        <v/>
      </c>
      <c r="DG45" s="89" t="str">
        <f t="shared" si="19"/>
        <v/>
      </c>
      <c r="DH45" s="89" t="str">
        <f t="shared" si="19"/>
        <v/>
      </c>
      <c r="DI45" s="89" t="str">
        <f t="shared" si="19"/>
        <v/>
      </c>
      <c r="DJ45" s="89" t="str">
        <f t="shared" si="19"/>
        <v/>
      </c>
      <c r="DK45" s="89" t="str">
        <f t="shared" si="19"/>
        <v/>
      </c>
      <c r="DL45" s="89" t="str">
        <f t="shared" si="19"/>
        <v/>
      </c>
      <c r="DM45" s="89" t="str">
        <f t="shared" si="19"/>
        <v/>
      </c>
      <c r="DN45" s="89" t="str">
        <f t="shared" si="20"/>
        <v/>
      </c>
      <c r="DO45" s="107" t="str">
        <f t="shared" si="20"/>
        <v/>
      </c>
    </row>
    <row r="46" spans="1:123" ht="15" hidden="1" customHeight="1">
      <c r="A46" s="9"/>
      <c r="B46" s="484"/>
      <c r="C46" s="484"/>
      <c r="D46" s="484"/>
      <c r="E46" s="484"/>
      <c r="F46" s="484"/>
      <c r="G46" s="484"/>
      <c r="H46" s="32"/>
      <c r="L46" s="70"/>
      <c r="M46" s="70"/>
      <c r="N46" s="106" t="str">
        <f t="shared" si="12"/>
        <v>직원12</v>
      </c>
      <c r="O46" s="95" t="str">
        <f t="shared" si="13"/>
        <v/>
      </c>
      <c r="P46" s="88" t="str">
        <f t="shared" si="13"/>
        <v/>
      </c>
      <c r="Q46" s="88" t="str">
        <f t="shared" si="13"/>
        <v/>
      </c>
      <c r="R46" s="88" t="str">
        <f t="shared" si="13"/>
        <v/>
      </c>
      <c r="S46" s="88" t="str">
        <f t="shared" si="13"/>
        <v/>
      </c>
      <c r="T46" s="88" t="str">
        <f t="shared" si="13"/>
        <v/>
      </c>
      <c r="U46" s="88" t="str">
        <f t="shared" si="13"/>
        <v/>
      </c>
      <c r="V46" s="89" t="str">
        <f t="shared" si="14"/>
        <v/>
      </c>
      <c r="W46" s="89" t="str">
        <f t="shared" si="14"/>
        <v/>
      </c>
      <c r="X46" s="89" t="str">
        <f t="shared" si="14"/>
        <v/>
      </c>
      <c r="Y46" s="89" t="str">
        <f t="shared" si="14"/>
        <v/>
      </c>
      <c r="Z46" s="89" t="str">
        <f t="shared" si="14"/>
        <v/>
      </c>
      <c r="AA46" s="89" t="str">
        <f t="shared" si="14"/>
        <v/>
      </c>
      <c r="AB46" s="89" t="str">
        <f t="shared" si="14"/>
        <v/>
      </c>
      <c r="AC46" s="89" t="str">
        <f t="shared" si="14"/>
        <v/>
      </c>
      <c r="AD46" s="89" t="str">
        <f t="shared" si="14"/>
        <v/>
      </c>
      <c r="AE46" s="89" t="str">
        <f t="shared" si="14"/>
        <v/>
      </c>
      <c r="AF46" s="89" t="str">
        <f t="shared" si="14"/>
        <v/>
      </c>
      <c r="AG46" s="89" t="str">
        <f t="shared" si="14"/>
        <v/>
      </c>
      <c r="AH46" s="89" t="str">
        <f t="shared" si="14"/>
        <v/>
      </c>
      <c r="AI46" s="89" t="str">
        <f t="shared" si="14"/>
        <v/>
      </c>
      <c r="AJ46" s="89" t="str">
        <f t="shared" si="14"/>
        <v/>
      </c>
      <c r="AK46" s="89" t="str">
        <f t="shared" si="14"/>
        <v/>
      </c>
      <c r="AL46" s="89" t="str">
        <f t="shared" si="15"/>
        <v/>
      </c>
      <c r="AM46" s="89" t="str">
        <f t="shared" si="15"/>
        <v/>
      </c>
      <c r="AN46" s="89" t="str">
        <f t="shared" si="15"/>
        <v/>
      </c>
      <c r="AO46" s="89" t="str">
        <f t="shared" si="15"/>
        <v/>
      </c>
      <c r="AP46" s="89" t="str">
        <f t="shared" si="15"/>
        <v/>
      </c>
      <c r="AQ46" s="89" t="str">
        <f t="shared" si="15"/>
        <v/>
      </c>
      <c r="AR46" s="89" t="str">
        <f t="shared" si="15"/>
        <v/>
      </c>
      <c r="AS46" s="89" t="str">
        <f t="shared" si="15"/>
        <v/>
      </c>
      <c r="AT46" s="89" t="str">
        <f t="shared" si="15"/>
        <v/>
      </c>
      <c r="AU46" s="89" t="str">
        <f t="shared" si="15"/>
        <v/>
      </c>
      <c r="AV46" s="89" t="str">
        <f t="shared" si="15"/>
        <v/>
      </c>
      <c r="AW46" s="89" t="str">
        <f t="shared" si="15"/>
        <v/>
      </c>
      <c r="AX46" s="89" t="str">
        <f t="shared" si="15"/>
        <v/>
      </c>
      <c r="AY46" s="89" t="str">
        <f t="shared" si="15"/>
        <v/>
      </c>
      <c r="AZ46" s="89" t="str">
        <f t="shared" si="15"/>
        <v/>
      </c>
      <c r="BA46" s="89" t="str">
        <f t="shared" si="15"/>
        <v/>
      </c>
      <c r="BB46" s="89" t="str">
        <f t="shared" si="16"/>
        <v/>
      </c>
      <c r="BC46" s="89" t="str">
        <f t="shared" si="16"/>
        <v/>
      </c>
      <c r="BD46" s="89" t="str">
        <f t="shared" si="16"/>
        <v/>
      </c>
      <c r="BE46" s="89" t="str">
        <f t="shared" si="16"/>
        <v/>
      </c>
      <c r="BF46" s="89" t="str">
        <f t="shared" si="16"/>
        <v/>
      </c>
      <c r="BG46" s="89" t="str">
        <f t="shared" si="16"/>
        <v/>
      </c>
      <c r="BH46" s="89" t="str">
        <f t="shared" si="16"/>
        <v/>
      </c>
      <c r="BI46" s="89" t="str">
        <f t="shared" si="16"/>
        <v/>
      </c>
      <c r="BJ46" s="89" t="str">
        <f t="shared" si="16"/>
        <v/>
      </c>
      <c r="BK46" s="89" t="str">
        <f t="shared" si="16"/>
        <v/>
      </c>
      <c r="BL46" s="89" t="str">
        <f t="shared" si="16"/>
        <v/>
      </c>
      <c r="BM46" s="89" t="str">
        <f t="shared" si="16"/>
        <v/>
      </c>
      <c r="BN46" s="89" t="str">
        <f t="shared" si="16"/>
        <v/>
      </c>
      <c r="BO46" s="89" t="str">
        <f t="shared" si="16"/>
        <v/>
      </c>
      <c r="BP46" s="89" t="str">
        <f t="shared" si="16"/>
        <v/>
      </c>
      <c r="BQ46" s="89" t="str">
        <f t="shared" si="16"/>
        <v/>
      </c>
      <c r="BR46" s="89" t="str">
        <f t="shared" si="17"/>
        <v/>
      </c>
      <c r="BS46" s="89" t="str">
        <f t="shared" si="17"/>
        <v/>
      </c>
      <c r="BT46" s="89" t="str">
        <f t="shared" si="17"/>
        <v/>
      </c>
      <c r="BU46" s="89" t="str">
        <f t="shared" si="17"/>
        <v/>
      </c>
      <c r="BV46" s="89" t="str">
        <f t="shared" si="17"/>
        <v/>
      </c>
      <c r="BW46" s="89" t="str">
        <f t="shared" si="17"/>
        <v/>
      </c>
      <c r="BX46" s="89" t="str">
        <f t="shared" si="17"/>
        <v/>
      </c>
      <c r="BY46" s="89" t="str">
        <f t="shared" si="17"/>
        <v/>
      </c>
      <c r="BZ46" s="89" t="str">
        <f t="shared" si="17"/>
        <v/>
      </c>
      <c r="CA46" s="89" t="str">
        <f t="shared" si="17"/>
        <v/>
      </c>
      <c r="CB46" s="89" t="str">
        <f t="shared" si="17"/>
        <v/>
      </c>
      <c r="CC46" s="89" t="str">
        <f t="shared" si="17"/>
        <v/>
      </c>
      <c r="CD46" s="89" t="str">
        <f t="shared" si="17"/>
        <v/>
      </c>
      <c r="CE46" s="89" t="str">
        <f t="shared" si="17"/>
        <v/>
      </c>
      <c r="CF46" s="89" t="str">
        <f t="shared" si="17"/>
        <v/>
      </c>
      <c r="CG46" s="89" t="str">
        <f t="shared" si="17"/>
        <v/>
      </c>
      <c r="CH46" s="89" t="str">
        <f t="shared" si="18"/>
        <v/>
      </c>
      <c r="CI46" s="89" t="str">
        <f t="shared" si="18"/>
        <v/>
      </c>
      <c r="CJ46" s="89" t="str">
        <f t="shared" si="18"/>
        <v/>
      </c>
      <c r="CK46" s="89" t="str">
        <f t="shared" si="18"/>
        <v/>
      </c>
      <c r="CL46" s="89" t="str">
        <f t="shared" si="18"/>
        <v/>
      </c>
      <c r="CM46" s="89" t="str">
        <f t="shared" si="18"/>
        <v/>
      </c>
      <c r="CN46" s="89" t="str">
        <f t="shared" si="18"/>
        <v/>
      </c>
      <c r="CO46" s="89" t="str">
        <f t="shared" si="18"/>
        <v/>
      </c>
      <c r="CP46" s="89" t="str">
        <f t="shared" si="18"/>
        <v/>
      </c>
      <c r="CQ46" s="89" t="str">
        <f t="shared" si="18"/>
        <v/>
      </c>
      <c r="CR46" s="89" t="str">
        <f t="shared" si="18"/>
        <v/>
      </c>
      <c r="CS46" s="89" t="str">
        <f t="shared" si="18"/>
        <v/>
      </c>
      <c r="CT46" s="89" t="str">
        <f t="shared" si="18"/>
        <v/>
      </c>
      <c r="CU46" s="89" t="str">
        <f t="shared" si="18"/>
        <v/>
      </c>
      <c r="CV46" s="89" t="str">
        <f t="shared" si="18"/>
        <v/>
      </c>
      <c r="CW46" s="89" t="str">
        <f t="shared" si="18"/>
        <v/>
      </c>
      <c r="CX46" s="89" t="str">
        <f t="shared" si="19"/>
        <v/>
      </c>
      <c r="CY46" s="89" t="str">
        <f t="shared" si="19"/>
        <v/>
      </c>
      <c r="CZ46" s="89" t="str">
        <f t="shared" si="19"/>
        <v/>
      </c>
      <c r="DA46" s="89" t="str">
        <f t="shared" si="19"/>
        <v/>
      </c>
      <c r="DB46" s="89" t="str">
        <f t="shared" si="19"/>
        <v/>
      </c>
      <c r="DC46" s="89" t="str">
        <f t="shared" si="19"/>
        <v/>
      </c>
      <c r="DD46" s="89" t="str">
        <f t="shared" si="19"/>
        <v/>
      </c>
      <c r="DE46" s="89" t="str">
        <f t="shared" si="19"/>
        <v/>
      </c>
      <c r="DF46" s="89" t="str">
        <f t="shared" si="19"/>
        <v/>
      </c>
      <c r="DG46" s="89" t="str">
        <f t="shared" si="19"/>
        <v/>
      </c>
      <c r="DH46" s="89" t="str">
        <f t="shared" si="19"/>
        <v/>
      </c>
      <c r="DI46" s="89" t="str">
        <f t="shared" si="19"/>
        <v/>
      </c>
      <c r="DJ46" s="89" t="str">
        <f t="shared" si="19"/>
        <v/>
      </c>
      <c r="DK46" s="89" t="str">
        <f t="shared" si="19"/>
        <v/>
      </c>
      <c r="DL46" s="89" t="str">
        <f t="shared" si="19"/>
        <v/>
      </c>
      <c r="DM46" s="89" t="str">
        <f t="shared" si="19"/>
        <v/>
      </c>
      <c r="DN46" s="89" t="str">
        <f t="shared" si="20"/>
        <v/>
      </c>
      <c r="DO46" s="107" t="str">
        <f t="shared" si="20"/>
        <v/>
      </c>
    </row>
    <row r="47" spans="1:123" ht="15" hidden="1" customHeight="1">
      <c r="A47" s="9"/>
      <c r="B47" s="484"/>
      <c r="C47" s="484"/>
      <c r="D47" s="484"/>
      <c r="E47" s="484"/>
      <c r="F47" s="484"/>
      <c r="G47" s="484"/>
      <c r="H47" s="32"/>
      <c r="L47" s="70"/>
      <c r="M47" s="70"/>
      <c r="N47" s="106" t="str">
        <f t="shared" si="12"/>
        <v>직원13</v>
      </c>
      <c r="O47" s="95" t="str">
        <f t="shared" si="13"/>
        <v/>
      </c>
      <c r="P47" s="88" t="str">
        <f t="shared" si="13"/>
        <v/>
      </c>
      <c r="Q47" s="88" t="str">
        <f t="shared" si="13"/>
        <v/>
      </c>
      <c r="R47" s="88" t="str">
        <f t="shared" si="13"/>
        <v/>
      </c>
      <c r="S47" s="88" t="str">
        <f t="shared" si="13"/>
        <v/>
      </c>
      <c r="T47" s="88" t="str">
        <f t="shared" si="13"/>
        <v/>
      </c>
      <c r="U47" s="88" t="str">
        <f t="shared" si="13"/>
        <v/>
      </c>
      <c r="V47" s="89" t="str">
        <f t="shared" si="14"/>
        <v/>
      </c>
      <c r="W47" s="89" t="str">
        <f t="shared" si="14"/>
        <v/>
      </c>
      <c r="X47" s="89" t="str">
        <f t="shared" si="14"/>
        <v/>
      </c>
      <c r="Y47" s="89" t="str">
        <f t="shared" si="14"/>
        <v/>
      </c>
      <c r="Z47" s="89" t="str">
        <f t="shared" si="14"/>
        <v/>
      </c>
      <c r="AA47" s="89" t="str">
        <f t="shared" si="14"/>
        <v/>
      </c>
      <c r="AB47" s="89" t="str">
        <f t="shared" si="14"/>
        <v/>
      </c>
      <c r="AC47" s="89" t="str">
        <f t="shared" si="14"/>
        <v/>
      </c>
      <c r="AD47" s="89" t="str">
        <f t="shared" si="14"/>
        <v/>
      </c>
      <c r="AE47" s="89" t="str">
        <f t="shared" si="14"/>
        <v/>
      </c>
      <c r="AF47" s="89" t="str">
        <f t="shared" si="14"/>
        <v/>
      </c>
      <c r="AG47" s="89" t="str">
        <f t="shared" si="14"/>
        <v/>
      </c>
      <c r="AH47" s="89" t="str">
        <f t="shared" si="14"/>
        <v/>
      </c>
      <c r="AI47" s="89" t="str">
        <f t="shared" si="14"/>
        <v/>
      </c>
      <c r="AJ47" s="89" t="str">
        <f t="shared" si="14"/>
        <v/>
      </c>
      <c r="AK47" s="89" t="str">
        <f t="shared" si="14"/>
        <v/>
      </c>
      <c r="AL47" s="89" t="str">
        <f t="shared" si="15"/>
        <v/>
      </c>
      <c r="AM47" s="89" t="str">
        <f t="shared" si="15"/>
        <v/>
      </c>
      <c r="AN47" s="89" t="str">
        <f t="shared" si="15"/>
        <v/>
      </c>
      <c r="AO47" s="89" t="str">
        <f t="shared" si="15"/>
        <v/>
      </c>
      <c r="AP47" s="89" t="str">
        <f t="shared" si="15"/>
        <v/>
      </c>
      <c r="AQ47" s="89" t="str">
        <f t="shared" si="15"/>
        <v/>
      </c>
      <c r="AR47" s="89" t="str">
        <f t="shared" si="15"/>
        <v/>
      </c>
      <c r="AS47" s="89" t="str">
        <f t="shared" si="15"/>
        <v/>
      </c>
      <c r="AT47" s="89" t="str">
        <f t="shared" si="15"/>
        <v/>
      </c>
      <c r="AU47" s="89" t="str">
        <f t="shared" si="15"/>
        <v/>
      </c>
      <c r="AV47" s="89" t="str">
        <f t="shared" si="15"/>
        <v/>
      </c>
      <c r="AW47" s="89" t="str">
        <f t="shared" si="15"/>
        <v/>
      </c>
      <c r="AX47" s="89" t="str">
        <f t="shared" si="15"/>
        <v/>
      </c>
      <c r="AY47" s="89" t="str">
        <f t="shared" si="15"/>
        <v/>
      </c>
      <c r="AZ47" s="89" t="str">
        <f t="shared" si="15"/>
        <v/>
      </c>
      <c r="BA47" s="89" t="str">
        <f t="shared" si="15"/>
        <v/>
      </c>
      <c r="BB47" s="89" t="str">
        <f t="shared" si="16"/>
        <v/>
      </c>
      <c r="BC47" s="89" t="str">
        <f t="shared" si="16"/>
        <v/>
      </c>
      <c r="BD47" s="89" t="str">
        <f t="shared" si="16"/>
        <v/>
      </c>
      <c r="BE47" s="89" t="str">
        <f t="shared" si="16"/>
        <v/>
      </c>
      <c r="BF47" s="89" t="str">
        <f t="shared" si="16"/>
        <v/>
      </c>
      <c r="BG47" s="89" t="str">
        <f t="shared" si="16"/>
        <v/>
      </c>
      <c r="BH47" s="89" t="str">
        <f t="shared" si="16"/>
        <v/>
      </c>
      <c r="BI47" s="89" t="str">
        <f t="shared" si="16"/>
        <v/>
      </c>
      <c r="BJ47" s="89" t="str">
        <f t="shared" si="16"/>
        <v/>
      </c>
      <c r="BK47" s="89" t="str">
        <f t="shared" si="16"/>
        <v/>
      </c>
      <c r="BL47" s="89" t="str">
        <f t="shared" si="16"/>
        <v/>
      </c>
      <c r="BM47" s="89" t="str">
        <f t="shared" si="16"/>
        <v/>
      </c>
      <c r="BN47" s="89" t="str">
        <f t="shared" si="16"/>
        <v/>
      </c>
      <c r="BO47" s="89" t="str">
        <f t="shared" si="16"/>
        <v/>
      </c>
      <c r="BP47" s="89" t="str">
        <f t="shared" si="16"/>
        <v/>
      </c>
      <c r="BQ47" s="89" t="str">
        <f t="shared" si="16"/>
        <v/>
      </c>
      <c r="BR47" s="89" t="str">
        <f t="shared" si="17"/>
        <v/>
      </c>
      <c r="BS47" s="89" t="str">
        <f t="shared" si="17"/>
        <v/>
      </c>
      <c r="BT47" s="89" t="str">
        <f t="shared" si="17"/>
        <v/>
      </c>
      <c r="BU47" s="89" t="str">
        <f t="shared" si="17"/>
        <v/>
      </c>
      <c r="BV47" s="89" t="str">
        <f t="shared" si="17"/>
        <v/>
      </c>
      <c r="BW47" s="89" t="str">
        <f t="shared" si="17"/>
        <v/>
      </c>
      <c r="BX47" s="89" t="str">
        <f t="shared" si="17"/>
        <v/>
      </c>
      <c r="BY47" s="89" t="str">
        <f t="shared" si="17"/>
        <v/>
      </c>
      <c r="BZ47" s="89" t="str">
        <f t="shared" si="17"/>
        <v/>
      </c>
      <c r="CA47" s="89" t="str">
        <f t="shared" si="17"/>
        <v/>
      </c>
      <c r="CB47" s="89" t="str">
        <f t="shared" si="17"/>
        <v/>
      </c>
      <c r="CC47" s="89" t="str">
        <f t="shared" si="17"/>
        <v/>
      </c>
      <c r="CD47" s="89" t="str">
        <f t="shared" si="17"/>
        <v/>
      </c>
      <c r="CE47" s="89" t="str">
        <f t="shared" si="17"/>
        <v/>
      </c>
      <c r="CF47" s="89" t="str">
        <f t="shared" si="17"/>
        <v/>
      </c>
      <c r="CG47" s="89" t="str">
        <f t="shared" si="17"/>
        <v/>
      </c>
      <c r="CH47" s="89" t="str">
        <f t="shared" si="18"/>
        <v/>
      </c>
      <c r="CI47" s="89" t="str">
        <f t="shared" si="18"/>
        <v/>
      </c>
      <c r="CJ47" s="89" t="str">
        <f t="shared" si="18"/>
        <v/>
      </c>
      <c r="CK47" s="89" t="str">
        <f t="shared" si="18"/>
        <v/>
      </c>
      <c r="CL47" s="89" t="str">
        <f t="shared" si="18"/>
        <v/>
      </c>
      <c r="CM47" s="89" t="str">
        <f t="shared" si="18"/>
        <v/>
      </c>
      <c r="CN47" s="89" t="str">
        <f t="shared" si="18"/>
        <v/>
      </c>
      <c r="CO47" s="89" t="str">
        <f t="shared" si="18"/>
        <v/>
      </c>
      <c r="CP47" s="89" t="str">
        <f t="shared" si="18"/>
        <v/>
      </c>
      <c r="CQ47" s="89" t="str">
        <f t="shared" si="18"/>
        <v/>
      </c>
      <c r="CR47" s="89" t="str">
        <f t="shared" si="18"/>
        <v/>
      </c>
      <c r="CS47" s="89" t="str">
        <f t="shared" si="18"/>
        <v/>
      </c>
      <c r="CT47" s="89" t="str">
        <f t="shared" si="18"/>
        <v/>
      </c>
      <c r="CU47" s="89" t="str">
        <f t="shared" si="18"/>
        <v/>
      </c>
      <c r="CV47" s="89" t="str">
        <f t="shared" si="18"/>
        <v/>
      </c>
      <c r="CW47" s="89" t="str">
        <f t="shared" si="18"/>
        <v/>
      </c>
      <c r="CX47" s="89" t="str">
        <f t="shared" si="19"/>
        <v/>
      </c>
      <c r="CY47" s="89" t="str">
        <f t="shared" si="19"/>
        <v/>
      </c>
      <c r="CZ47" s="89" t="str">
        <f t="shared" si="19"/>
        <v/>
      </c>
      <c r="DA47" s="89" t="str">
        <f t="shared" si="19"/>
        <v/>
      </c>
      <c r="DB47" s="89" t="str">
        <f t="shared" si="19"/>
        <v/>
      </c>
      <c r="DC47" s="89" t="str">
        <f t="shared" si="19"/>
        <v/>
      </c>
      <c r="DD47" s="89" t="str">
        <f t="shared" si="19"/>
        <v/>
      </c>
      <c r="DE47" s="89" t="str">
        <f t="shared" si="19"/>
        <v/>
      </c>
      <c r="DF47" s="89" t="str">
        <f t="shared" si="19"/>
        <v/>
      </c>
      <c r="DG47" s="89" t="str">
        <f t="shared" si="19"/>
        <v/>
      </c>
      <c r="DH47" s="89" t="str">
        <f t="shared" si="19"/>
        <v/>
      </c>
      <c r="DI47" s="89" t="str">
        <f t="shared" si="19"/>
        <v/>
      </c>
      <c r="DJ47" s="89" t="str">
        <f t="shared" si="19"/>
        <v/>
      </c>
      <c r="DK47" s="89" t="str">
        <f t="shared" si="19"/>
        <v/>
      </c>
      <c r="DL47" s="89" t="str">
        <f t="shared" si="19"/>
        <v/>
      </c>
      <c r="DM47" s="89" t="str">
        <f t="shared" si="19"/>
        <v/>
      </c>
      <c r="DN47" s="89" t="str">
        <f t="shared" si="20"/>
        <v/>
      </c>
      <c r="DO47" s="107" t="str">
        <f t="shared" si="20"/>
        <v/>
      </c>
    </row>
    <row r="48" spans="1:123" ht="15" hidden="1" customHeight="1">
      <c r="A48" s="9"/>
      <c r="B48" s="484"/>
      <c r="C48" s="484"/>
      <c r="D48" s="484"/>
      <c r="E48" s="484"/>
      <c r="F48" s="484"/>
      <c r="G48" s="484"/>
      <c r="H48" s="32"/>
      <c r="L48" s="70"/>
      <c r="M48" s="70"/>
      <c r="N48" s="106" t="str">
        <f t="shared" si="12"/>
        <v>직원14</v>
      </c>
      <c r="O48" s="95" t="str">
        <f t="shared" si="13"/>
        <v/>
      </c>
      <c r="P48" s="88" t="str">
        <f t="shared" si="13"/>
        <v/>
      </c>
      <c r="Q48" s="88" t="str">
        <f t="shared" si="13"/>
        <v/>
      </c>
      <c r="R48" s="88" t="str">
        <f t="shared" si="13"/>
        <v/>
      </c>
      <c r="S48" s="88" t="str">
        <f t="shared" si="13"/>
        <v/>
      </c>
      <c r="T48" s="88" t="str">
        <f t="shared" si="13"/>
        <v/>
      </c>
      <c r="U48" s="88" t="str">
        <f t="shared" si="13"/>
        <v/>
      </c>
      <c r="V48" s="89" t="str">
        <f t="shared" si="14"/>
        <v/>
      </c>
      <c r="W48" s="89" t="str">
        <f t="shared" si="14"/>
        <v/>
      </c>
      <c r="X48" s="89" t="str">
        <f t="shared" si="14"/>
        <v/>
      </c>
      <c r="Y48" s="89" t="str">
        <f t="shared" si="14"/>
        <v/>
      </c>
      <c r="Z48" s="89" t="str">
        <f t="shared" si="14"/>
        <v/>
      </c>
      <c r="AA48" s="89" t="str">
        <f t="shared" si="14"/>
        <v/>
      </c>
      <c r="AB48" s="89" t="str">
        <f t="shared" si="14"/>
        <v/>
      </c>
      <c r="AC48" s="89" t="str">
        <f t="shared" si="14"/>
        <v/>
      </c>
      <c r="AD48" s="89" t="str">
        <f t="shared" si="14"/>
        <v/>
      </c>
      <c r="AE48" s="89" t="str">
        <f t="shared" si="14"/>
        <v/>
      </c>
      <c r="AF48" s="89" t="str">
        <f t="shared" si="14"/>
        <v/>
      </c>
      <c r="AG48" s="89" t="str">
        <f t="shared" si="14"/>
        <v/>
      </c>
      <c r="AH48" s="89" t="str">
        <f t="shared" si="14"/>
        <v/>
      </c>
      <c r="AI48" s="89" t="str">
        <f t="shared" si="14"/>
        <v/>
      </c>
      <c r="AJ48" s="89" t="str">
        <f t="shared" si="14"/>
        <v/>
      </c>
      <c r="AK48" s="89" t="str">
        <f t="shared" si="14"/>
        <v/>
      </c>
      <c r="AL48" s="89" t="str">
        <f t="shared" si="15"/>
        <v/>
      </c>
      <c r="AM48" s="89" t="str">
        <f t="shared" si="15"/>
        <v/>
      </c>
      <c r="AN48" s="89" t="str">
        <f t="shared" si="15"/>
        <v/>
      </c>
      <c r="AO48" s="89" t="str">
        <f t="shared" si="15"/>
        <v/>
      </c>
      <c r="AP48" s="89" t="str">
        <f t="shared" si="15"/>
        <v/>
      </c>
      <c r="AQ48" s="89" t="str">
        <f t="shared" si="15"/>
        <v/>
      </c>
      <c r="AR48" s="89" t="str">
        <f t="shared" si="15"/>
        <v/>
      </c>
      <c r="AS48" s="89" t="str">
        <f t="shared" si="15"/>
        <v/>
      </c>
      <c r="AT48" s="89" t="str">
        <f t="shared" si="15"/>
        <v/>
      </c>
      <c r="AU48" s="89" t="str">
        <f t="shared" si="15"/>
        <v/>
      </c>
      <c r="AV48" s="89" t="str">
        <f t="shared" si="15"/>
        <v/>
      </c>
      <c r="AW48" s="89" t="str">
        <f t="shared" si="15"/>
        <v/>
      </c>
      <c r="AX48" s="89" t="str">
        <f t="shared" si="15"/>
        <v/>
      </c>
      <c r="AY48" s="89" t="str">
        <f t="shared" si="15"/>
        <v/>
      </c>
      <c r="AZ48" s="89" t="str">
        <f t="shared" si="15"/>
        <v/>
      </c>
      <c r="BA48" s="89" t="str">
        <f t="shared" si="15"/>
        <v/>
      </c>
      <c r="BB48" s="89" t="str">
        <f t="shared" si="16"/>
        <v/>
      </c>
      <c r="BC48" s="89" t="str">
        <f t="shared" si="16"/>
        <v/>
      </c>
      <c r="BD48" s="89" t="str">
        <f t="shared" si="16"/>
        <v/>
      </c>
      <c r="BE48" s="89" t="str">
        <f t="shared" si="16"/>
        <v/>
      </c>
      <c r="BF48" s="89" t="str">
        <f t="shared" si="16"/>
        <v/>
      </c>
      <c r="BG48" s="89" t="str">
        <f t="shared" si="16"/>
        <v/>
      </c>
      <c r="BH48" s="89" t="str">
        <f t="shared" si="16"/>
        <v/>
      </c>
      <c r="BI48" s="89" t="str">
        <f t="shared" si="16"/>
        <v/>
      </c>
      <c r="BJ48" s="89" t="str">
        <f t="shared" si="16"/>
        <v/>
      </c>
      <c r="BK48" s="89" t="str">
        <f t="shared" si="16"/>
        <v/>
      </c>
      <c r="BL48" s="89" t="str">
        <f t="shared" si="16"/>
        <v/>
      </c>
      <c r="BM48" s="89" t="str">
        <f t="shared" si="16"/>
        <v/>
      </c>
      <c r="BN48" s="89" t="str">
        <f t="shared" si="16"/>
        <v/>
      </c>
      <c r="BO48" s="89" t="str">
        <f t="shared" si="16"/>
        <v/>
      </c>
      <c r="BP48" s="89" t="str">
        <f t="shared" si="16"/>
        <v/>
      </c>
      <c r="BQ48" s="89" t="str">
        <f t="shared" si="16"/>
        <v/>
      </c>
      <c r="BR48" s="89" t="str">
        <f t="shared" si="17"/>
        <v/>
      </c>
      <c r="BS48" s="89" t="str">
        <f t="shared" si="17"/>
        <v/>
      </c>
      <c r="BT48" s="89" t="str">
        <f t="shared" si="17"/>
        <v/>
      </c>
      <c r="BU48" s="89" t="str">
        <f t="shared" si="17"/>
        <v/>
      </c>
      <c r="BV48" s="89" t="str">
        <f t="shared" si="17"/>
        <v/>
      </c>
      <c r="BW48" s="89" t="str">
        <f t="shared" si="17"/>
        <v/>
      </c>
      <c r="BX48" s="89" t="str">
        <f t="shared" si="17"/>
        <v/>
      </c>
      <c r="BY48" s="89" t="str">
        <f t="shared" si="17"/>
        <v/>
      </c>
      <c r="BZ48" s="89" t="str">
        <f t="shared" si="17"/>
        <v/>
      </c>
      <c r="CA48" s="89" t="str">
        <f t="shared" si="17"/>
        <v/>
      </c>
      <c r="CB48" s="89" t="str">
        <f t="shared" si="17"/>
        <v/>
      </c>
      <c r="CC48" s="89" t="str">
        <f t="shared" si="17"/>
        <v/>
      </c>
      <c r="CD48" s="89" t="str">
        <f t="shared" si="17"/>
        <v/>
      </c>
      <c r="CE48" s="89" t="str">
        <f t="shared" si="17"/>
        <v/>
      </c>
      <c r="CF48" s="89" t="str">
        <f t="shared" si="17"/>
        <v/>
      </c>
      <c r="CG48" s="89" t="str">
        <f t="shared" si="17"/>
        <v/>
      </c>
      <c r="CH48" s="89" t="str">
        <f t="shared" si="18"/>
        <v/>
      </c>
      <c r="CI48" s="89" t="str">
        <f t="shared" si="18"/>
        <v/>
      </c>
      <c r="CJ48" s="89" t="str">
        <f t="shared" si="18"/>
        <v/>
      </c>
      <c r="CK48" s="89" t="str">
        <f t="shared" si="18"/>
        <v/>
      </c>
      <c r="CL48" s="89" t="str">
        <f t="shared" si="18"/>
        <v/>
      </c>
      <c r="CM48" s="89" t="str">
        <f t="shared" si="18"/>
        <v/>
      </c>
      <c r="CN48" s="89" t="str">
        <f t="shared" si="18"/>
        <v/>
      </c>
      <c r="CO48" s="89" t="str">
        <f t="shared" si="18"/>
        <v/>
      </c>
      <c r="CP48" s="89" t="str">
        <f t="shared" si="18"/>
        <v/>
      </c>
      <c r="CQ48" s="89" t="str">
        <f t="shared" si="18"/>
        <v/>
      </c>
      <c r="CR48" s="89" t="str">
        <f t="shared" si="18"/>
        <v/>
      </c>
      <c r="CS48" s="89" t="str">
        <f t="shared" si="18"/>
        <v/>
      </c>
      <c r="CT48" s="89" t="str">
        <f t="shared" si="18"/>
        <v/>
      </c>
      <c r="CU48" s="89" t="str">
        <f t="shared" si="18"/>
        <v/>
      </c>
      <c r="CV48" s="89" t="str">
        <f t="shared" si="18"/>
        <v/>
      </c>
      <c r="CW48" s="89" t="str">
        <f t="shared" si="18"/>
        <v/>
      </c>
      <c r="CX48" s="89" t="str">
        <f t="shared" si="19"/>
        <v/>
      </c>
      <c r="CY48" s="89" t="str">
        <f t="shared" si="19"/>
        <v/>
      </c>
      <c r="CZ48" s="89" t="str">
        <f t="shared" si="19"/>
        <v/>
      </c>
      <c r="DA48" s="89" t="str">
        <f t="shared" si="19"/>
        <v/>
      </c>
      <c r="DB48" s="89" t="str">
        <f t="shared" si="19"/>
        <v/>
      </c>
      <c r="DC48" s="89" t="str">
        <f t="shared" si="19"/>
        <v/>
      </c>
      <c r="DD48" s="89" t="str">
        <f t="shared" si="19"/>
        <v/>
      </c>
      <c r="DE48" s="89" t="str">
        <f t="shared" si="19"/>
        <v/>
      </c>
      <c r="DF48" s="89" t="str">
        <f t="shared" si="19"/>
        <v/>
      </c>
      <c r="DG48" s="89" t="str">
        <f t="shared" si="19"/>
        <v/>
      </c>
      <c r="DH48" s="89" t="str">
        <f t="shared" si="19"/>
        <v/>
      </c>
      <c r="DI48" s="89" t="str">
        <f t="shared" si="19"/>
        <v/>
      </c>
      <c r="DJ48" s="89" t="str">
        <f t="shared" si="19"/>
        <v/>
      </c>
      <c r="DK48" s="89" t="str">
        <f t="shared" si="19"/>
        <v/>
      </c>
      <c r="DL48" s="89" t="str">
        <f t="shared" si="19"/>
        <v/>
      </c>
      <c r="DM48" s="89" t="str">
        <f t="shared" si="19"/>
        <v/>
      </c>
      <c r="DN48" s="89" t="str">
        <f t="shared" si="20"/>
        <v/>
      </c>
      <c r="DO48" s="107" t="str">
        <f t="shared" si="20"/>
        <v/>
      </c>
    </row>
    <row r="49" spans="1:119" ht="15" hidden="1" customHeight="1">
      <c r="A49" s="9"/>
      <c r="B49" s="484"/>
      <c r="C49" s="484"/>
      <c r="D49" s="484"/>
      <c r="E49" s="484"/>
      <c r="F49" s="484"/>
      <c r="G49" s="484"/>
      <c r="H49" s="32"/>
      <c r="L49" s="70"/>
      <c r="M49" s="70"/>
      <c r="N49" s="108" t="str">
        <f t="shared" si="12"/>
        <v>직원15</v>
      </c>
      <c r="O49" s="109" t="str">
        <f t="shared" si="13"/>
        <v/>
      </c>
      <c r="P49" s="110" t="str">
        <f t="shared" si="13"/>
        <v/>
      </c>
      <c r="Q49" s="110" t="str">
        <f t="shared" si="13"/>
        <v/>
      </c>
      <c r="R49" s="110" t="str">
        <f t="shared" si="13"/>
        <v/>
      </c>
      <c r="S49" s="110" t="str">
        <f t="shared" si="13"/>
        <v/>
      </c>
      <c r="T49" s="110" t="str">
        <f t="shared" si="13"/>
        <v/>
      </c>
      <c r="U49" s="110" t="str">
        <f t="shared" si="13"/>
        <v/>
      </c>
      <c r="V49" s="111" t="str">
        <f t="shared" si="14"/>
        <v/>
      </c>
      <c r="W49" s="111" t="str">
        <f t="shared" si="14"/>
        <v/>
      </c>
      <c r="X49" s="111" t="str">
        <f t="shared" si="14"/>
        <v/>
      </c>
      <c r="Y49" s="111" t="str">
        <f t="shared" si="14"/>
        <v/>
      </c>
      <c r="Z49" s="111" t="str">
        <f t="shared" si="14"/>
        <v/>
      </c>
      <c r="AA49" s="111" t="str">
        <f t="shared" si="14"/>
        <v/>
      </c>
      <c r="AB49" s="111" t="str">
        <f t="shared" si="14"/>
        <v/>
      </c>
      <c r="AC49" s="111" t="str">
        <f t="shared" si="14"/>
        <v/>
      </c>
      <c r="AD49" s="111" t="str">
        <f t="shared" si="14"/>
        <v/>
      </c>
      <c r="AE49" s="111" t="str">
        <f t="shared" si="14"/>
        <v/>
      </c>
      <c r="AF49" s="111" t="str">
        <f t="shared" si="14"/>
        <v/>
      </c>
      <c r="AG49" s="111" t="str">
        <f t="shared" si="14"/>
        <v/>
      </c>
      <c r="AH49" s="111" t="str">
        <f t="shared" si="14"/>
        <v/>
      </c>
      <c r="AI49" s="111" t="str">
        <f t="shared" si="14"/>
        <v/>
      </c>
      <c r="AJ49" s="111" t="str">
        <f t="shared" si="14"/>
        <v/>
      </c>
      <c r="AK49" s="111" t="str">
        <f t="shared" si="14"/>
        <v/>
      </c>
      <c r="AL49" s="111" t="str">
        <f t="shared" si="15"/>
        <v/>
      </c>
      <c r="AM49" s="111" t="str">
        <f t="shared" si="15"/>
        <v/>
      </c>
      <c r="AN49" s="111" t="str">
        <f t="shared" si="15"/>
        <v/>
      </c>
      <c r="AO49" s="111" t="str">
        <f t="shared" si="15"/>
        <v/>
      </c>
      <c r="AP49" s="111" t="str">
        <f t="shared" si="15"/>
        <v/>
      </c>
      <c r="AQ49" s="111" t="str">
        <f t="shared" si="15"/>
        <v/>
      </c>
      <c r="AR49" s="111" t="str">
        <f t="shared" si="15"/>
        <v/>
      </c>
      <c r="AS49" s="111" t="str">
        <f t="shared" si="15"/>
        <v/>
      </c>
      <c r="AT49" s="111" t="str">
        <f t="shared" si="15"/>
        <v/>
      </c>
      <c r="AU49" s="111" t="str">
        <f t="shared" si="15"/>
        <v/>
      </c>
      <c r="AV49" s="111" t="str">
        <f t="shared" si="15"/>
        <v/>
      </c>
      <c r="AW49" s="111" t="str">
        <f t="shared" si="15"/>
        <v/>
      </c>
      <c r="AX49" s="111" t="str">
        <f t="shared" si="15"/>
        <v/>
      </c>
      <c r="AY49" s="111" t="str">
        <f t="shared" si="15"/>
        <v/>
      </c>
      <c r="AZ49" s="111" t="str">
        <f t="shared" si="15"/>
        <v/>
      </c>
      <c r="BA49" s="111" t="str">
        <f t="shared" si="15"/>
        <v/>
      </c>
      <c r="BB49" s="111" t="str">
        <f t="shared" si="16"/>
        <v/>
      </c>
      <c r="BC49" s="111" t="str">
        <f t="shared" si="16"/>
        <v/>
      </c>
      <c r="BD49" s="111" t="str">
        <f t="shared" si="16"/>
        <v/>
      </c>
      <c r="BE49" s="111" t="str">
        <f t="shared" si="16"/>
        <v/>
      </c>
      <c r="BF49" s="111" t="str">
        <f t="shared" si="16"/>
        <v/>
      </c>
      <c r="BG49" s="111" t="str">
        <f t="shared" si="16"/>
        <v/>
      </c>
      <c r="BH49" s="111" t="str">
        <f t="shared" si="16"/>
        <v/>
      </c>
      <c r="BI49" s="111" t="str">
        <f t="shared" si="16"/>
        <v/>
      </c>
      <c r="BJ49" s="111" t="str">
        <f t="shared" si="16"/>
        <v/>
      </c>
      <c r="BK49" s="111" t="str">
        <f t="shared" si="16"/>
        <v/>
      </c>
      <c r="BL49" s="111" t="str">
        <f t="shared" si="16"/>
        <v/>
      </c>
      <c r="BM49" s="111" t="str">
        <f t="shared" si="16"/>
        <v/>
      </c>
      <c r="BN49" s="111" t="str">
        <f t="shared" si="16"/>
        <v/>
      </c>
      <c r="BO49" s="111" t="str">
        <f t="shared" si="16"/>
        <v/>
      </c>
      <c r="BP49" s="111" t="str">
        <f t="shared" si="16"/>
        <v/>
      </c>
      <c r="BQ49" s="111" t="str">
        <f t="shared" si="16"/>
        <v/>
      </c>
      <c r="BR49" s="111" t="str">
        <f t="shared" si="17"/>
        <v/>
      </c>
      <c r="BS49" s="111" t="str">
        <f t="shared" si="17"/>
        <v/>
      </c>
      <c r="BT49" s="111" t="str">
        <f t="shared" si="17"/>
        <v/>
      </c>
      <c r="BU49" s="111" t="str">
        <f t="shared" si="17"/>
        <v/>
      </c>
      <c r="BV49" s="111" t="str">
        <f t="shared" si="17"/>
        <v/>
      </c>
      <c r="BW49" s="111" t="str">
        <f t="shared" si="17"/>
        <v/>
      </c>
      <c r="BX49" s="111" t="str">
        <f t="shared" si="17"/>
        <v/>
      </c>
      <c r="BY49" s="111" t="str">
        <f t="shared" si="17"/>
        <v/>
      </c>
      <c r="BZ49" s="111" t="str">
        <f t="shared" si="17"/>
        <v/>
      </c>
      <c r="CA49" s="111" t="str">
        <f t="shared" si="17"/>
        <v/>
      </c>
      <c r="CB49" s="111" t="str">
        <f t="shared" si="17"/>
        <v/>
      </c>
      <c r="CC49" s="111" t="str">
        <f t="shared" si="17"/>
        <v/>
      </c>
      <c r="CD49" s="111" t="str">
        <f t="shared" si="17"/>
        <v/>
      </c>
      <c r="CE49" s="111" t="str">
        <f t="shared" si="17"/>
        <v/>
      </c>
      <c r="CF49" s="111" t="str">
        <f t="shared" si="17"/>
        <v/>
      </c>
      <c r="CG49" s="111" t="str">
        <f t="shared" si="17"/>
        <v/>
      </c>
      <c r="CH49" s="111" t="str">
        <f t="shared" si="18"/>
        <v/>
      </c>
      <c r="CI49" s="111" t="str">
        <f t="shared" si="18"/>
        <v/>
      </c>
      <c r="CJ49" s="111" t="str">
        <f t="shared" si="18"/>
        <v/>
      </c>
      <c r="CK49" s="111" t="str">
        <f t="shared" si="18"/>
        <v/>
      </c>
      <c r="CL49" s="111" t="str">
        <f t="shared" si="18"/>
        <v/>
      </c>
      <c r="CM49" s="111" t="str">
        <f t="shared" si="18"/>
        <v/>
      </c>
      <c r="CN49" s="111" t="str">
        <f t="shared" si="18"/>
        <v/>
      </c>
      <c r="CO49" s="111" t="str">
        <f t="shared" si="18"/>
        <v/>
      </c>
      <c r="CP49" s="111" t="str">
        <f t="shared" si="18"/>
        <v/>
      </c>
      <c r="CQ49" s="111" t="str">
        <f t="shared" si="18"/>
        <v/>
      </c>
      <c r="CR49" s="111" t="str">
        <f t="shared" si="18"/>
        <v/>
      </c>
      <c r="CS49" s="111" t="str">
        <f t="shared" si="18"/>
        <v/>
      </c>
      <c r="CT49" s="111" t="str">
        <f t="shared" si="18"/>
        <v/>
      </c>
      <c r="CU49" s="111" t="str">
        <f t="shared" si="18"/>
        <v/>
      </c>
      <c r="CV49" s="111" t="str">
        <f t="shared" si="18"/>
        <v/>
      </c>
      <c r="CW49" s="111" t="str">
        <f t="shared" si="18"/>
        <v/>
      </c>
      <c r="CX49" s="111" t="str">
        <f t="shared" si="19"/>
        <v/>
      </c>
      <c r="CY49" s="111" t="str">
        <f t="shared" si="19"/>
        <v/>
      </c>
      <c r="CZ49" s="111" t="str">
        <f t="shared" si="19"/>
        <v/>
      </c>
      <c r="DA49" s="111" t="str">
        <f t="shared" si="19"/>
        <v/>
      </c>
      <c r="DB49" s="111" t="str">
        <f t="shared" si="19"/>
        <v/>
      </c>
      <c r="DC49" s="111" t="str">
        <f t="shared" si="19"/>
        <v/>
      </c>
      <c r="DD49" s="111" t="str">
        <f t="shared" si="19"/>
        <v/>
      </c>
      <c r="DE49" s="111" t="str">
        <f t="shared" si="19"/>
        <v/>
      </c>
      <c r="DF49" s="111" t="str">
        <f t="shared" si="19"/>
        <v/>
      </c>
      <c r="DG49" s="111" t="str">
        <f t="shared" si="19"/>
        <v/>
      </c>
      <c r="DH49" s="111" t="str">
        <f t="shared" si="19"/>
        <v/>
      </c>
      <c r="DI49" s="111" t="str">
        <f t="shared" si="19"/>
        <v/>
      </c>
      <c r="DJ49" s="111" t="str">
        <f t="shared" si="19"/>
        <v/>
      </c>
      <c r="DK49" s="111" t="str">
        <f t="shared" si="19"/>
        <v/>
      </c>
      <c r="DL49" s="111" t="str">
        <f t="shared" si="19"/>
        <v/>
      </c>
      <c r="DM49" s="111" t="str">
        <f t="shared" si="19"/>
        <v/>
      </c>
      <c r="DN49" s="111" t="str">
        <f t="shared" si="20"/>
        <v/>
      </c>
      <c r="DO49" s="112" t="str">
        <f t="shared" si="20"/>
        <v/>
      </c>
    </row>
    <row r="50" spans="1:119" ht="15" hidden="1" customHeight="1">
      <c r="A50" s="9"/>
      <c r="B50" s="484"/>
      <c r="C50" s="484"/>
      <c r="D50" s="484"/>
      <c r="E50" s="484"/>
      <c r="F50" s="484"/>
      <c r="G50" s="484"/>
      <c r="H50" s="3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</row>
    <row r="51" spans="1:119" ht="15" hidden="1" customHeight="1">
      <c r="A51" s="9"/>
      <c r="B51" s="484"/>
      <c r="C51" s="484"/>
      <c r="D51" s="484"/>
      <c r="E51" s="484"/>
      <c r="F51" s="484"/>
      <c r="G51" s="484"/>
      <c r="H51" s="3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</row>
    <row r="52" spans="1:119" ht="15" hidden="1" customHeight="1">
      <c r="A52" s="9"/>
      <c r="B52" s="484"/>
      <c r="C52" s="484"/>
      <c r="D52" s="484"/>
      <c r="E52" s="484"/>
      <c r="F52" s="484"/>
      <c r="G52" s="484"/>
      <c r="H52" s="3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</row>
    <row r="53" spans="1:119" ht="15" hidden="1" customHeight="1">
      <c r="A53" s="9"/>
      <c r="B53" s="484"/>
      <c r="C53" s="484"/>
      <c r="D53" s="484"/>
      <c r="E53" s="484"/>
      <c r="F53" s="484"/>
      <c r="G53" s="484"/>
      <c r="H53" s="3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</row>
    <row r="54" spans="1:119" ht="15" hidden="1" customHeight="1">
      <c r="A54" s="9"/>
      <c r="B54" s="484"/>
      <c r="C54" s="484"/>
      <c r="D54" s="484"/>
      <c r="E54" s="484"/>
      <c r="F54" s="484"/>
      <c r="G54" s="484"/>
      <c r="H54" s="3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</row>
    <row r="55" spans="1:119" ht="15" hidden="1" customHeight="1">
      <c r="A55" s="9"/>
      <c r="B55" s="484"/>
      <c r="C55" s="484"/>
      <c r="D55" s="484"/>
      <c r="E55" s="484"/>
      <c r="F55" s="484"/>
      <c r="G55" s="484"/>
      <c r="H55" s="3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</row>
    <row r="56" spans="1:119" ht="15" hidden="1" customHeight="1">
      <c r="A56" s="19"/>
      <c r="B56" s="19"/>
      <c r="C56" s="19"/>
      <c r="D56" s="19"/>
      <c r="E56" s="19"/>
      <c r="F56" s="19"/>
      <c r="G56" s="19"/>
      <c r="H56" s="3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</row>
    <row r="57" spans="1:119" ht="15" hidden="1" customHeight="1">
      <c r="A57" s="9"/>
      <c r="B57" s="484"/>
      <c r="C57" s="484"/>
      <c r="D57" s="484"/>
      <c r="E57" s="484"/>
      <c r="F57" s="484"/>
      <c r="G57" s="484"/>
      <c r="H57" s="3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</row>
    <row r="58" spans="1:119" ht="15" hidden="1" customHeight="1">
      <c r="A58" s="9"/>
      <c r="B58" s="484"/>
      <c r="C58" s="484"/>
      <c r="D58" s="484"/>
      <c r="E58" s="484"/>
      <c r="F58" s="484"/>
      <c r="G58" s="484"/>
      <c r="H58" s="32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</row>
    <row r="59" spans="1:119" ht="15" hidden="1" customHeight="1">
      <c r="A59" s="9"/>
      <c r="B59" s="484"/>
      <c r="C59" s="484"/>
      <c r="D59" s="484"/>
      <c r="E59" s="484"/>
      <c r="F59" s="484"/>
      <c r="G59" s="484"/>
      <c r="H59" s="32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</row>
    <row r="60" spans="1:119" ht="15" hidden="1" customHeight="1">
      <c r="A60" s="9"/>
      <c r="B60" s="484"/>
      <c r="C60" s="484"/>
      <c r="D60" s="484"/>
      <c r="E60" s="484"/>
      <c r="F60" s="484"/>
      <c r="G60" s="484"/>
      <c r="H60" s="32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</row>
    <row r="61" spans="1:119" ht="15" hidden="1" customHeight="1">
      <c r="A61" s="9"/>
      <c r="B61" s="484"/>
      <c r="C61" s="484"/>
      <c r="D61" s="484"/>
      <c r="E61" s="484"/>
      <c r="F61" s="484"/>
      <c r="G61" s="484"/>
      <c r="H61" s="32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</row>
    <row r="62" spans="1:119" ht="15" hidden="1" customHeight="1">
      <c r="A62" s="9"/>
      <c r="B62" s="484"/>
      <c r="C62" s="484"/>
      <c r="D62" s="484"/>
      <c r="E62" s="484"/>
      <c r="F62" s="484"/>
      <c r="G62" s="484"/>
      <c r="H62" s="32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</row>
    <row r="63" spans="1:119" ht="15" hidden="1" customHeight="1">
      <c r="A63" s="9"/>
      <c r="B63" s="484"/>
      <c r="C63" s="484"/>
      <c r="D63" s="484"/>
      <c r="E63" s="484"/>
      <c r="F63" s="484"/>
      <c r="G63" s="484"/>
      <c r="H63" s="32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</row>
    <row r="64" spans="1:119" ht="15" hidden="1" customHeight="1">
      <c r="A64" s="9"/>
      <c r="B64" s="484"/>
      <c r="C64" s="484"/>
      <c r="D64" s="484"/>
      <c r="E64" s="484"/>
      <c r="F64" s="484"/>
      <c r="G64" s="484"/>
      <c r="H64" s="32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</row>
    <row r="65" spans="1:72" ht="15" hidden="1" customHeight="1">
      <c r="A65" s="9"/>
      <c r="B65" s="484"/>
      <c r="C65" s="484"/>
      <c r="D65" s="484"/>
      <c r="E65" s="484"/>
      <c r="F65" s="484"/>
      <c r="G65" s="484"/>
      <c r="H65" s="32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</row>
    <row r="66" spans="1:72" ht="15" hidden="1" customHeight="1">
      <c r="A66" s="9"/>
      <c r="B66" s="484"/>
      <c r="C66" s="484"/>
      <c r="D66" s="484"/>
      <c r="E66" s="484"/>
      <c r="F66" s="484"/>
      <c r="G66" s="484"/>
      <c r="H66" s="32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</row>
    <row r="67" spans="1:72" ht="15" hidden="1" customHeight="1">
      <c r="B67" s="482"/>
      <c r="C67" s="482"/>
      <c r="D67" s="482"/>
      <c r="E67" s="482"/>
      <c r="F67" s="482"/>
      <c r="G67" s="482"/>
      <c r="H67" s="32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</row>
    <row r="68" spans="1:72" ht="15" hidden="1" customHeight="1">
      <c r="B68" s="482"/>
      <c r="C68" s="482"/>
      <c r="D68" s="482"/>
      <c r="E68" s="482"/>
      <c r="F68" s="482"/>
      <c r="G68" s="482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</row>
    <row r="69" spans="1:72" ht="15" hidden="1" customHeight="1">
      <c r="B69" s="482"/>
      <c r="C69" s="482"/>
      <c r="D69" s="482"/>
      <c r="E69" s="482"/>
      <c r="F69" s="482"/>
      <c r="G69" s="482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</row>
    <row r="70" spans="1:72" ht="15" hidden="1" customHeight="1">
      <c r="B70" s="482"/>
      <c r="C70" s="482"/>
      <c r="D70" s="482"/>
      <c r="E70" s="482"/>
      <c r="F70" s="482"/>
      <c r="G70" s="482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</row>
    <row r="71" spans="1:72" ht="15" hidden="1" customHeight="1">
      <c r="B71" s="482"/>
      <c r="C71" s="482"/>
      <c r="D71" s="482"/>
      <c r="E71" s="482"/>
      <c r="F71" s="482"/>
      <c r="G71" s="482"/>
      <c r="H71" s="482"/>
      <c r="J71" s="69"/>
      <c r="K71" s="69"/>
      <c r="M71" s="22"/>
      <c r="N71" s="70"/>
      <c r="O71" s="70"/>
      <c r="P71" s="70"/>
      <c r="Q71" s="70"/>
      <c r="R71" s="70"/>
      <c r="S71" s="70"/>
      <c r="T71" s="70"/>
      <c r="U71" s="70"/>
      <c r="V71" s="70"/>
      <c r="W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</row>
    <row r="72" spans="1:72" ht="15" hidden="1" customHeight="1">
      <c r="B72" s="482"/>
      <c r="C72" s="482"/>
      <c r="D72" s="482"/>
      <c r="E72" s="482"/>
      <c r="F72" s="482"/>
      <c r="G72" s="482"/>
      <c r="H72" s="482"/>
      <c r="J72" s="69"/>
      <c r="K72" s="69"/>
      <c r="M72" s="22"/>
      <c r="N72" s="70"/>
      <c r="O72" s="70"/>
      <c r="P72" s="70"/>
      <c r="Q72" s="70"/>
      <c r="R72" s="70"/>
      <c r="S72" s="70"/>
      <c r="T72" s="70"/>
      <c r="U72" s="70"/>
      <c r="V72" s="70"/>
      <c r="W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</row>
    <row r="73" spans="1:72" ht="15" hidden="1" customHeight="1">
      <c r="B73" s="482"/>
      <c r="C73" s="482"/>
      <c r="D73" s="482"/>
      <c r="E73" s="482"/>
      <c r="F73" s="482"/>
      <c r="G73" s="482"/>
      <c r="H73" s="482"/>
      <c r="J73" s="69"/>
      <c r="K73" s="69"/>
      <c r="M73" s="22"/>
      <c r="N73" s="70"/>
      <c r="O73" s="70"/>
      <c r="P73" s="70"/>
      <c r="Q73" s="70"/>
      <c r="R73" s="70"/>
      <c r="S73" s="70"/>
      <c r="T73" s="70"/>
      <c r="U73" s="70"/>
      <c r="V73" s="70"/>
      <c r="W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</row>
    <row r="74" spans="1:72" ht="15" hidden="1" customHeight="1">
      <c r="B74" s="482"/>
      <c r="C74" s="482"/>
      <c r="D74" s="482"/>
      <c r="E74" s="482"/>
      <c r="F74" s="482"/>
      <c r="G74" s="482"/>
      <c r="H74" s="482"/>
      <c r="J74" s="69"/>
      <c r="K74" s="69"/>
      <c r="M74" s="22"/>
      <c r="N74" s="70"/>
      <c r="O74" s="70"/>
      <c r="P74" s="70"/>
      <c r="Q74" s="70"/>
      <c r="R74" s="70"/>
      <c r="S74" s="70"/>
      <c r="T74" s="70"/>
      <c r="U74" s="70"/>
      <c r="V74" s="70"/>
      <c r="W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</row>
    <row r="75" spans="1:72" ht="15" hidden="1" customHeight="1">
      <c r="B75" s="482"/>
      <c r="C75" s="482"/>
      <c r="D75" s="482"/>
      <c r="E75" s="482"/>
      <c r="F75" s="482"/>
      <c r="G75" s="482"/>
      <c r="H75" s="482"/>
      <c r="J75" s="69"/>
      <c r="K75" s="69"/>
      <c r="M75" s="22"/>
      <c r="N75" s="70"/>
      <c r="O75" s="70"/>
      <c r="P75" s="70"/>
      <c r="Q75" s="70"/>
      <c r="R75" s="70"/>
      <c r="S75" s="70"/>
      <c r="T75" s="70"/>
      <c r="U75" s="70"/>
      <c r="V75" s="70"/>
      <c r="W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</row>
    <row r="76" spans="1:72" ht="15" hidden="1" customHeight="1">
      <c r="B76" s="482"/>
      <c r="C76" s="482"/>
      <c r="D76" s="482"/>
      <c r="E76" s="482"/>
      <c r="F76" s="482"/>
      <c r="G76" s="482"/>
      <c r="H76" s="482"/>
      <c r="J76" s="69"/>
      <c r="K76" s="69"/>
      <c r="M76" s="22"/>
      <c r="N76" s="70"/>
      <c r="O76" s="70"/>
      <c r="P76" s="70"/>
      <c r="Q76" s="70"/>
      <c r="R76" s="70"/>
      <c r="S76" s="70"/>
      <c r="T76" s="70"/>
      <c r="U76" s="70"/>
      <c r="V76" s="70"/>
      <c r="W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</row>
    <row r="77" spans="1:72" ht="15" hidden="1" customHeight="1">
      <c r="B77" s="482"/>
      <c r="C77" s="482"/>
      <c r="D77" s="482"/>
      <c r="E77" s="482"/>
      <c r="F77" s="482"/>
      <c r="G77" s="482"/>
      <c r="H77" s="482"/>
      <c r="J77" s="69"/>
      <c r="K77" s="69"/>
      <c r="M77" s="22"/>
      <c r="N77" s="70"/>
      <c r="O77" s="70"/>
      <c r="P77" s="70"/>
      <c r="Q77" s="70"/>
      <c r="R77" s="70"/>
      <c r="S77" s="70"/>
      <c r="T77" s="70"/>
      <c r="U77" s="70"/>
      <c r="V77" s="70"/>
      <c r="W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</row>
    <row r="78" spans="1:72" ht="15" hidden="1" customHeight="1">
      <c r="B78" s="482"/>
      <c r="C78" s="482"/>
      <c r="D78" s="482"/>
      <c r="E78" s="482"/>
      <c r="F78" s="482"/>
      <c r="G78" s="482"/>
      <c r="H78" s="482"/>
      <c r="J78" s="69"/>
      <c r="K78" s="69"/>
      <c r="M78" s="22"/>
      <c r="N78" s="70"/>
      <c r="O78" s="70"/>
      <c r="P78" s="70"/>
      <c r="Q78" s="70"/>
      <c r="R78" s="70"/>
      <c r="S78" s="70"/>
      <c r="T78" s="70"/>
      <c r="U78" s="70"/>
      <c r="V78" s="70"/>
      <c r="W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</row>
    <row r="79" spans="1:72" ht="15" hidden="1" customHeight="1">
      <c r="B79" s="482"/>
      <c r="C79" s="482"/>
      <c r="D79" s="482"/>
      <c r="E79" s="482"/>
      <c r="F79" s="482"/>
      <c r="G79" s="482"/>
      <c r="H79" s="482"/>
      <c r="J79" s="69"/>
      <c r="K79" s="69"/>
      <c r="M79" s="22"/>
      <c r="N79" s="70"/>
      <c r="O79" s="70"/>
      <c r="P79" s="70"/>
      <c r="Q79" s="70"/>
      <c r="R79" s="70"/>
      <c r="S79" s="70"/>
      <c r="T79" s="70"/>
      <c r="U79" s="70"/>
      <c r="V79" s="70"/>
      <c r="W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</row>
    <row r="80" spans="1:72" ht="15" hidden="1" customHeight="1">
      <c r="B80" s="482"/>
      <c r="C80" s="482"/>
      <c r="D80" s="482"/>
      <c r="E80" s="482"/>
      <c r="F80" s="482"/>
      <c r="G80" s="482"/>
      <c r="H80" s="482"/>
      <c r="J80" s="69"/>
      <c r="K80" s="69"/>
      <c r="M80" s="22"/>
      <c r="N80" s="70"/>
      <c r="O80" s="70"/>
      <c r="P80" s="70"/>
      <c r="Q80" s="70"/>
      <c r="R80" s="70"/>
      <c r="S80" s="70"/>
      <c r="T80" s="70"/>
      <c r="U80" s="70"/>
      <c r="V80" s="70"/>
      <c r="W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</row>
    <row r="81" spans="2:72" ht="15" hidden="1" customHeight="1">
      <c r="B81" s="482"/>
      <c r="C81" s="482"/>
      <c r="D81" s="482"/>
      <c r="E81" s="482"/>
      <c r="F81" s="482"/>
      <c r="G81" s="482"/>
      <c r="H81" s="482"/>
      <c r="J81" s="69"/>
      <c r="K81" s="69"/>
      <c r="M81" s="22"/>
      <c r="N81" s="70"/>
      <c r="O81" s="70"/>
      <c r="P81" s="70"/>
      <c r="Q81" s="70"/>
      <c r="R81" s="70"/>
      <c r="S81" s="70"/>
      <c r="T81" s="70"/>
      <c r="U81" s="70"/>
      <c r="V81" s="70"/>
      <c r="W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</row>
    <row r="82" spans="2:72" ht="15" hidden="1" customHeight="1">
      <c r="B82" s="482"/>
      <c r="C82" s="482"/>
      <c r="D82" s="482"/>
      <c r="E82" s="482"/>
      <c r="F82" s="482"/>
      <c r="G82" s="482"/>
      <c r="H82" s="482"/>
      <c r="J82" s="69"/>
      <c r="K82" s="69"/>
      <c r="M82" s="22"/>
      <c r="N82" s="70"/>
      <c r="O82" s="70"/>
      <c r="P82" s="70"/>
      <c r="Q82" s="70"/>
      <c r="R82" s="70"/>
      <c r="S82" s="70"/>
      <c r="T82" s="70"/>
      <c r="U82" s="70"/>
      <c r="V82" s="70"/>
      <c r="W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</row>
    <row r="83" spans="2:72" ht="15" hidden="1" customHeight="1">
      <c r="B83" s="482"/>
      <c r="C83" s="482"/>
      <c r="D83" s="482"/>
      <c r="E83" s="482"/>
      <c r="F83" s="482"/>
      <c r="G83" s="482"/>
      <c r="H83" s="482"/>
      <c r="J83" s="69"/>
      <c r="K83" s="69"/>
      <c r="M83" s="22"/>
      <c r="N83" s="70"/>
      <c r="O83" s="70"/>
      <c r="P83" s="70"/>
      <c r="Q83" s="70"/>
      <c r="R83" s="70"/>
      <c r="S83" s="70"/>
      <c r="T83" s="70"/>
      <c r="U83" s="70"/>
      <c r="V83" s="70"/>
      <c r="W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</row>
    <row r="84" spans="2:72" ht="15" hidden="1" customHeight="1">
      <c r="B84" s="482"/>
      <c r="C84" s="482"/>
      <c r="D84" s="482"/>
      <c r="E84" s="482"/>
      <c r="F84" s="482"/>
      <c r="G84" s="482"/>
      <c r="H84" s="482"/>
      <c r="J84" s="69"/>
      <c r="K84" s="69"/>
      <c r="M84" s="22"/>
      <c r="N84" s="70"/>
      <c r="O84" s="70"/>
      <c r="P84" s="70"/>
      <c r="Q84" s="70"/>
      <c r="R84" s="70"/>
      <c r="S84" s="70"/>
      <c r="T84" s="70"/>
      <c r="U84" s="70"/>
      <c r="V84" s="70"/>
      <c r="W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</row>
    <row r="85" spans="2:72" ht="15" hidden="1" customHeight="1">
      <c r="B85" s="482"/>
      <c r="C85" s="482"/>
      <c r="D85" s="482"/>
      <c r="E85" s="482"/>
      <c r="F85" s="482"/>
      <c r="G85" s="482"/>
      <c r="H85" s="482"/>
      <c r="J85" s="69"/>
      <c r="K85" s="69"/>
      <c r="M85" s="22"/>
      <c r="N85" s="70"/>
      <c r="O85" s="70"/>
      <c r="P85" s="70"/>
      <c r="Q85" s="70"/>
      <c r="R85" s="70"/>
      <c r="S85" s="70"/>
      <c r="T85" s="70"/>
      <c r="U85" s="70"/>
      <c r="V85" s="70"/>
      <c r="W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</row>
    <row r="86" spans="2:72" ht="15" hidden="1" customHeight="1">
      <c r="B86" s="482"/>
      <c r="C86" s="482"/>
      <c r="D86" s="482"/>
      <c r="E86" s="482"/>
      <c r="F86" s="482"/>
      <c r="G86" s="482"/>
      <c r="J86" s="69"/>
      <c r="K86" s="69"/>
      <c r="M86" s="10"/>
      <c r="N86" s="70"/>
      <c r="O86" s="70"/>
      <c r="P86" s="70"/>
      <c r="Q86" s="70"/>
      <c r="R86" s="70"/>
      <c r="S86" s="70"/>
      <c r="T86" s="70"/>
      <c r="U86" s="70"/>
      <c r="V86" s="70"/>
      <c r="W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</row>
    <row r="87" spans="2:72" ht="15" hidden="1" customHeight="1">
      <c r="B87" s="482"/>
      <c r="C87" s="482"/>
      <c r="D87" s="482"/>
      <c r="E87" s="482"/>
      <c r="F87" s="482"/>
      <c r="G87" s="482"/>
      <c r="H87" s="482"/>
      <c r="J87" s="69"/>
      <c r="K87" s="69"/>
      <c r="M87" s="22"/>
      <c r="N87" s="70"/>
      <c r="O87" s="70"/>
      <c r="P87" s="70"/>
      <c r="Q87" s="70"/>
      <c r="R87" s="70"/>
      <c r="S87" s="70"/>
      <c r="T87" s="70"/>
      <c r="U87" s="70"/>
      <c r="V87" s="70"/>
      <c r="W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</row>
    <row r="88" spans="2:72" ht="15" hidden="1" customHeight="1">
      <c r="B88" s="482"/>
      <c r="C88" s="482"/>
      <c r="D88" s="482"/>
      <c r="E88" s="482"/>
      <c r="F88" s="482"/>
      <c r="G88" s="482"/>
      <c r="H88" s="482"/>
      <c r="J88" s="69"/>
      <c r="K88" s="69"/>
      <c r="M88" s="22"/>
      <c r="N88" s="70"/>
      <c r="O88" s="70"/>
      <c r="P88" s="70"/>
      <c r="Q88" s="70"/>
      <c r="R88" s="70"/>
      <c r="S88" s="70"/>
      <c r="T88" s="70"/>
      <c r="U88" s="70"/>
      <c r="V88" s="70"/>
      <c r="W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</row>
    <row r="89" spans="2:72" ht="15" hidden="1" customHeight="1">
      <c r="B89" s="482"/>
      <c r="C89" s="482"/>
      <c r="D89" s="482"/>
      <c r="E89" s="482"/>
      <c r="F89" s="482"/>
      <c r="G89" s="482"/>
      <c r="H89" s="482"/>
      <c r="J89" s="69"/>
      <c r="K89" s="69"/>
      <c r="M89" s="22"/>
      <c r="N89" s="70"/>
      <c r="O89" s="70"/>
      <c r="P89" s="70"/>
      <c r="Q89" s="70"/>
      <c r="R89" s="70"/>
      <c r="S89" s="70"/>
      <c r="T89" s="70"/>
      <c r="U89" s="70"/>
      <c r="V89" s="70"/>
      <c r="W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</row>
    <row r="90" spans="2:72" ht="15" hidden="1" customHeight="1">
      <c r="B90" s="482"/>
      <c r="C90" s="482"/>
      <c r="D90" s="482"/>
      <c r="E90" s="482"/>
      <c r="F90" s="482"/>
      <c r="G90" s="482"/>
      <c r="H90" s="482"/>
      <c r="J90" s="69"/>
      <c r="K90" s="69"/>
      <c r="M90" s="22"/>
      <c r="N90" s="70"/>
      <c r="O90" s="70"/>
      <c r="P90" s="70"/>
      <c r="Q90" s="70"/>
      <c r="R90" s="70"/>
      <c r="S90" s="70"/>
      <c r="T90" s="70"/>
      <c r="U90" s="70"/>
      <c r="V90" s="70"/>
      <c r="W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</row>
    <row r="91" spans="2:72" ht="15" hidden="1" customHeight="1">
      <c r="B91" s="482"/>
      <c r="C91" s="482"/>
      <c r="D91" s="482"/>
      <c r="E91" s="482"/>
      <c r="F91" s="482"/>
      <c r="G91" s="482"/>
      <c r="H91" s="482"/>
      <c r="J91" s="69"/>
      <c r="K91" s="69"/>
      <c r="M91" s="22"/>
      <c r="N91" s="70"/>
      <c r="O91" s="70"/>
      <c r="P91" s="70"/>
      <c r="Q91" s="70"/>
      <c r="R91" s="70"/>
      <c r="S91" s="70"/>
      <c r="T91" s="70"/>
      <c r="U91" s="70"/>
      <c r="V91" s="70"/>
      <c r="W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</row>
    <row r="92" spans="2:72" ht="15" hidden="1" customHeight="1">
      <c r="B92" s="482"/>
      <c r="C92" s="482"/>
      <c r="D92" s="482"/>
      <c r="E92" s="482"/>
      <c r="F92" s="482"/>
      <c r="G92" s="482"/>
      <c r="H92" s="482"/>
      <c r="J92" s="69"/>
      <c r="K92" s="69"/>
      <c r="M92" s="22"/>
      <c r="N92" s="70"/>
      <c r="O92" s="70"/>
      <c r="P92" s="70"/>
      <c r="Q92" s="70"/>
      <c r="R92" s="70"/>
      <c r="S92" s="70"/>
      <c r="T92" s="70"/>
      <c r="U92" s="70"/>
      <c r="V92" s="70"/>
      <c r="W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</row>
    <row r="93" spans="2:72" ht="15" hidden="1" customHeight="1">
      <c r="B93" s="482"/>
      <c r="C93" s="482"/>
      <c r="D93" s="482"/>
      <c r="E93" s="482"/>
      <c r="F93" s="482"/>
      <c r="G93" s="482"/>
      <c r="H93" s="482"/>
      <c r="J93" s="69"/>
      <c r="K93" s="69"/>
      <c r="M93" s="22"/>
      <c r="N93" s="70"/>
      <c r="O93" s="70"/>
      <c r="P93" s="70"/>
      <c r="Q93" s="70"/>
      <c r="R93" s="70"/>
      <c r="S93" s="70"/>
      <c r="T93" s="70"/>
      <c r="U93" s="70"/>
      <c r="V93" s="70"/>
      <c r="W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</row>
    <row r="94" spans="2:72" ht="15" hidden="1" customHeight="1">
      <c r="B94" s="482"/>
      <c r="C94" s="482"/>
      <c r="D94" s="482"/>
      <c r="E94" s="482"/>
      <c r="F94" s="482"/>
      <c r="G94" s="482"/>
      <c r="H94" s="482"/>
      <c r="J94" s="69"/>
      <c r="K94" s="69"/>
      <c r="M94" s="22"/>
      <c r="N94" s="70"/>
      <c r="O94" s="70"/>
      <c r="P94" s="70"/>
      <c r="Q94" s="70"/>
      <c r="R94" s="70"/>
      <c r="S94" s="70"/>
      <c r="T94" s="70"/>
      <c r="U94" s="70"/>
      <c r="V94" s="70"/>
      <c r="W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</row>
    <row r="95" spans="2:72" ht="15" hidden="1" customHeight="1">
      <c r="B95" s="482"/>
      <c r="C95" s="482"/>
      <c r="D95" s="482"/>
      <c r="E95" s="482"/>
      <c r="F95" s="482"/>
      <c r="G95" s="482"/>
      <c r="H95" s="482"/>
      <c r="J95" s="69"/>
      <c r="K95" s="69"/>
      <c r="M95" s="22"/>
      <c r="N95" s="70"/>
      <c r="O95" s="70"/>
      <c r="P95" s="70"/>
      <c r="Q95" s="70"/>
      <c r="R95" s="70"/>
      <c r="S95" s="70"/>
      <c r="T95" s="70"/>
      <c r="U95" s="70"/>
      <c r="V95" s="70"/>
      <c r="W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</row>
    <row r="96" spans="2:72" ht="15" hidden="1" customHeight="1">
      <c r="B96" s="482"/>
      <c r="C96" s="482"/>
      <c r="D96" s="482"/>
      <c r="E96" s="482"/>
      <c r="F96" s="482"/>
      <c r="G96" s="482"/>
      <c r="H96" s="482"/>
      <c r="J96" s="69"/>
      <c r="K96" s="69"/>
      <c r="M96" s="22"/>
      <c r="N96" s="70"/>
      <c r="O96" s="70"/>
      <c r="P96" s="70"/>
      <c r="Q96" s="70"/>
      <c r="R96" s="70"/>
      <c r="S96" s="70"/>
      <c r="T96" s="70"/>
      <c r="U96" s="70"/>
      <c r="V96" s="70"/>
      <c r="W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</row>
    <row r="97" spans="1:97" ht="15" hidden="1" customHeight="1">
      <c r="B97" s="482"/>
      <c r="C97" s="482"/>
      <c r="D97" s="482"/>
      <c r="E97" s="482"/>
      <c r="F97" s="482"/>
      <c r="G97" s="482"/>
      <c r="H97" s="482"/>
      <c r="J97" s="69"/>
      <c r="K97" s="69"/>
      <c r="M97" s="22"/>
      <c r="N97" s="70"/>
      <c r="O97" s="70"/>
      <c r="P97" s="70"/>
      <c r="Q97" s="70"/>
      <c r="R97" s="70"/>
      <c r="S97" s="70"/>
      <c r="T97" s="70"/>
      <c r="U97" s="70"/>
      <c r="V97" s="70"/>
      <c r="W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</row>
    <row r="98" spans="1:97" ht="15" hidden="1" customHeight="1">
      <c r="B98" s="482"/>
      <c r="C98" s="482"/>
      <c r="D98" s="482"/>
      <c r="E98" s="482"/>
      <c r="F98" s="482"/>
      <c r="G98" s="482"/>
      <c r="H98" s="482"/>
      <c r="J98" s="69"/>
      <c r="K98" s="69"/>
      <c r="M98" s="22"/>
      <c r="N98" s="70"/>
      <c r="O98" s="70"/>
      <c r="P98" s="70"/>
      <c r="Q98" s="70"/>
      <c r="R98" s="70"/>
      <c r="S98" s="70"/>
      <c r="T98" s="70"/>
      <c r="U98" s="70"/>
      <c r="V98" s="70"/>
      <c r="W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</row>
    <row r="99" spans="1:97" ht="15" hidden="1" customHeight="1">
      <c r="B99" s="482"/>
      <c r="C99" s="482"/>
      <c r="D99" s="482"/>
      <c r="E99" s="482"/>
      <c r="F99" s="482"/>
      <c r="G99" s="482"/>
      <c r="L99" s="70"/>
      <c r="M99" s="70"/>
      <c r="N99" s="69"/>
      <c r="P99" s="69"/>
      <c r="Q99" s="69"/>
      <c r="R99" s="70"/>
      <c r="S99" s="70"/>
      <c r="T99" s="70"/>
      <c r="U99" s="70"/>
      <c r="V99" s="70"/>
      <c r="W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</row>
    <row r="100" spans="1:97" ht="15" customHeight="1">
      <c r="A100" s="482"/>
      <c r="B100" s="7" t="str">
        <f>IF($H$22="여","실제와 다르면 수정하시고, 휴일인 날의 요일도 점검하십시오.","")</f>
        <v/>
      </c>
      <c r="C100" s="482"/>
      <c r="D100" s="482"/>
      <c r="E100" s="482"/>
      <c r="F100" s="482"/>
      <c r="G100" s="482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</row>
    <row r="101" spans="1:97" ht="15" customHeight="1">
      <c r="A101" s="482"/>
      <c r="B101" s="482"/>
      <c r="C101" s="482"/>
      <c r="D101" s="70"/>
      <c r="E101" s="70"/>
      <c r="F101" s="70"/>
      <c r="G101" s="70"/>
      <c r="L101" s="70"/>
      <c r="M101" s="70"/>
      <c r="N101" s="25">
        <f>통합!M104</f>
        <v>2022</v>
      </c>
      <c r="O101" s="26">
        <f>통합!N104</f>
        <v>3</v>
      </c>
      <c r="P101" s="11" t="s">
        <v>0</v>
      </c>
      <c r="Q101" s="73" t="s">
        <v>11</v>
      </c>
      <c r="R101" s="70"/>
      <c r="S101" s="70"/>
      <c r="T101" s="70"/>
      <c r="U101" s="70"/>
      <c r="V101" s="70"/>
      <c r="W101" s="7"/>
      <c r="BN101" s="248">
        <f>N101</f>
        <v>2022</v>
      </c>
      <c r="BO101" s="258">
        <f>O101</f>
        <v>3</v>
      </c>
      <c r="BP101" s="249" t="s">
        <v>72</v>
      </c>
      <c r="BQ101" s="40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40"/>
      <c r="CN101" s="40"/>
      <c r="CO101" s="40"/>
      <c r="CP101" s="40"/>
      <c r="CQ101" s="40"/>
      <c r="CR101" s="40"/>
      <c r="CS101" s="40"/>
    </row>
    <row r="102" spans="1:97" ht="15" customHeight="1">
      <c r="A102" s="482"/>
      <c r="B102" s="482"/>
      <c r="C102" s="482"/>
      <c r="D102" s="490">
        <f t="shared" ref="D102:G102" si="21">E102-1</f>
        <v>-4</v>
      </c>
      <c r="E102" s="490">
        <f t="shared" si="21"/>
        <v>-3</v>
      </c>
      <c r="F102" s="490">
        <f t="shared" si="21"/>
        <v>-2</v>
      </c>
      <c r="G102" s="490">
        <f t="shared" si="21"/>
        <v>-1</v>
      </c>
      <c r="H102" s="490">
        <f>I102-1</f>
        <v>0</v>
      </c>
      <c r="I102" s="490">
        <f>J102-1</f>
        <v>1</v>
      </c>
      <c r="J102" s="563">
        <f>IF(WEEKDAY(O104,1)-$I$2&lt;0,7,0)+WEEKDAY(O104,1)-$I$2</f>
        <v>2</v>
      </c>
      <c r="L102" s="70"/>
      <c r="M102" s="70"/>
      <c r="N102" s="25"/>
      <c r="O102" s="96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137">
        <v>29</v>
      </c>
      <c r="AR102" s="137">
        <v>30</v>
      </c>
      <c r="AS102" s="137">
        <v>31</v>
      </c>
      <c r="BN102" s="40"/>
      <c r="BO102" s="96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137">
        <v>29</v>
      </c>
      <c r="CR102" s="137">
        <v>30</v>
      </c>
      <c r="CS102" s="137">
        <v>31</v>
      </c>
    </row>
    <row r="103" spans="1:97" ht="15" hidden="1" customHeight="1">
      <c r="A103" s="484"/>
      <c r="B103" s="484"/>
      <c r="C103" s="484"/>
      <c r="D103" s="484">
        <f t="shared" ref="D103:I103" si="22">MOD(D104,$N$5*7)</f>
        <v>95</v>
      </c>
      <c r="E103" s="484">
        <f t="shared" si="22"/>
        <v>96</v>
      </c>
      <c r="F103" s="484">
        <f t="shared" si="22"/>
        <v>97</v>
      </c>
      <c r="G103" s="484">
        <f t="shared" si="22"/>
        <v>98</v>
      </c>
      <c r="H103" s="302">
        <f t="shared" si="22"/>
        <v>99</v>
      </c>
      <c r="I103" s="302">
        <f t="shared" si="22"/>
        <v>100</v>
      </c>
      <c r="K103" s="9"/>
      <c r="L103" s="70"/>
      <c r="M103" s="70"/>
      <c r="N103" s="70"/>
      <c r="O103" s="70">
        <f>MOD(O104,$N$5*7)</f>
        <v>101</v>
      </c>
      <c r="P103" s="70">
        <f t="shared" ref="P103:AS103" si="23">MOD(P104,$N$5*7)</f>
        <v>102</v>
      </c>
      <c r="Q103" s="70">
        <f t="shared" si="23"/>
        <v>103</v>
      </c>
      <c r="R103" s="70">
        <f t="shared" si="23"/>
        <v>104</v>
      </c>
      <c r="S103" s="70">
        <f t="shared" si="23"/>
        <v>0</v>
      </c>
      <c r="T103" s="70">
        <f t="shared" si="23"/>
        <v>1</v>
      </c>
      <c r="U103" s="70">
        <f t="shared" si="23"/>
        <v>2</v>
      </c>
      <c r="V103" s="70">
        <f t="shared" si="23"/>
        <v>3</v>
      </c>
      <c r="W103" s="70">
        <f t="shared" si="23"/>
        <v>4</v>
      </c>
      <c r="X103" s="70">
        <f t="shared" si="23"/>
        <v>5</v>
      </c>
      <c r="Y103" s="70">
        <f t="shared" si="23"/>
        <v>6</v>
      </c>
      <c r="Z103" s="70">
        <f t="shared" si="23"/>
        <v>7</v>
      </c>
      <c r="AA103" s="70">
        <f t="shared" si="23"/>
        <v>8</v>
      </c>
      <c r="AB103" s="70">
        <f t="shared" si="23"/>
        <v>9</v>
      </c>
      <c r="AC103" s="70">
        <f t="shared" si="23"/>
        <v>10</v>
      </c>
      <c r="AD103" s="70">
        <f t="shared" si="23"/>
        <v>11</v>
      </c>
      <c r="AE103" s="70">
        <f t="shared" si="23"/>
        <v>12</v>
      </c>
      <c r="AF103" s="70">
        <f t="shared" si="23"/>
        <v>13</v>
      </c>
      <c r="AG103" s="70">
        <f t="shared" si="23"/>
        <v>14</v>
      </c>
      <c r="AH103" s="70">
        <f t="shared" si="23"/>
        <v>15</v>
      </c>
      <c r="AI103" s="70">
        <f t="shared" si="23"/>
        <v>16</v>
      </c>
      <c r="AJ103" s="70">
        <f t="shared" si="23"/>
        <v>17</v>
      </c>
      <c r="AK103" s="70">
        <f t="shared" si="23"/>
        <v>18</v>
      </c>
      <c r="AL103" s="70">
        <f t="shared" si="23"/>
        <v>19</v>
      </c>
      <c r="AM103" s="70">
        <f t="shared" si="23"/>
        <v>20</v>
      </c>
      <c r="AN103" s="70">
        <f t="shared" si="23"/>
        <v>21</v>
      </c>
      <c r="AO103" s="70">
        <f t="shared" si="23"/>
        <v>22</v>
      </c>
      <c r="AP103" s="70">
        <f t="shared" si="23"/>
        <v>23</v>
      </c>
      <c r="AQ103" s="70">
        <f t="shared" si="23"/>
        <v>24</v>
      </c>
      <c r="AR103" s="70">
        <f t="shared" si="23"/>
        <v>25</v>
      </c>
      <c r="AS103" s="70">
        <f t="shared" si="23"/>
        <v>26</v>
      </c>
      <c r="BN103" s="40"/>
      <c r="BO103" s="33">
        <f>MOD(BO104,$N$5*7)</f>
        <v>101</v>
      </c>
      <c r="BP103" s="33">
        <f t="shared" ref="BP103:CS103" si="24">MOD(BP104,$N$5*7)</f>
        <v>102</v>
      </c>
      <c r="BQ103" s="33">
        <f t="shared" si="24"/>
        <v>103</v>
      </c>
      <c r="BR103" s="33">
        <f t="shared" si="24"/>
        <v>104</v>
      </c>
      <c r="BS103" s="33">
        <f t="shared" si="24"/>
        <v>0</v>
      </c>
      <c r="BT103" s="33">
        <f t="shared" si="24"/>
        <v>1</v>
      </c>
      <c r="BU103" s="33">
        <f t="shared" si="24"/>
        <v>2</v>
      </c>
      <c r="BV103" s="33">
        <f t="shared" si="24"/>
        <v>3</v>
      </c>
      <c r="BW103" s="33">
        <f t="shared" si="24"/>
        <v>4</v>
      </c>
      <c r="BX103" s="33">
        <f t="shared" si="24"/>
        <v>5</v>
      </c>
      <c r="BY103" s="33">
        <f t="shared" si="24"/>
        <v>6</v>
      </c>
      <c r="BZ103" s="33">
        <f t="shared" si="24"/>
        <v>7</v>
      </c>
      <c r="CA103" s="33">
        <f t="shared" si="24"/>
        <v>8</v>
      </c>
      <c r="CB103" s="33">
        <f t="shared" si="24"/>
        <v>9</v>
      </c>
      <c r="CC103" s="33">
        <f t="shared" si="24"/>
        <v>10</v>
      </c>
      <c r="CD103" s="33">
        <f t="shared" si="24"/>
        <v>11</v>
      </c>
      <c r="CE103" s="33">
        <f t="shared" si="24"/>
        <v>12</v>
      </c>
      <c r="CF103" s="33">
        <f t="shared" si="24"/>
        <v>13</v>
      </c>
      <c r="CG103" s="33">
        <f t="shared" si="24"/>
        <v>14</v>
      </c>
      <c r="CH103" s="33">
        <f t="shared" si="24"/>
        <v>15</v>
      </c>
      <c r="CI103" s="33">
        <f t="shared" si="24"/>
        <v>16</v>
      </c>
      <c r="CJ103" s="33">
        <f t="shared" si="24"/>
        <v>17</v>
      </c>
      <c r="CK103" s="33">
        <f t="shared" si="24"/>
        <v>18</v>
      </c>
      <c r="CL103" s="33">
        <f t="shared" si="24"/>
        <v>19</v>
      </c>
      <c r="CM103" s="33">
        <f t="shared" si="24"/>
        <v>20</v>
      </c>
      <c r="CN103" s="33">
        <f t="shared" si="24"/>
        <v>21</v>
      </c>
      <c r="CO103" s="33">
        <f t="shared" si="24"/>
        <v>22</v>
      </c>
      <c r="CP103" s="33">
        <f t="shared" si="24"/>
        <v>23</v>
      </c>
      <c r="CQ103" s="33">
        <f t="shared" si="24"/>
        <v>24</v>
      </c>
      <c r="CR103" s="33">
        <f t="shared" si="24"/>
        <v>25</v>
      </c>
      <c r="CS103" s="33">
        <f t="shared" si="24"/>
        <v>26</v>
      </c>
    </row>
    <row r="104" spans="1:97" ht="15" customHeight="1">
      <c r="A104" s="482"/>
      <c r="B104" s="482"/>
      <c r="C104" s="482"/>
      <c r="D104" s="544">
        <f t="shared" ref="D104:G104" si="25">E104-1</f>
        <v>44615</v>
      </c>
      <c r="E104" s="264">
        <f t="shared" si="25"/>
        <v>44616</v>
      </c>
      <c r="F104" s="264">
        <f t="shared" si="25"/>
        <v>44617</v>
      </c>
      <c r="G104" s="264">
        <f t="shared" si="25"/>
        <v>44618</v>
      </c>
      <c r="H104" s="264">
        <f>I104-1</f>
        <v>44619</v>
      </c>
      <c r="I104" s="545">
        <f>O104-1</f>
        <v>44620</v>
      </c>
      <c r="M104" s="22"/>
      <c r="N104" s="98" t="s">
        <v>64</v>
      </c>
      <c r="O104" s="113">
        <f>DATE(N101,O101,1)</f>
        <v>44621</v>
      </c>
      <c r="P104" s="114">
        <f>O104+1</f>
        <v>44622</v>
      </c>
      <c r="Q104" s="114">
        <f t="shared" ref="Q104:AP104" si="26">P104+1</f>
        <v>44623</v>
      </c>
      <c r="R104" s="114">
        <f t="shared" si="26"/>
        <v>44624</v>
      </c>
      <c r="S104" s="114">
        <f t="shared" si="26"/>
        <v>44625</v>
      </c>
      <c r="T104" s="114">
        <f t="shared" si="26"/>
        <v>44626</v>
      </c>
      <c r="U104" s="114">
        <f t="shared" si="26"/>
        <v>44627</v>
      </c>
      <c r="V104" s="114">
        <f t="shared" si="26"/>
        <v>44628</v>
      </c>
      <c r="W104" s="114">
        <f t="shared" si="26"/>
        <v>44629</v>
      </c>
      <c r="X104" s="114">
        <f t="shared" si="26"/>
        <v>44630</v>
      </c>
      <c r="Y104" s="114">
        <f t="shared" si="26"/>
        <v>44631</v>
      </c>
      <c r="Z104" s="114">
        <f t="shared" si="26"/>
        <v>44632</v>
      </c>
      <c r="AA104" s="114">
        <f t="shared" si="26"/>
        <v>44633</v>
      </c>
      <c r="AB104" s="114">
        <f t="shared" si="26"/>
        <v>44634</v>
      </c>
      <c r="AC104" s="114">
        <f t="shared" si="26"/>
        <v>44635</v>
      </c>
      <c r="AD104" s="114">
        <f t="shared" si="26"/>
        <v>44636</v>
      </c>
      <c r="AE104" s="114">
        <f t="shared" si="26"/>
        <v>44637</v>
      </c>
      <c r="AF104" s="114">
        <f t="shared" si="26"/>
        <v>44638</v>
      </c>
      <c r="AG104" s="114">
        <f t="shared" si="26"/>
        <v>44639</v>
      </c>
      <c r="AH104" s="114">
        <f t="shared" si="26"/>
        <v>44640</v>
      </c>
      <c r="AI104" s="114">
        <f t="shared" si="26"/>
        <v>44641</v>
      </c>
      <c r="AJ104" s="114">
        <f t="shared" si="26"/>
        <v>44642</v>
      </c>
      <c r="AK104" s="114">
        <f t="shared" si="26"/>
        <v>44643</v>
      </c>
      <c r="AL104" s="114">
        <f t="shared" si="26"/>
        <v>44644</v>
      </c>
      <c r="AM104" s="114">
        <f t="shared" si="26"/>
        <v>44645</v>
      </c>
      <c r="AN104" s="114">
        <f t="shared" si="26"/>
        <v>44646</v>
      </c>
      <c r="AO104" s="114">
        <f t="shared" si="26"/>
        <v>44647</v>
      </c>
      <c r="AP104" s="114">
        <f t="shared" si="26"/>
        <v>44648</v>
      </c>
      <c r="AQ104" s="114">
        <f>IF(MONTH(DATE($N$101,$O$101,AQ102))&lt;&gt;$O$101,"",DATE($N$101,$O$101,AQ102))</f>
        <v>44649</v>
      </c>
      <c r="AR104" s="114">
        <f>IF(MONTH(DATE($N$101,$O$101,AR102))&lt;&gt;$O$101,"",DATE($N$101,$O$101,AR102))</f>
        <v>44650</v>
      </c>
      <c r="AS104" s="115">
        <f>IF(MONTH(DATE($N$101,$O$101,AS102))&lt;&gt;$O$101,"",DATE($N$101,$O$101,AS102))</f>
        <v>44651</v>
      </c>
      <c r="AT104" s="612" t="s">
        <v>169</v>
      </c>
      <c r="BN104" s="250" t="s">
        <v>70</v>
      </c>
      <c r="BO104" s="251">
        <f>DATE(N101,O101,1)</f>
        <v>44621</v>
      </c>
      <c r="BP104" s="252">
        <f>BO104+1</f>
        <v>44622</v>
      </c>
      <c r="BQ104" s="252">
        <f t="shared" ref="BQ104:CP104" si="27">BP104+1</f>
        <v>44623</v>
      </c>
      <c r="BR104" s="252">
        <f t="shared" si="27"/>
        <v>44624</v>
      </c>
      <c r="BS104" s="252">
        <f t="shared" si="27"/>
        <v>44625</v>
      </c>
      <c r="BT104" s="252">
        <f t="shared" si="27"/>
        <v>44626</v>
      </c>
      <c r="BU104" s="252">
        <f t="shared" si="27"/>
        <v>44627</v>
      </c>
      <c r="BV104" s="252">
        <f t="shared" si="27"/>
        <v>44628</v>
      </c>
      <c r="BW104" s="252">
        <f t="shared" si="27"/>
        <v>44629</v>
      </c>
      <c r="BX104" s="252">
        <f t="shared" si="27"/>
        <v>44630</v>
      </c>
      <c r="BY104" s="252">
        <f t="shared" si="27"/>
        <v>44631</v>
      </c>
      <c r="BZ104" s="252">
        <f t="shared" si="27"/>
        <v>44632</v>
      </c>
      <c r="CA104" s="252">
        <f t="shared" si="27"/>
        <v>44633</v>
      </c>
      <c r="CB104" s="252">
        <f t="shared" si="27"/>
        <v>44634</v>
      </c>
      <c r="CC104" s="252">
        <f t="shared" si="27"/>
        <v>44635</v>
      </c>
      <c r="CD104" s="252">
        <f t="shared" si="27"/>
        <v>44636</v>
      </c>
      <c r="CE104" s="252">
        <f t="shared" si="27"/>
        <v>44637</v>
      </c>
      <c r="CF104" s="252">
        <f t="shared" si="27"/>
        <v>44638</v>
      </c>
      <c r="CG104" s="252">
        <f t="shared" si="27"/>
        <v>44639</v>
      </c>
      <c r="CH104" s="252">
        <f t="shared" si="27"/>
        <v>44640</v>
      </c>
      <c r="CI104" s="252">
        <f t="shared" si="27"/>
        <v>44641</v>
      </c>
      <c r="CJ104" s="252">
        <f t="shared" si="27"/>
        <v>44642</v>
      </c>
      <c r="CK104" s="252">
        <f t="shared" si="27"/>
        <v>44643</v>
      </c>
      <c r="CL104" s="252">
        <f t="shared" si="27"/>
        <v>44644</v>
      </c>
      <c r="CM104" s="252">
        <f t="shared" si="27"/>
        <v>44645</v>
      </c>
      <c r="CN104" s="252">
        <f t="shared" si="27"/>
        <v>44646</v>
      </c>
      <c r="CO104" s="252">
        <f t="shared" si="27"/>
        <v>44647</v>
      </c>
      <c r="CP104" s="252">
        <f t="shared" si="27"/>
        <v>44648</v>
      </c>
      <c r="CQ104" s="252">
        <f>IF(MONTH(DATE($N$101,$O$101,CQ102))&lt;&gt;$O$101,"",DATE($N$101,$O$101,CQ102))</f>
        <v>44649</v>
      </c>
      <c r="CR104" s="252">
        <f>IF(MONTH(DATE($N$101,$O$101,CR102))&lt;&gt;$O$101,"",DATE($N$101,$O$101,CR102))</f>
        <v>44650</v>
      </c>
      <c r="CS104" s="253">
        <f>IF(MONTH(DATE($N$101,$O$101,CS102))&lt;&gt;$O$101,"",DATE($N$101,$O$101,CS102))</f>
        <v>44651</v>
      </c>
    </row>
    <row r="105" spans="1:97" ht="15" customHeight="1">
      <c r="A105" s="482"/>
      <c r="B105" s="482"/>
      <c r="C105" s="482"/>
      <c r="D105" s="546" t="str">
        <f ca="1">IF(OR(COUNTIF(OFFSET(통합!$B$105,,,80,7),D104),COUNTIF(통합!$I$105:$I$113,TEXT(D104,"mmdd"))),"휴",CHOOSE(WEEKDAY(D104,1),"일","월","화","수","목","금","토"))</f>
        <v>수</v>
      </c>
      <c r="E105" s="547" t="str">
        <f ca="1">IF(OR(COUNTIF(OFFSET(통합!$B$105,,,80,7),E104),COUNTIF(통합!$I$105:$I$113,TEXT(E104,"mmdd"))),"휴",CHOOSE(WEEKDAY(E104,1),"일","월","화","수","목","금","토"))</f>
        <v>목</v>
      </c>
      <c r="F105" s="547" t="str">
        <f ca="1">IF(OR(COUNTIF(OFFSET(통합!$B$105,,,80,7),F104),COUNTIF(통합!$I$105:$I$113,TEXT(F104,"mmdd"))),"휴",CHOOSE(WEEKDAY(F104,1),"일","월","화","수","목","금","토"))</f>
        <v>금</v>
      </c>
      <c r="G105" s="547" t="str">
        <f ca="1">IF(OR(COUNTIF(OFFSET(통합!$B$105,,,80,7),G104),COUNTIF(통합!$I$105:$I$113,TEXT(G104,"mmdd"))),"휴",CHOOSE(WEEKDAY(G104,1),"일","월","화","수","목","금","토"))</f>
        <v>토</v>
      </c>
      <c r="H105" s="547" t="str">
        <f ca="1">IF(OR(COUNTIF(OFFSET(통합!$B$105,,,80,7),H104),COUNTIF(통합!$I$105:$I$113,TEXT(H104,"mmdd"))),"휴",CHOOSE(WEEKDAY(H104,1),"일","월","화","수","목","금","토"))</f>
        <v>일</v>
      </c>
      <c r="I105" s="548" t="str">
        <f ca="1">IF(OR(COUNTIF(OFFSET(통합!$B$105,,,80,7),I104),COUNTIF(통합!$I$105:$I$113,TEXT(I104,"mmdd"))),"휴",CHOOSE(WEEKDAY(I104,1),"일","월","화","수","목","금","토"))</f>
        <v>월</v>
      </c>
      <c r="M105" s="22"/>
      <c r="N105" s="102" t="s">
        <v>65</v>
      </c>
      <c r="O105" s="297" t="str">
        <f ca="1">통합!O105</f>
        <v>휴</v>
      </c>
      <c r="P105" s="298" t="str">
        <f ca="1">통합!P105</f>
        <v>수</v>
      </c>
      <c r="Q105" s="298" t="str">
        <f ca="1">통합!Q105</f>
        <v>목</v>
      </c>
      <c r="R105" s="298" t="str">
        <f ca="1">통합!R105</f>
        <v>금</v>
      </c>
      <c r="S105" s="298" t="str">
        <f ca="1">통합!S105</f>
        <v>토</v>
      </c>
      <c r="T105" s="298" t="str">
        <f ca="1">통합!T105</f>
        <v>일</v>
      </c>
      <c r="U105" s="298" t="str">
        <f ca="1">통합!U105</f>
        <v>월</v>
      </c>
      <c r="V105" s="298" t="str">
        <f ca="1">통합!V105</f>
        <v>화</v>
      </c>
      <c r="W105" s="298" t="str">
        <f ca="1">통합!W105</f>
        <v>수</v>
      </c>
      <c r="X105" s="298" t="str">
        <f ca="1">통합!X105</f>
        <v>목</v>
      </c>
      <c r="Y105" s="298" t="str">
        <f ca="1">통합!Y105</f>
        <v>금</v>
      </c>
      <c r="Z105" s="298" t="str">
        <f ca="1">통합!Z105</f>
        <v>토</v>
      </c>
      <c r="AA105" s="298" t="str">
        <f ca="1">통합!AA105</f>
        <v>일</v>
      </c>
      <c r="AB105" s="298" t="str">
        <f ca="1">통합!AB105</f>
        <v>월</v>
      </c>
      <c r="AC105" s="298" t="str">
        <f ca="1">통합!AC105</f>
        <v>화</v>
      </c>
      <c r="AD105" s="298" t="str">
        <f ca="1">통합!AD105</f>
        <v>수</v>
      </c>
      <c r="AE105" s="298" t="str">
        <f ca="1">통합!AE105</f>
        <v>목</v>
      </c>
      <c r="AF105" s="298" t="str">
        <f ca="1">통합!AF105</f>
        <v>금</v>
      </c>
      <c r="AG105" s="298" t="str">
        <f ca="1">통합!AG105</f>
        <v>토</v>
      </c>
      <c r="AH105" s="298" t="str">
        <f ca="1">통합!AH105</f>
        <v>일</v>
      </c>
      <c r="AI105" s="298" t="str">
        <f ca="1">통합!AI105</f>
        <v>월</v>
      </c>
      <c r="AJ105" s="298" t="str">
        <f ca="1">통합!AJ105</f>
        <v>화</v>
      </c>
      <c r="AK105" s="298" t="str">
        <f ca="1">통합!AK105</f>
        <v>수</v>
      </c>
      <c r="AL105" s="298" t="str">
        <f ca="1">통합!AL105</f>
        <v>목</v>
      </c>
      <c r="AM105" s="298" t="str">
        <f ca="1">통합!AM105</f>
        <v>금</v>
      </c>
      <c r="AN105" s="298" t="str">
        <f ca="1">통합!AN105</f>
        <v>토</v>
      </c>
      <c r="AO105" s="298" t="str">
        <f ca="1">통합!AO105</f>
        <v>일</v>
      </c>
      <c r="AP105" s="298" t="str">
        <f ca="1">통합!AP105</f>
        <v>월</v>
      </c>
      <c r="AQ105" s="298" t="str">
        <f ca="1">통합!AQ105</f>
        <v>화</v>
      </c>
      <c r="AR105" s="298" t="str">
        <f ca="1">통합!AR105</f>
        <v>수</v>
      </c>
      <c r="AS105" s="299" t="str">
        <f ca="1">통합!AS105</f>
        <v>목</v>
      </c>
      <c r="AT105" s="613"/>
      <c r="BN105" s="254" t="s">
        <v>71</v>
      </c>
      <c r="BO105" s="255" t="str">
        <f t="shared" ref="BO105:CS105" ca="1" si="28">O105</f>
        <v>휴</v>
      </c>
      <c r="BP105" s="256" t="str">
        <f t="shared" ca="1" si="28"/>
        <v>수</v>
      </c>
      <c r="BQ105" s="256" t="str">
        <f t="shared" ca="1" si="28"/>
        <v>목</v>
      </c>
      <c r="BR105" s="256" t="str">
        <f t="shared" ca="1" si="28"/>
        <v>금</v>
      </c>
      <c r="BS105" s="256" t="str">
        <f t="shared" ca="1" si="28"/>
        <v>토</v>
      </c>
      <c r="BT105" s="256" t="str">
        <f t="shared" ca="1" si="28"/>
        <v>일</v>
      </c>
      <c r="BU105" s="256" t="str">
        <f t="shared" ca="1" si="28"/>
        <v>월</v>
      </c>
      <c r="BV105" s="256" t="str">
        <f t="shared" ca="1" si="28"/>
        <v>화</v>
      </c>
      <c r="BW105" s="256" t="str">
        <f t="shared" ca="1" si="28"/>
        <v>수</v>
      </c>
      <c r="BX105" s="256" t="str">
        <f t="shared" ca="1" si="28"/>
        <v>목</v>
      </c>
      <c r="BY105" s="256" t="str">
        <f t="shared" ca="1" si="28"/>
        <v>금</v>
      </c>
      <c r="BZ105" s="256" t="str">
        <f t="shared" ca="1" si="28"/>
        <v>토</v>
      </c>
      <c r="CA105" s="256" t="str">
        <f t="shared" ca="1" si="28"/>
        <v>일</v>
      </c>
      <c r="CB105" s="256" t="str">
        <f t="shared" ca="1" si="28"/>
        <v>월</v>
      </c>
      <c r="CC105" s="256" t="str">
        <f t="shared" ca="1" si="28"/>
        <v>화</v>
      </c>
      <c r="CD105" s="256" t="str">
        <f t="shared" ca="1" si="28"/>
        <v>수</v>
      </c>
      <c r="CE105" s="256" t="str">
        <f t="shared" ca="1" si="28"/>
        <v>목</v>
      </c>
      <c r="CF105" s="256" t="str">
        <f t="shared" ca="1" si="28"/>
        <v>금</v>
      </c>
      <c r="CG105" s="256" t="str">
        <f t="shared" ca="1" si="28"/>
        <v>토</v>
      </c>
      <c r="CH105" s="256" t="str">
        <f t="shared" ca="1" si="28"/>
        <v>일</v>
      </c>
      <c r="CI105" s="256" t="str">
        <f t="shared" ca="1" si="28"/>
        <v>월</v>
      </c>
      <c r="CJ105" s="256" t="str">
        <f t="shared" ca="1" si="28"/>
        <v>화</v>
      </c>
      <c r="CK105" s="256" t="str">
        <f t="shared" ca="1" si="28"/>
        <v>수</v>
      </c>
      <c r="CL105" s="256" t="str">
        <f t="shared" ca="1" si="28"/>
        <v>목</v>
      </c>
      <c r="CM105" s="256" t="str">
        <f t="shared" ca="1" si="28"/>
        <v>금</v>
      </c>
      <c r="CN105" s="256" t="str">
        <f t="shared" ca="1" si="28"/>
        <v>토</v>
      </c>
      <c r="CO105" s="256" t="str">
        <f t="shared" ca="1" si="28"/>
        <v>일</v>
      </c>
      <c r="CP105" s="256" t="str">
        <f t="shared" ca="1" si="28"/>
        <v>월</v>
      </c>
      <c r="CQ105" s="256" t="str">
        <f t="shared" ca="1" si="28"/>
        <v>화</v>
      </c>
      <c r="CR105" s="256" t="str">
        <f t="shared" ca="1" si="28"/>
        <v>수</v>
      </c>
      <c r="CS105" s="257" t="str">
        <f t="shared" ca="1" si="28"/>
        <v>목</v>
      </c>
    </row>
    <row r="106" spans="1:97" ht="15" customHeight="1">
      <c r="A106" s="482"/>
      <c r="B106" s="482"/>
      <c r="C106" s="482"/>
      <c r="D106" s="118" t="str">
        <f t="shared" ref="D106:I120" si="29">HLOOKUP(D$103,$O$32:$DO$49,$M106,0)</f>
        <v/>
      </c>
      <c r="E106" s="229" t="str">
        <f t="shared" si="29"/>
        <v/>
      </c>
      <c r="F106" s="229" t="str">
        <f t="shared" si="29"/>
        <v/>
      </c>
      <c r="G106" s="229" t="str">
        <f t="shared" si="29"/>
        <v/>
      </c>
      <c r="H106" s="229" t="str">
        <f t="shared" si="29"/>
        <v/>
      </c>
      <c r="I106" s="542" t="str">
        <f t="shared" si="29"/>
        <v/>
      </c>
      <c r="M106" s="78">
        <v>4</v>
      </c>
      <c r="N106" s="104" t="str">
        <f t="shared" ref="N106:N120" si="30">N8</f>
        <v>직원1</v>
      </c>
      <c r="O106" s="225" t="str">
        <f t="shared" ref="O106:AD120" si="31">HLOOKUP(O$103,$O$32:$DO$49,$M106,0)</f>
        <v/>
      </c>
      <c r="P106" s="226" t="str">
        <f t="shared" si="31"/>
        <v/>
      </c>
      <c r="Q106" s="226" t="str">
        <f t="shared" si="31"/>
        <v/>
      </c>
      <c r="R106" s="226" t="str">
        <f t="shared" si="31"/>
        <v/>
      </c>
      <c r="S106" s="226" t="str">
        <f t="shared" si="31"/>
        <v/>
      </c>
      <c r="T106" s="226" t="str">
        <f t="shared" si="31"/>
        <v/>
      </c>
      <c r="U106" s="226" t="str">
        <f t="shared" si="31"/>
        <v/>
      </c>
      <c r="V106" s="227" t="str">
        <f t="shared" si="31"/>
        <v/>
      </c>
      <c r="W106" s="227" t="str">
        <f t="shared" si="31"/>
        <v/>
      </c>
      <c r="X106" s="227" t="str">
        <f t="shared" si="31"/>
        <v/>
      </c>
      <c r="Y106" s="227" t="str">
        <f t="shared" si="31"/>
        <v/>
      </c>
      <c r="Z106" s="227" t="str">
        <f t="shared" si="31"/>
        <v/>
      </c>
      <c r="AA106" s="227" t="str">
        <f t="shared" si="31"/>
        <v/>
      </c>
      <c r="AB106" s="227" t="str">
        <f t="shared" si="31"/>
        <v/>
      </c>
      <c r="AC106" s="227" t="str">
        <f t="shared" si="31"/>
        <v/>
      </c>
      <c r="AD106" s="227" t="str">
        <f t="shared" si="31"/>
        <v/>
      </c>
      <c r="AE106" s="227" t="str">
        <f t="shared" ref="AE106:AS120" si="32">HLOOKUP(AE$103,$O$32:$DO$49,$M106,0)</f>
        <v/>
      </c>
      <c r="AF106" s="227" t="str">
        <f t="shared" si="32"/>
        <v/>
      </c>
      <c r="AG106" s="227" t="str">
        <f t="shared" si="32"/>
        <v/>
      </c>
      <c r="AH106" s="227" t="str">
        <f t="shared" si="32"/>
        <v/>
      </c>
      <c r="AI106" s="227" t="str">
        <f t="shared" si="32"/>
        <v/>
      </c>
      <c r="AJ106" s="227" t="str">
        <f t="shared" si="32"/>
        <v/>
      </c>
      <c r="AK106" s="227" t="str">
        <f t="shared" si="32"/>
        <v/>
      </c>
      <c r="AL106" s="227" t="str">
        <f t="shared" si="32"/>
        <v/>
      </c>
      <c r="AM106" s="227" t="str">
        <f t="shared" si="32"/>
        <v/>
      </c>
      <c r="AN106" s="227" t="str">
        <f t="shared" si="32"/>
        <v/>
      </c>
      <c r="AO106" s="227" t="str">
        <f t="shared" si="32"/>
        <v/>
      </c>
      <c r="AP106" s="227" t="str">
        <f t="shared" si="32"/>
        <v/>
      </c>
      <c r="AQ106" s="227" t="str">
        <f t="shared" si="32"/>
        <v/>
      </c>
      <c r="AR106" s="227" t="str">
        <f t="shared" si="32"/>
        <v/>
      </c>
      <c r="AS106" s="228" t="str">
        <f t="shared" si="32"/>
        <v/>
      </c>
      <c r="AT106" s="454">
        <f>COUNTBLANK(O106:AS106)</f>
        <v>31</v>
      </c>
      <c r="BN106" s="182" t="str">
        <f t="shared" ref="BN106:BN120" si="33">N8</f>
        <v>직원1</v>
      </c>
      <c r="BO106" s="240" t="str">
        <f t="shared" ref="BO106:BO120" si="34">HLOOKUP(O$103,$O$32:$DO$49,$M106,0)</f>
        <v/>
      </c>
      <c r="BP106" s="241" t="str">
        <f t="shared" ref="BP106:BP120" si="35">HLOOKUP(P$103,$O$32:$DO$49,$M106,0)</f>
        <v/>
      </c>
      <c r="BQ106" s="241" t="str">
        <f t="shared" ref="BQ106:BQ120" si="36">HLOOKUP(Q$103,$O$32:$DO$49,$M106,0)</f>
        <v/>
      </c>
      <c r="BR106" s="241" t="str">
        <f t="shared" ref="BR106:BR120" si="37">HLOOKUP(R$103,$O$32:$DO$49,$M106,0)</f>
        <v/>
      </c>
      <c r="BS106" s="241" t="str">
        <f t="shared" ref="BS106:BS120" si="38">HLOOKUP(S$103,$O$32:$DO$49,$M106,0)</f>
        <v/>
      </c>
      <c r="BT106" s="241" t="str">
        <f t="shared" ref="BT106:BT120" si="39">HLOOKUP(T$103,$O$32:$DO$49,$M106,0)</f>
        <v/>
      </c>
      <c r="BU106" s="241" t="str">
        <f t="shared" ref="BU106:BU120" si="40">HLOOKUP(U$103,$O$32:$DO$49,$M106,0)</f>
        <v/>
      </c>
      <c r="BV106" s="242" t="str">
        <f t="shared" ref="BV106:BV120" si="41">HLOOKUP(V$103,$O$32:$DO$49,$M106,0)</f>
        <v/>
      </c>
      <c r="BW106" s="242" t="str">
        <f t="shared" ref="BW106:BW120" si="42">HLOOKUP(W$103,$O$32:$DO$49,$M106,0)</f>
        <v/>
      </c>
      <c r="BX106" s="242" t="str">
        <f t="shared" ref="BX106:BX120" si="43">HLOOKUP(X$103,$O$32:$DO$49,$M106,0)</f>
        <v/>
      </c>
      <c r="BY106" s="242" t="str">
        <f t="shared" ref="BY106:BY120" si="44">HLOOKUP(Y$103,$O$32:$DO$49,$M106,0)</f>
        <v/>
      </c>
      <c r="BZ106" s="242" t="str">
        <f t="shared" ref="BZ106:BZ120" si="45">HLOOKUP(Z$103,$O$32:$DO$49,$M106,0)</f>
        <v/>
      </c>
      <c r="CA106" s="242" t="str">
        <f t="shared" ref="CA106:CA120" si="46">HLOOKUP(AA$103,$O$32:$DO$49,$M106,0)</f>
        <v/>
      </c>
      <c r="CB106" s="242" t="str">
        <f t="shared" ref="CB106:CB120" si="47">HLOOKUP(AB$103,$O$32:$DO$49,$M106,0)</f>
        <v/>
      </c>
      <c r="CC106" s="242" t="str">
        <f t="shared" ref="CC106:CC120" si="48">HLOOKUP(AC$103,$O$32:$DO$49,$M106,0)</f>
        <v/>
      </c>
      <c r="CD106" s="242" t="str">
        <f t="shared" ref="CD106:CD120" si="49">HLOOKUP(AD$103,$O$32:$DO$49,$M106,0)</f>
        <v/>
      </c>
      <c r="CE106" s="242" t="str">
        <f t="shared" ref="CE106:CE120" si="50">HLOOKUP(AE$103,$O$32:$DO$49,$M106,0)</f>
        <v/>
      </c>
      <c r="CF106" s="242" t="str">
        <f t="shared" ref="CF106:CF120" si="51">HLOOKUP(AF$103,$O$32:$DO$49,$M106,0)</f>
        <v/>
      </c>
      <c r="CG106" s="242" t="str">
        <f t="shared" ref="CG106:CG120" si="52">HLOOKUP(AG$103,$O$32:$DO$49,$M106,0)</f>
        <v/>
      </c>
      <c r="CH106" s="242" t="str">
        <f t="shared" ref="CH106:CH120" si="53">HLOOKUP(AH$103,$O$32:$DO$49,$M106,0)</f>
        <v/>
      </c>
      <c r="CI106" s="242" t="str">
        <f t="shared" ref="CI106:CI120" si="54">HLOOKUP(AI$103,$O$32:$DO$49,$M106,0)</f>
        <v/>
      </c>
      <c r="CJ106" s="242" t="str">
        <f t="shared" ref="CJ106:CJ120" si="55">HLOOKUP(AJ$103,$O$32:$DO$49,$M106,0)</f>
        <v/>
      </c>
      <c r="CK106" s="242" t="str">
        <f t="shared" ref="CK106:CK120" si="56">HLOOKUP(AK$103,$O$32:$DO$49,$M106,0)</f>
        <v/>
      </c>
      <c r="CL106" s="242" t="str">
        <f t="shared" ref="CL106:CL120" si="57">HLOOKUP(AL$103,$O$32:$DO$49,$M106,0)</f>
        <v/>
      </c>
      <c r="CM106" s="242" t="str">
        <f t="shared" ref="CM106:CM120" si="58">HLOOKUP(AM$103,$O$32:$DO$49,$M106,0)</f>
        <v/>
      </c>
      <c r="CN106" s="242" t="str">
        <f t="shared" ref="CN106:CN120" si="59">HLOOKUP(AN$103,$O$32:$DO$49,$M106,0)</f>
        <v/>
      </c>
      <c r="CO106" s="242" t="str">
        <f t="shared" ref="CO106:CO120" si="60">HLOOKUP(AO$103,$O$32:$DO$49,$M106,0)</f>
        <v/>
      </c>
      <c r="CP106" s="242" t="str">
        <f t="shared" ref="CP106:CP120" si="61">HLOOKUP(AP$103,$O$32:$DO$49,$M106,0)</f>
        <v/>
      </c>
      <c r="CQ106" s="242" t="str">
        <f t="shared" ref="CQ106:CQ120" si="62">HLOOKUP(AQ$103,$O$32:$DO$49,$M106,0)</f>
        <v/>
      </c>
      <c r="CR106" s="242" t="str">
        <f t="shared" ref="CR106:CR120" si="63">HLOOKUP(AR$103,$O$32:$DO$49,$M106,0)</f>
        <v/>
      </c>
      <c r="CS106" s="243" t="str">
        <f t="shared" ref="CS106:CS120" si="64">HLOOKUP(AS$103,$O$32:$DO$49,$M106,0)</f>
        <v/>
      </c>
    </row>
    <row r="107" spans="1:97" ht="15" customHeight="1">
      <c r="A107" s="482"/>
      <c r="B107" s="482"/>
      <c r="C107" s="482"/>
      <c r="D107" s="118" t="str">
        <f t="shared" si="29"/>
        <v/>
      </c>
      <c r="E107" s="229" t="str">
        <f t="shared" si="29"/>
        <v/>
      </c>
      <c r="F107" s="229" t="str">
        <f t="shared" si="29"/>
        <v/>
      </c>
      <c r="G107" s="229" t="str">
        <f t="shared" si="29"/>
        <v/>
      </c>
      <c r="H107" s="229" t="str">
        <f t="shared" si="29"/>
        <v/>
      </c>
      <c r="I107" s="542" t="str">
        <f t="shared" si="29"/>
        <v/>
      </c>
      <c r="M107" s="78">
        <f>M106+1</f>
        <v>5</v>
      </c>
      <c r="N107" s="106" t="str">
        <f t="shared" si="30"/>
        <v>직원2</v>
      </c>
      <c r="O107" s="118" t="str">
        <f t="shared" si="31"/>
        <v/>
      </c>
      <c r="P107" s="229" t="str">
        <f t="shared" si="31"/>
        <v/>
      </c>
      <c r="Q107" s="229" t="str">
        <f t="shared" si="31"/>
        <v/>
      </c>
      <c r="R107" s="229" t="str">
        <f t="shared" si="31"/>
        <v/>
      </c>
      <c r="S107" s="229" t="str">
        <f t="shared" si="31"/>
        <v/>
      </c>
      <c r="T107" s="229" t="str">
        <f t="shared" si="31"/>
        <v/>
      </c>
      <c r="U107" s="229" t="str">
        <f t="shared" si="31"/>
        <v/>
      </c>
      <c r="V107" s="230" t="str">
        <f t="shared" si="31"/>
        <v/>
      </c>
      <c r="W107" s="230" t="str">
        <f t="shared" si="31"/>
        <v/>
      </c>
      <c r="X107" s="230" t="str">
        <f t="shared" si="31"/>
        <v/>
      </c>
      <c r="Y107" s="230" t="str">
        <f t="shared" si="31"/>
        <v/>
      </c>
      <c r="Z107" s="230" t="str">
        <f t="shared" si="31"/>
        <v/>
      </c>
      <c r="AA107" s="230" t="str">
        <f t="shared" si="31"/>
        <v/>
      </c>
      <c r="AB107" s="230" t="str">
        <f t="shared" si="31"/>
        <v/>
      </c>
      <c r="AC107" s="230" t="str">
        <f t="shared" si="31"/>
        <v/>
      </c>
      <c r="AD107" s="230" t="str">
        <f t="shared" si="31"/>
        <v/>
      </c>
      <c r="AE107" s="230" t="str">
        <f t="shared" si="32"/>
        <v/>
      </c>
      <c r="AF107" s="230" t="str">
        <f t="shared" si="32"/>
        <v/>
      </c>
      <c r="AG107" s="230" t="str">
        <f t="shared" si="32"/>
        <v/>
      </c>
      <c r="AH107" s="230" t="str">
        <f t="shared" si="32"/>
        <v/>
      </c>
      <c r="AI107" s="230" t="str">
        <f t="shared" si="32"/>
        <v/>
      </c>
      <c r="AJ107" s="230" t="str">
        <f t="shared" si="32"/>
        <v/>
      </c>
      <c r="AK107" s="230" t="str">
        <f t="shared" si="32"/>
        <v/>
      </c>
      <c r="AL107" s="230" t="str">
        <f t="shared" si="32"/>
        <v/>
      </c>
      <c r="AM107" s="230" t="str">
        <f t="shared" si="32"/>
        <v/>
      </c>
      <c r="AN107" s="230" t="str">
        <f t="shared" si="32"/>
        <v/>
      </c>
      <c r="AO107" s="230" t="str">
        <f t="shared" si="32"/>
        <v/>
      </c>
      <c r="AP107" s="230" t="str">
        <f t="shared" si="32"/>
        <v/>
      </c>
      <c r="AQ107" s="230" t="str">
        <f t="shared" si="32"/>
        <v/>
      </c>
      <c r="AR107" s="230" t="str">
        <f t="shared" si="32"/>
        <v/>
      </c>
      <c r="AS107" s="231" t="str">
        <f t="shared" si="32"/>
        <v/>
      </c>
      <c r="AT107" s="454">
        <f t="shared" ref="AT107:AT120" si="65">COUNTBLANK(O107:AS107)</f>
        <v>31</v>
      </c>
      <c r="BN107" s="187" t="str">
        <f t="shared" si="33"/>
        <v>직원2</v>
      </c>
      <c r="BO107" s="244" t="str">
        <f t="shared" si="34"/>
        <v/>
      </c>
      <c r="BP107" s="245" t="str">
        <f t="shared" si="35"/>
        <v/>
      </c>
      <c r="BQ107" s="245" t="str">
        <f t="shared" si="36"/>
        <v/>
      </c>
      <c r="BR107" s="245" t="str">
        <f t="shared" si="37"/>
        <v/>
      </c>
      <c r="BS107" s="245" t="str">
        <f t="shared" si="38"/>
        <v/>
      </c>
      <c r="BT107" s="245" t="str">
        <f t="shared" si="39"/>
        <v/>
      </c>
      <c r="BU107" s="245" t="str">
        <f t="shared" si="40"/>
        <v/>
      </c>
      <c r="BV107" s="246" t="str">
        <f t="shared" si="41"/>
        <v/>
      </c>
      <c r="BW107" s="246" t="str">
        <f t="shared" si="42"/>
        <v/>
      </c>
      <c r="BX107" s="246" t="str">
        <f t="shared" si="43"/>
        <v/>
      </c>
      <c r="BY107" s="246" t="str">
        <f t="shared" si="44"/>
        <v/>
      </c>
      <c r="BZ107" s="246" t="str">
        <f t="shared" si="45"/>
        <v/>
      </c>
      <c r="CA107" s="246" t="str">
        <f t="shared" si="46"/>
        <v/>
      </c>
      <c r="CB107" s="246" t="str">
        <f t="shared" si="47"/>
        <v/>
      </c>
      <c r="CC107" s="246" t="str">
        <f t="shared" si="48"/>
        <v/>
      </c>
      <c r="CD107" s="246" t="str">
        <f t="shared" si="49"/>
        <v/>
      </c>
      <c r="CE107" s="246" t="str">
        <f t="shared" si="50"/>
        <v/>
      </c>
      <c r="CF107" s="246" t="str">
        <f t="shared" si="51"/>
        <v/>
      </c>
      <c r="CG107" s="246" t="str">
        <f t="shared" si="52"/>
        <v/>
      </c>
      <c r="CH107" s="246" t="str">
        <f t="shared" si="53"/>
        <v/>
      </c>
      <c r="CI107" s="246" t="str">
        <f t="shared" si="54"/>
        <v/>
      </c>
      <c r="CJ107" s="246" t="str">
        <f t="shared" si="55"/>
        <v/>
      </c>
      <c r="CK107" s="246" t="str">
        <f t="shared" si="56"/>
        <v/>
      </c>
      <c r="CL107" s="246" t="str">
        <f t="shared" si="57"/>
        <v/>
      </c>
      <c r="CM107" s="246" t="str">
        <f t="shared" si="58"/>
        <v/>
      </c>
      <c r="CN107" s="246" t="str">
        <f t="shared" si="59"/>
        <v/>
      </c>
      <c r="CO107" s="246" t="str">
        <f t="shared" si="60"/>
        <v/>
      </c>
      <c r="CP107" s="246" t="str">
        <f t="shared" si="61"/>
        <v/>
      </c>
      <c r="CQ107" s="246" t="str">
        <f t="shared" si="62"/>
        <v/>
      </c>
      <c r="CR107" s="246" t="str">
        <f t="shared" si="63"/>
        <v/>
      </c>
      <c r="CS107" s="247" t="str">
        <f t="shared" si="64"/>
        <v/>
      </c>
    </row>
    <row r="108" spans="1:97" ht="15" customHeight="1">
      <c r="A108" s="482"/>
      <c r="B108" s="482"/>
      <c r="C108" s="482"/>
      <c r="D108" s="118" t="str">
        <f t="shared" si="29"/>
        <v/>
      </c>
      <c r="E108" s="229" t="str">
        <f t="shared" si="29"/>
        <v/>
      </c>
      <c r="F108" s="229" t="str">
        <f t="shared" si="29"/>
        <v/>
      </c>
      <c r="G108" s="229" t="str">
        <f t="shared" si="29"/>
        <v/>
      </c>
      <c r="H108" s="229" t="str">
        <f t="shared" si="29"/>
        <v/>
      </c>
      <c r="I108" s="542" t="str">
        <f t="shared" si="29"/>
        <v/>
      </c>
      <c r="M108" s="78">
        <f t="shared" ref="M108:M120" si="66">M107+1</f>
        <v>6</v>
      </c>
      <c r="N108" s="106" t="str">
        <f t="shared" si="30"/>
        <v>직원3</v>
      </c>
      <c r="O108" s="118" t="str">
        <f t="shared" si="31"/>
        <v/>
      </c>
      <c r="P108" s="229" t="str">
        <f t="shared" si="31"/>
        <v/>
      </c>
      <c r="Q108" s="229" t="str">
        <f t="shared" si="31"/>
        <v/>
      </c>
      <c r="R108" s="229" t="str">
        <f t="shared" si="31"/>
        <v/>
      </c>
      <c r="S108" s="229" t="str">
        <f t="shared" si="31"/>
        <v/>
      </c>
      <c r="T108" s="229" t="str">
        <f t="shared" si="31"/>
        <v/>
      </c>
      <c r="U108" s="229" t="str">
        <f t="shared" si="31"/>
        <v/>
      </c>
      <c r="V108" s="230" t="str">
        <f t="shared" si="31"/>
        <v/>
      </c>
      <c r="W108" s="230" t="str">
        <f t="shared" si="31"/>
        <v/>
      </c>
      <c r="X108" s="230" t="str">
        <f t="shared" si="31"/>
        <v/>
      </c>
      <c r="Y108" s="230" t="str">
        <f t="shared" si="31"/>
        <v/>
      </c>
      <c r="Z108" s="230" t="str">
        <f t="shared" si="31"/>
        <v/>
      </c>
      <c r="AA108" s="230" t="str">
        <f t="shared" si="31"/>
        <v/>
      </c>
      <c r="AB108" s="230" t="str">
        <f t="shared" si="31"/>
        <v/>
      </c>
      <c r="AC108" s="230" t="str">
        <f t="shared" si="31"/>
        <v/>
      </c>
      <c r="AD108" s="230" t="str">
        <f t="shared" si="31"/>
        <v/>
      </c>
      <c r="AE108" s="230" t="str">
        <f t="shared" si="32"/>
        <v/>
      </c>
      <c r="AF108" s="230" t="str">
        <f t="shared" si="32"/>
        <v/>
      </c>
      <c r="AG108" s="230" t="str">
        <f t="shared" si="32"/>
        <v/>
      </c>
      <c r="AH108" s="230" t="str">
        <f t="shared" si="32"/>
        <v/>
      </c>
      <c r="AI108" s="230" t="str">
        <f t="shared" si="32"/>
        <v/>
      </c>
      <c r="AJ108" s="230" t="str">
        <f t="shared" si="32"/>
        <v/>
      </c>
      <c r="AK108" s="230" t="str">
        <f t="shared" si="32"/>
        <v/>
      </c>
      <c r="AL108" s="230" t="str">
        <f t="shared" si="32"/>
        <v/>
      </c>
      <c r="AM108" s="230" t="str">
        <f t="shared" si="32"/>
        <v/>
      </c>
      <c r="AN108" s="230" t="str">
        <f t="shared" si="32"/>
        <v/>
      </c>
      <c r="AO108" s="230" t="str">
        <f t="shared" si="32"/>
        <v/>
      </c>
      <c r="AP108" s="230" t="str">
        <f t="shared" si="32"/>
        <v/>
      </c>
      <c r="AQ108" s="230" t="str">
        <f t="shared" si="32"/>
        <v/>
      </c>
      <c r="AR108" s="230" t="str">
        <f t="shared" si="32"/>
        <v/>
      </c>
      <c r="AS108" s="231" t="str">
        <f t="shared" si="32"/>
        <v/>
      </c>
      <c r="AT108" s="454">
        <f t="shared" si="65"/>
        <v>31</v>
      </c>
      <c r="BN108" s="187" t="str">
        <f t="shared" si="33"/>
        <v>직원3</v>
      </c>
      <c r="BO108" s="244" t="str">
        <f t="shared" si="34"/>
        <v/>
      </c>
      <c r="BP108" s="245" t="str">
        <f t="shared" si="35"/>
        <v/>
      </c>
      <c r="BQ108" s="245" t="str">
        <f t="shared" si="36"/>
        <v/>
      </c>
      <c r="BR108" s="245" t="str">
        <f t="shared" si="37"/>
        <v/>
      </c>
      <c r="BS108" s="245" t="str">
        <f t="shared" si="38"/>
        <v/>
      </c>
      <c r="BT108" s="245" t="str">
        <f t="shared" si="39"/>
        <v/>
      </c>
      <c r="BU108" s="245" t="str">
        <f t="shared" si="40"/>
        <v/>
      </c>
      <c r="BV108" s="246" t="str">
        <f t="shared" si="41"/>
        <v/>
      </c>
      <c r="BW108" s="246" t="str">
        <f t="shared" si="42"/>
        <v/>
      </c>
      <c r="BX108" s="246" t="str">
        <f t="shared" si="43"/>
        <v/>
      </c>
      <c r="BY108" s="246" t="str">
        <f t="shared" si="44"/>
        <v/>
      </c>
      <c r="BZ108" s="246" t="str">
        <f t="shared" si="45"/>
        <v/>
      </c>
      <c r="CA108" s="246" t="str">
        <f t="shared" si="46"/>
        <v/>
      </c>
      <c r="CB108" s="246" t="str">
        <f t="shared" si="47"/>
        <v/>
      </c>
      <c r="CC108" s="246" t="str">
        <f t="shared" si="48"/>
        <v/>
      </c>
      <c r="CD108" s="246" t="str">
        <f t="shared" si="49"/>
        <v/>
      </c>
      <c r="CE108" s="246" t="str">
        <f t="shared" si="50"/>
        <v/>
      </c>
      <c r="CF108" s="246" t="str">
        <f t="shared" si="51"/>
        <v/>
      </c>
      <c r="CG108" s="246" t="str">
        <f t="shared" si="52"/>
        <v/>
      </c>
      <c r="CH108" s="246" t="str">
        <f t="shared" si="53"/>
        <v/>
      </c>
      <c r="CI108" s="246" t="str">
        <f t="shared" si="54"/>
        <v/>
      </c>
      <c r="CJ108" s="246" t="str">
        <f t="shared" si="55"/>
        <v/>
      </c>
      <c r="CK108" s="246" t="str">
        <f t="shared" si="56"/>
        <v/>
      </c>
      <c r="CL108" s="246" t="str">
        <f t="shared" si="57"/>
        <v/>
      </c>
      <c r="CM108" s="246" t="str">
        <f t="shared" si="58"/>
        <v/>
      </c>
      <c r="CN108" s="246" t="str">
        <f t="shared" si="59"/>
        <v/>
      </c>
      <c r="CO108" s="246" t="str">
        <f t="shared" si="60"/>
        <v/>
      </c>
      <c r="CP108" s="246" t="str">
        <f t="shared" si="61"/>
        <v/>
      </c>
      <c r="CQ108" s="246" t="str">
        <f t="shared" si="62"/>
        <v/>
      </c>
      <c r="CR108" s="246" t="str">
        <f t="shared" si="63"/>
        <v/>
      </c>
      <c r="CS108" s="247" t="str">
        <f t="shared" si="64"/>
        <v/>
      </c>
    </row>
    <row r="109" spans="1:97" ht="15" customHeight="1">
      <c r="A109" s="482"/>
      <c r="B109" s="482"/>
      <c r="C109" s="482"/>
      <c r="D109" s="118" t="str">
        <f t="shared" si="29"/>
        <v/>
      </c>
      <c r="E109" s="229" t="str">
        <f t="shared" si="29"/>
        <v/>
      </c>
      <c r="F109" s="229" t="str">
        <f t="shared" si="29"/>
        <v/>
      </c>
      <c r="G109" s="229" t="str">
        <f t="shared" si="29"/>
        <v/>
      </c>
      <c r="H109" s="229" t="str">
        <f t="shared" si="29"/>
        <v/>
      </c>
      <c r="I109" s="542" t="str">
        <f t="shared" si="29"/>
        <v/>
      </c>
      <c r="M109" s="78">
        <f t="shared" si="66"/>
        <v>7</v>
      </c>
      <c r="N109" s="106" t="str">
        <f t="shared" si="30"/>
        <v>직원4</v>
      </c>
      <c r="O109" s="118" t="str">
        <f t="shared" si="31"/>
        <v/>
      </c>
      <c r="P109" s="229" t="str">
        <f t="shared" si="31"/>
        <v/>
      </c>
      <c r="Q109" s="229" t="str">
        <f t="shared" si="31"/>
        <v/>
      </c>
      <c r="R109" s="229" t="str">
        <f t="shared" si="31"/>
        <v/>
      </c>
      <c r="S109" s="229" t="str">
        <f t="shared" si="31"/>
        <v/>
      </c>
      <c r="T109" s="229" t="str">
        <f t="shared" si="31"/>
        <v/>
      </c>
      <c r="U109" s="229" t="str">
        <f t="shared" si="31"/>
        <v/>
      </c>
      <c r="V109" s="230" t="str">
        <f t="shared" si="31"/>
        <v/>
      </c>
      <c r="W109" s="230" t="str">
        <f t="shared" si="31"/>
        <v/>
      </c>
      <c r="X109" s="230" t="str">
        <f t="shared" si="31"/>
        <v/>
      </c>
      <c r="Y109" s="230" t="str">
        <f t="shared" si="31"/>
        <v/>
      </c>
      <c r="Z109" s="230" t="str">
        <f t="shared" si="31"/>
        <v/>
      </c>
      <c r="AA109" s="230" t="str">
        <f t="shared" si="31"/>
        <v/>
      </c>
      <c r="AB109" s="230" t="str">
        <f t="shared" si="31"/>
        <v/>
      </c>
      <c r="AC109" s="230" t="str">
        <f t="shared" si="31"/>
        <v/>
      </c>
      <c r="AD109" s="230" t="str">
        <f t="shared" si="31"/>
        <v/>
      </c>
      <c r="AE109" s="230" t="str">
        <f t="shared" si="32"/>
        <v/>
      </c>
      <c r="AF109" s="230" t="str">
        <f t="shared" si="32"/>
        <v/>
      </c>
      <c r="AG109" s="230" t="str">
        <f t="shared" si="32"/>
        <v/>
      </c>
      <c r="AH109" s="230" t="str">
        <f t="shared" si="32"/>
        <v/>
      </c>
      <c r="AI109" s="230" t="str">
        <f t="shared" si="32"/>
        <v/>
      </c>
      <c r="AJ109" s="230" t="str">
        <f t="shared" si="32"/>
        <v/>
      </c>
      <c r="AK109" s="230" t="str">
        <f t="shared" si="32"/>
        <v/>
      </c>
      <c r="AL109" s="230" t="str">
        <f t="shared" si="32"/>
        <v/>
      </c>
      <c r="AM109" s="230" t="str">
        <f t="shared" si="32"/>
        <v/>
      </c>
      <c r="AN109" s="230" t="str">
        <f t="shared" si="32"/>
        <v/>
      </c>
      <c r="AO109" s="230" t="str">
        <f t="shared" si="32"/>
        <v/>
      </c>
      <c r="AP109" s="230" t="str">
        <f t="shared" si="32"/>
        <v/>
      </c>
      <c r="AQ109" s="230" t="str">
        <f t="shared" si="32"/>
        <v/>
      </c>
      <c r="AR109" s="230" t="str">
        <f t="shared" si="32"/>
        <v/>
      </c>
      <c r="AS109" s="231" t="str">
        <f t="shared" si="32"/>
        <v/>
      </c>
      <c r="AT109" s="454">
        <f t="shared" si="65"/>
        <v>31</v>
      </c>
      <c r="BN109" s="187" t="str">
        <f t="shared" si="33"/>
        <v>직원4</v>
      </c>
      <c r="BO109" s="244" t="str">
        <f t="shared" si="34"/>
        <v/>
      </c>
      <c r="BP109" s="245" t="str">
        <f t="shared" si="35"/>
        <v/>
      </c>
      <c r="BQ109" s="245" t="str">
        <f t="shared" si="36"/>
        <v/>
      </c>
      <c r="BR109" s="245" t="str">
        <f t="shared" si="37"/>
        <v/>
      </c>
      <c r="BS109" s="245" t="str">
        <f t="shared" si="38"/>
        <v/>
      </c>
      <c r="BT109" s="245" t="str">
        <f t="shared" si="39"/>
        <v/>
      </c>
      <c r="BU109" s="245" t="str">
        <f t="shared" si="40"/>
        <v/>
      </c>
      <c r="BV109" s="246" t="str">
        <f t="shared" si="41"/>
        <v/>
      </c>
      <c r="BW109" s="246" t="str">
        <f t="shared" si="42"/>
        <v/>
      </c>
      <c r="BX109" s="246" t="str">
        <f t="shared" si="43"/>
        <v/>
      </c>
      <c r="BY109" s="246" t="str">
        <f t="shared" si="44"/>
        <v/>
      </c>
      <c r="BZ109" s="246" t="str">
        <f t="shared" si="45"/>
        <v/>
      </c>
      <c r="CA109" s="246" t="str">
        <f t="shared" si="46"/>
        <v/>
      </c>
      <c r="CB109" s="246" t="str">
        <f t="shared" si="47"/>
        <v/>
      </c>
      <c r="CC109" s="246" t="str">
        <f t="shared" si="48"/>
        <v/>
      </c>
      <c r="CD109" s="246" t="str">
        <f t="shared" si="49"/>
        <v/>
      </c>
      <c r="CE109" s="246" t="str">
        <f t="shared" si="50"/>
        <v/>
      </c>
      <c r="CF109" s="246" t="str">
        <f t="shared" si="51"/>
        <v/>
      </c>
      <c r="CG109" s="246" t="str">
        <f t="shared" si="52"/>
        <v/>
      </c>
      <c r="CH109" s="246" t="str">
        <f t="shared" si="53"/>
        <v/>
      </c>
      <c r="CI109" s="246" t="str">
        <f t="shared" si="54"/>
        <v/>
      </c>
      <c r="CJ109" s="246" t="str">
        <f t="shared" si="55"/>
        <v/>
      </c>
      <c r="CK109" s="246" t="str">
        <f t="shared" si="56"/>
        <v/>
      </c>
      <c r="CL109" s="246" t="str">
        <f t="shared" si="57"/>
        <v/>
      </c>
      <c r="CM109" s="246" t="str">
        <f t="shared" si="58"/>
        <v/>
      </c>
      <c r="CN109" s="246" t="str">
        <f t="shared" si="59"/>
        <v/>
      </c>
      <c r="CO109" s="246" t="str">
        <f t="shared" si="60"/>
        <v/>
      </c>
      <c r="CP109" s="246" t="str">
        <f t="shared" si="61"/>
        <v/>
      </c>
      <c r="CQ109" s="246" t="str">
        <f t="shared" si="62"/>
        <v/>
      </c>
      <c r="CR109" s="246" t="str">
        <f t="shared" si="63"/>
        <v/>
      </c>
      <c r="CS109" s="247" t="str">
        <f t="shared" si="64"/>
        <v/>
      </c>
    </row>
    <row r="110" spans="1:97" ht="15" customHeight="1">
      <c r="A110" s="482"/>
      <c r="B110" s="482"/>
      <c r="C110" s="482"/>
      <c r="D110" s="118" t="str">
        <f t="shared" si="29"/>
        <v/>
      </c>
      <c r="E110" s="229" t="str">
        <f t="shared" si="29"/>
        <v/>
      </c>
      <c r="F110" s="229" t="str">
        <f t="shared" si="29"/>
        <v/>
      </c>
      <c r="G110" s="229" t="str">
        <f t="shared" si="29"/>
        <v/>
      </c>
      <c r="H110" s="229" t="str">
        <f t="shared" si="29"/>
        <v/>
      </c>
      <c r="I110" s="542" t="str">
        <f t="shared" si="29"/>
        <v/>
      </c>
      <c r="J110" s="69"/>
      <c r="K110" s="69"/>
      <c r="M110" s="78">
        <f t="shared" si="66"/>
        <v>8</v>
      </c>
      <c r="N110" s="106" t="str">
        <f t="shared" si="30"/>
        <v>직원5</v>
      </c>
      <c r="O110" s="118" t="str">
        <f t="shared" si="31"/>
        <v/>
      </c>
      <c r="P110" s="229" t="str">
        <f t="shared" si="31"/>
        <v/>
      </c>
      <c r="Q110" s="229" t="str">
        <f t="shared" si="31"/>
        <v/>
      </c>
      <c r="R110" s="229" t="str">
        <f t="shared" si="31"/>
        <v/>
      </c>
      <c r="S110" s="229" t="str">
        <f t="shared" si="31"/>
        <v/>
      </c>
      <c r="T110" s="229" t="str">
        <f t="shared" si="31"/>
        <v/>
      </c>
      <c r="U110" s="229" t="str">
        <f t="shared" si="31"/>
        <v/>
      </c>
      <c r="V110" s="230" t="str">
        <f t="shared" si="31"/>
        <v/>
      </c>
      <c r="W110" s="230" t="str">
        <f t="shared" si="31"/>
        <v/>
      </c>
      <c r="X110" s="230" t="str">
        <f t="shared" si="31"/>
        <v/>
      </c>
      <c r="Y110" s="230" t="str">
        <f t="shared" si="31"/>
        <v/>
      </c>
      <c r="Z110" s="230" t="str">
        <f t="shared" si="31"/>
        <v/>
      </c>
      <c r="AA110" s="230" t="str">
        <f t="shared" si="31"/>
        <v/>
      </c>
      <c r="AB110" s="230" t="str">
        <f t="shared" si="31"/>
        <v/>
      </c>
      <c r="AC110" s="230" t="str">
        <f t="shared" si="31"/>
        <v/>
      </c>
      <c r="AD110" s="230" t="str">
        <f t="shared" si="31"/>
        <v/>
      </c>
      <c r="AE110" s="230" t="str">
        <f t="shared" si="32"/>
        <v/>
      </c>
      <c r="AF110" s="230" t="str">
        <f t="shared" si="32"/>
        <v/>
      </c>
      <c r="AG110" s="230" t="str">
        <f t="shared" si="32"/>
        <v/>
      </c>
      <c r="AH110" s="230" t="str">
        <f t="shared" si="32"/>
        <v/>
      </c>
      <c r="AI110" s="230" t="str">
        <f t="shared" si="32"/>
        <v/>
      </c>
      <c r="AJ110" s="230" t="str">
        <f t="shared" si="32"/>
        <v/>
      </c>
      <c r="AK110" s="230" t="str">
        <f t="shared" si="32"/>
        <v/>
      </c>
      <c r="AL110" s="230" t="str">
        <f t="shared" si="32"/>
        <v/>
      </c>
      <c r="AM110" s="230" t="str">
        <f t="shared" si="32"/>
        <v/>
      </c>
      <c r="AN110" s="230" t="str">
        <f t="shared" si="32"/>
        <v/>
      </c>
      <c r="AO110" s="230" t="str">
        <f t="shared" si="32"/>
        <v/>
      </c>
      <c r="AP110" s="230" t="str">
        <f t="shared" si="32"/>
        <v/>
      </c>
      <c r="AQ110" s="230" t="str">
        <f t="shared" si="32"/>
        <v/>
      </c>
      <c r="AR110" s="230" t="str">
        <f t="shared" si="32"/>
        <v/>
      </c>
      <c r="AS110" s="231" t="str">
        <f t="shared" si="32"/>
        <v/>
      </c>
      <c r="AT110" s="454">
        <f t="shared" si="65"/>
        <v>31</v>
      </c>
      <c r="BN110" s="187" t="str">
        <f t="shared" si="33"/>
        <v>직원5</v>
      </c>
      <c r="BO110" s="244" t="str">
        <f t="shared" si="34"/>
        <v/>
      </c>
      <c r="BP110" s="245" t="str">
        <f t="shared" si="35"/>
        <v/>
      </c>
      <c r="BQ110" s="245" t="str">
        <f t="shared" si="36"/>
        <v/>
      </c>
      <c r="BR110" s="245" t="str">
        <f t="shared" si="37"/>
        <v/>
      </c>
      <c r="BS110" s="245" t="str">
        <f t="shared" si="38"/>
        <v/>
      </c>
      <c r="BT110" s="245" t="str">
        <f t="shared" si="39"/>
        <v/>
      </c>
      <c r="BU110" s="245" t="str">
        <f t="shared" si="40"/>
        <v/>
      </c>
      <c r="BV110" s="246" t="str">
        <f t="shared" si="41"/>
        <v/>
      </c>
      <c r="BW110" s="246" t="str">
        <f t="shared" si="42"/>
        <v/>
      </c>
      <c r="BX110" s="246" t="str">
        <f t="shared" si="43"/>
        <v/>
      </c>
      <c r="BY110" s="246" t="str">
        <f t="shared" si="44"/>
        <v/>
      </c>
      <c r="BZ110" s="246" t="str">
        <f t="shared" si="45"/>
        <v/>
      </c>
      <c r="CA110" s="246" t="str">
        <f t="shared" si="46"/>
        <v/>
      </c>
      <c r="CB110" s="246" t="str">
        <f t="shared" si="47"/>
        <v/>
      </c>
      <c r="CC110" s="246" t="str">
        <f t="shared" si="48"/>
        <v/>
      </c>
      <c r="CD110" s="246" t="str">
        <f t="shared" si="49"/>
        <v/>
      </c>
      <c r="CE110" s="246" t="str">
        <f t="shared" si="50"/>
        <v/>
      </c>
      <c r="CF110" s="246" t="str">
        <f t="shared" si="51"/>
        <v/>
      </c>
      <c r="CG110" s="246" t="str">
        <f t="shared" si="52"/>
        <v/>
      </c>
      <c r="CH110" s="246" t="str">
        <f t="shared" si="53"/>
        <v/>
      </c>
      <c r="CI110" s="246" t="str">
        <f t="shared" si="54"/>
        <v/>
      </c>
      <c r="CJ110" s="246" t="str">
        <f t="shared" si="55"/>
        <v/>
      </c>
      <c r="CK110" s="246" t="str">
        <f t="shared" si="56"/>
        <v/>
      </c>
      <c r="CL110" s="246" t="str">
        <f t="shared" si="57"/>
        <v/>
      </c>
      <c r="CM110" s="246" t="str">
        <f t="shared" si="58"/>
        <v/>
      </c>
      <c r="CN110" s="246" t="str">
        <f t="shared" si="59"/>
        <v/>
      </c>
      <c r="CO110" s="246" t="str">
        <f t="shared" si="60"/>
        <v/>
      </c>
      <c r="CP110" s="246" t="str">
        <f t="shared" si="61"/>
        <v/>
      </c>
      <c r="CQ110" s="246" t="str">
        <f t="shared" si="62"/>
        <v/>
      </c>
      <c r="CR110" s="246" t="str">
        <f t="shared" si="63"/>
        <v/>
      </c>
      <c r="CS110" s="247" t="str">
        <f t="shared" si="64"/>
        <v/>
      </c>
    </row>
    <row r="111" spans="1:97" ht="15" customHeight="1">
      <c r="A111" s="482"/>
      <c r="B111" s="482"/>
      <c r="C111" s="482"/>
      <c r="D111" s="118" t="str">
        <f t="shared" si="29"/>
        <v/>
      </c>
      <c r="E111" s="229" t="str">
        <f t="shared" si="29"/>
        <v/>
      </c>
      <c r="F111" s="229" t="str">
        <f t="shared" si="29"/>
        <v/>
      </c>
      <c r="G111" s="229" t="str">
        <f t="shared" si="29"/>
        <v/>
      </c>
      <c r="H111" s="229" t="str">
        <f t="shared" si="29"/>
        <v/>
      </c>
      <c r="I111" s="542" t="str">
        <f t="shared" si="29"/>
        <v/>
      </c>
      <c r="J111" s="69"/>
      <c r="K111" s="69"/>
      <c r="M111" s="78">
        <f t="shared" si="66"/>
        <v>9</v>
      </c>
      <c r="N111" s="106" t="str">
        <f t="shared" si="30"/>
        <v>직원6</v>
      </c>
      <c r="O111" s="118" t="str">
        <f t="shared" si="31"/>
        <v/>
      </c>
      <c r="P111" s="229" t="str">
        <f t="shared" si="31"/>
        <v/>
      </c>
      <c r="Q111" s="229" t="str">
        <f t="shared" si="31"/>
        <v/>
      </c>
      <c r="R111" s="229" t="str">
        <f t="shared" si="31"/>
        <v/>
      </c>
      <c r="S111" s="229" t="str">
        <f t="shared" si="31"/>
        <v/>
      </c>
      <c r="T111" s="229" t="str">
        <f t="shared" si="31"/>
        <v/>
      </c>
      <c r="U111" s="229" t="str">
        <f t="shared" si="31"/>
        <v/>
      </c>
      <c r="V111" s="230" t="str">
        <f t="shared" si="31"/>
        <v/>
      </c>
      <c r="W111" s="230" t="str">
        <f t="shared" si="31"/>
        <v/>
      </c>
      <c r="X111" s="230" t="str">
        <f t="shared" si="31"/>
        <v/>
      </c>
      <c r="Y111" s="230" t="str">
        <f t="shared" si="31"/>
        <v/>
      </c>
      <c r="Z111" s="230" t="str">
        <f t="shared" si="31"/>
        <v/>
      </c>
      <c r="AA111" s="230" t="str">
        <f t="shared" si="31"/>
        <v/>
      </c>
      <c r="AB111" s="230" t="str">
        <f t="shared" si="31"/>
        <v/>
      </c>
      <c r="AC111" s="230" t="str">
        <f t="shared" si="31"/>
        <v/>
      </c>
      <c r="AD111" s="230" t="str">
        <f t="shared" si="31"/>
        <v/>
      </c>
      <c r="AE111" s="230" t="str">
        <f t="shared" si="32"/>
        <v/>
      </c>
      <c r="AF111" s="230" t="str">
        <f t="shared" si="32"/>
        <v/>
      </c>
      <c r="AG111" s="230" t="str">
        <f t="shared" si="32"/>
        <v/>
      </c>
      <c r="AH111" s="230" t="str">
        <f t="shared" si="32"/>
        <v/>
      </c>
      <c r="AI111" s="230" t="str">
        <f t="shared" si="32"/>
        <v/>
      </c>
      <c r="AJ111" s="230" t="str">
        <f t="shared" si="32"/>
        <v/>
      </c>
      <c r="AK111" s="230" t="str">
        <f t="shared" si="32"/>
        <v/>
      </c>
      <c r="AL111" s="230" t="str">
        <f t="shared" si="32"/>
        <v/>
      </c>
      <c r="AM111" s="230" t="str">
        <f t="shared" si="32"/>
        <v/>
      </c>
      <c r="AN111" s="230" t="str">
        <f t="shared" si="32"/>
        <v/>
      </c>
      <c r="AO111" s="230" t="str">
        <f t="shared" si="32"/>
        <v/>
      </c>
      <c r="AP111" s="230" t="str">
        <f t="shared" si="32"/>
        <v/>
      </c>
      <c r="AQ111" s="230" t="str">
        <f t="shared" si="32"/>
        <v/>
      </c>
      <c r="AR111" s="230" t="str">
        <f t="shared" si="32"/>
        <v/>
      </c>
      <c r="AS111" s="231" t="str">
        <f t="shared" si="32"/>
        <v/>
      </c>
      <c r="AT111" s="454">
        <f t="shared" si="65"/>
        <v>31</v>
      </c>
      <c r="BN111" s="187" t="str">
        <f t="shared" si="33"/>
        <v>직원6</v>
      </c>
      <c r="BO111" s="244" t="str">
        <f t="shared" si="34"/>
        <v/>
      </c>
      <c r="BP111" s="245" t="str">
        <f t="shared" si="35"/>
        <v/>
      </c>
      <c r="BQ111" s="245" t="str">
        <f t="shared" si="36"/>
        <v/>
      </c>
      <c r="BR111" s="245" t="str">
        <f t="shared" si="37"/>
        <v/>
      </c>
      <c r="BS111" s="245" t="str">
        <f t="shared" si="38"/>
        <v/>
      </c>
      <c r="BT111" s="245" t="str">
        <f t="shared" si="39"/>
        <v/>
      </c>
      <c r="BU111" s="245" t="str">
        <f t="shared" si="40"/>
        <v/>
      </c>
      <c r="BV111" s="246" t="str">
        <f t="shared" si="41"/>
        <v/>
      </c>
      <c r="BW111" s="246" t="str">
        <f t="shared" si="42"/>
        <v/>
      </c>
      <c r="BX111" s="246" t="str">
        <f t="shared" si="43"/>
        <v/>
      </c>
      <c r="BY111" s="246" t="str">
        <f t="shared" si="44"/>
        <v/>
      </c>
      <c r="BZ111" s="246" t="str">
        <f t="shared" si="45"/>
        <v/>
      </c>
      <c r="CA111" s="246" t="str">
        <f t="shared" si="46"/>
        <v/>
      </c>
      <c r="CB111" s="246" t="str">
        <f t="shared" si="47"/>
        <v/>
      </c>
      <c r="CC111" s="246" t="str">
        <f t="shared" si="48"/>
        <v/>
      </c>
      <c r="CD111" s="246" t="str">
        <f t="shared" si="49"/>
        <v/>
      </c>
      <c r="CE111" s="246" t="str">
        <f t="shared" si="50"/>
        <v/>
      </c>
      <c r="CF111" s="246" t="str">
        <f t="shared" si="51"/>
        <v/>
      </c>
      <c r="CG111" s="246" t="str">
        <f t="shared" si="52"/>
        <v/>
      </c>
      <c r="CH111" s="246" t="str">
        <f t="shared" si="53"/>
        <v/>
      </c>
      <c r="CI111" s="246" t="str">
        <f t="shared" si="54"/>
        <v/>
      </c>
      <c r="CJ111" s="246" t="str">
        <f t="shared" si="55"/>
        <v/>
      </c>
      <c r="CK111" s="246" t="str">
        <f t="shared" si="56"/>
        <v/>
      </c>
      <c r="CL111" s="246" t="str">
        <f t="shared" si="57"/>
        <v/>
      </c>
      <c r="CM111" s="246" t="str">
        <f t="shared" si="58"/>
        <v/>
      </c>
      <c r="CN111" s="246" t="str">
        <f t="shared" si="59"/>
        <v/>
      </c>
      <c r="CO111" s="246" t="str">
        <f t="shared" si="60"/>
        <v/>
      </c>
      <c r="CP111" s="246" t="str">
        <f t="shared" si="61"/>
        <v/>
      </c>
      <c r="CQ111" s="246" t="str">
        <f t="shared" si="62"/>
        <v/>
      </c>
      <c r="CR111" s="246" t="str">
        <f t="shared" si="63"/>
        <v/>
      </c>
      <c r="CS111" s="247" t="str">
        <f t="shared" si="64"/>
        <v/>
      </c>
    </row>
    <row r="112" spans="1:97" ht="15" customHeight="1">
      <c r="A112" s="482"/>
      <c r="B112" s="482"/>
      <c r="C112" s="482"/>
      <c r="D112" s="118" t="str">
        <f t="shared" si="29"/>
        <v/>
      </c>
      <c r="E112" s="229" t="str">
        <f t="shared" si="29"/>
        <v/>
      </c>
      <c r="F112" s="229" t="str">
        <f t="shared" si="29"/>
        <v/>
      </c>
      <c r="G112" s="229" t="str">
        <f t="shared" si="29"/>
        <v/>
      </c>
      <c r="H112" s="229" t="str">
        <f t="shared" si="29"/>
        <v/>
      </c>
      <c r="I112" s="542" t="str">
        <f t="shared" si="29"/>
        <v/>
      </c>
      <c r="J112" s="69"/>
      <c r="K112" s="69"/>
      <c r="M112" s="78">
        <f t="shared" si="66"/>
        <v>10</v>
      </c>
      <c r="N112" s="106" t="str">
        <f t="shared" si="30"/>
        <v>직원7</v>
      </c>
      <c r="O112" s="118" t="str">
        <f t="shared" si="31"/>
        <v/>
      </c>
      <c r="P112" s="229" t="str">
        <f t="shared" si="31"/>
        <v/>
      </c>
      <c r="Q112" s="229" t="str">
        <f t="shared" si="31"/>
        <v/>
      </c>
      <c r="R112" s="229" t="str">
        <f t="shared" si="31"/>
        <v/>
      </c>
      <c r="S112" s="229" t="str">
        <f t="shared" si="31"/>
        <v/>
      </c>
      <c r="T112" s="229" t="str">
        <f t="shared" si="31"/>
        <v/>
      </c>
      <c r="U112" s="229" t="str">
        <f t="shared" si="31"/>
        <v/>
      </c>
      <c r="V112" s="230" t="str">
        <f t="shared" si="31"/>
        <v/>
      </c>
      <c r="W112" s="230" t="str">
        <f t="shared" si="31"/>
        <v/>
      </c>
      <c r="X112" s="230" t="str">
        <f t="shared" si="31"/>
        <v/>
      </c>
      <c r="Y112" s="230" t="str">
        <f t="shared" si="31"/>
        <v/>
      </c>
      <c r="Z112" s="230" t="str">
        <f t="shared" si="31"/>
        <v/>
      </c>
      <c r="AA112" s="230" t="str">
        <f t="shared" si="31"/>
        <v/>
      </c>
      <c r="AB112" s="230" t="str">
        <f t="shared" si="31"/>
        <v/>
      </c>
      <c r="AC112" s="230" t="str">
        <f t="shared" si="31"/>
        <v/>
      </c>
      <c r="AD112" s="230" t="str">
        <f t="shared" si="31"/>
        <v/>
      </c>
      <c r="AE112" s="230" t="str">
        <f t="shared" si="32"/>
        <v/>
      </c>
      <c r="AF112" s="230" t="str">
        <f t="shared" si="32"/>
        <v/>
      </c>
      <c r="AG112" s="230" t="str">
        <f t="shared" si="32"/>
        <v/>
      </c>
      <c r="AH112" s="230" t="str">
        <f t="shared" si="32"/>
        <v/>
      </c>
      <c r="AI112" s="230" t="str">
        <f t="shared" si="32"/>
        <v/>
      </c>
      <c r="AJ112" s="230" t="str">
        <f t="shared" si="32"/>
        <v/>
      </c>
      <c r="AK112" s="230" t="str">
        <f t="shared" si="32"/>
        <v/>
      </c>
      <c r="AL112" s="230" t="str">
        <f t="shared" si="32"/>
        <v/>
      </c>
      <c r="AM112" s="230" t="str">
        <f t="shared" si="32"/>
        <v/>
      </c>
      <c r="AN112" s="230" t="str">
        <f t="shared" si="32"/>
        <v/>
      </c>
      <c r="AO112" s="230" t="str">
        <f t="shared" si="32"/>
        <v/>
      </c>
      <c r="AP112" s="230" t="str">
        <f t="shared" si="32"/>
        <v/>
      </c>
      <c r="AQ112" s="230" t="str">
        <f t="shared" si="32"/>
        <v/>
      </c>
      <c r="AR112" s="230" t="str">
        <f t="shared" si="32"/>
        <v/>
      </c>
      <c r="AS112" s="231" t="str">
        <f t="shared" si="32"/>
        <v/>
      </c>
      <c r="AT112" s="454">
        <f t="shared" si="65"/>
        <v>31</v>
      </c>
      <c r="BN112" s="187" t="str">
        <f t="shared" si="33"/>
        <v>직원7</v>
      </c>
      <c r="BO112" s="244" t="str">
        <f t="shared" si="34"/>
        <v/>
      </c>
      <c r="BP112" s="245" t="str">
        <f t="shared" si="35"/>
        <v/>
      </c>
      <c r="BQ112" s="245" t="str">
        <f t="shared" si="36"/>
        <v/>
      </c>
      <c r="BR112" s="245" t="str">
        <f t="shared" si="37"/>
        <v/>
      </c>
      <c r="BS112" s="245" t="str">
        <f t="shared" si="38"/>
        <v/>
      </c>
      <c r="BT112" s="245" t="str">
        <f t="shared" si="39"/>
        <v/>
      </c>
      <c r="BU112" s="245" t="str">
        <f t="shared" si="40"/>
        <v/>
      </c>
      <c r="BV112" s="246" t="str">
        <f t="shared" si="41"/>
        <v/>
      </c>
      <c r="BW112" s="246" t="str">
        <f t="shared" si="42"/>
        <v/>
      </c>
      <c r="BX112" s="246" t="str">
        <f t="shared" si="43"/>
        <v/>
      </c>
      <c r="BY112" s="246" t="str">
        <f t="shared" si="44"/>
        <v/>
      </c>
      <c r="BZ112" s="246" t="str">
        <f t="shared" si="45"/>
        <v/>
      </c>
      <c r="CA112" s="246" t="str">
        <f t="shared" si="46"/>
        <v/>
      </c>
      <c r="CB112" s="246" t="str">
        <f t="shared" si="47"/>
        <v/>
      </c>
      <c r="CC112" s="246" t="str">
        <f t="shared" si="48"/>
        <v/>
      </c>
      <c r="CD112" s="246" t="str">
        <f t="shared" si="49"/>
        <v/>
      </c>
      <c r="CE112" s="246" t="str">
        <f t="shared" si="50"/>
        <v/>
      </c>
      <c r="CF112" s="246" t="str">
        <f t="shared" si="51"/>
        <v/>
      </c>
      <c r="CG112" s="246" t="str">
        <f t="shared" si="52"/>
        <v/>
      </c>
      <c r="CH112" s="246" t="str">
        <f t="shared" si="53"/>
        <v/>
      </c>
      <c r="CI112" s="246" t="str">
        <f t="shared" si="54"/>
        <v/>
      </c>
      <c r="CJ112" s="246" t="str">
        <f t="shared" si="55"/>
        <v/>
      </c>
      <c r="CK112" s="246" t="str">
        <f t="shared" si="56"/>
        <v/>
      </c>
      <c r="CL112" s="246" t="str">
        <f t="shared" si="57"/>
        <v/>
      </c>
      <c r="CM112" s="246" t="str">
        <f t="shared" si="58"/>
        <v/>
      </c>
      <c r="CN112" s="246" t="str">
        <f t="shared" si="59"/>
        <v/>
      </c>
      <c r="CO112" s="246" t="str">
        <f t="shared" si="60"/>
        <v/>
      </c>
      <c r="CP112" s="246" t="str">
        <f t="shared" si="61"/>
        <v/>
      </c>
      <c r="CQ112" s="246" t="str">
        <f t="shared" si="62"/>
        <v/>
      </c>
      <c r="CR112" s="246" t="str">
        <f t="shared" si="63"/>
        <v/>
      </c>
      <c r="CS112" s="247" t="str">
        <f t="shared" si="64"/>
        <v/>
      </c>
    </row>
    <row r="113" spans="1:97" ht="15" customHeight="1">
      <c r="A113" s="482"/>
      <c r="B113" s="482"/>
      <c r="C113" s="482"/>
      <c r="D113" s="118" t="str">
        <f t="shared" si="29"/>
        <v/>
      </c>
      <c r="E113" s="229" t="str">
        <f t="shared" si="29"/>
        <v/>
      </c>
      <c r="F113" s="229" t="str">
        <f t="shared" si="29"/>
        <v/>
      </c>
      <c r="G113" s="229" t="str">
        <f t="shared" si="29"/>
        <v/>
      </c>
      <c r="H113" s="229" t="str">
        <f t="shared" si="29"/>
        <v/>
      </c>
      <c r="I113" s="542" t="str">
        <f t="shared" si="29"/>
        <v/>
      </c>
      <c r="J113" s="69"/>
      <c r="K113" s="69"/>
      <c r="M113" s="78">
        <f t="shared" si="66"/>
        <v>11</v>
      </c>
      <c r="N113" s="106" t="str">
        <f t="shared" si="30"/>
        <v>직원8</v>
      </c>
      <c r="O113" s="118" t="str">
        <f t="shared" si="31"/>
        <v/>
      </c>
      <c r="P113" s="229" t="str">
        <f t="shared" si="31"/>
        <v/>
      </c>
      <c r="Q113" s="229" t="str">
        <f t="shared" si="31"/>
        <v/>
      </c>
      <c r="R113" s="229" t="str">
        <f t="shared" si="31"/>
        <v/>
      </c>
      <c r="S113" s="229" t="str">
        <f t="shared" si="31"/>
        <v/>
      </c>
      <c r="T113" s="229" t="str">
        <f t="shared" si="31"/>
        <v/>
      </c>
      <c r="U113" s="229" t="str">
        <f t="shared" si="31"/>
        <v/>
      </c>
      <c r="V113" s="230" t="str">
        <f t="shared" si="31"/>
        <v/>
      </c>
      <c r="W113" s="230" t="str">
        <f t="shared" si="31"/>
        <v/>
      </c>
      <c r="X113" s="230" t="str">
        <f t="shared" si="31"/>
        <v/>
      </c>
      <c r="Y113" s="230" t="str">
        <f t="shared" si="31"/>
        <v/>
      </c>
      <c r="Z113" s="230" t="str">
        <f t="shared" si="31"/>
        <v/>
      </c>
      <c r="AA113" s="230" t="str">
        <f t="shared" si="31"/>
        <v/>
      </c>
      <c r="AB113" s="230" t="str">
        <f t="shared" si="31"/>
        <v/>
      </c>
      <c r="AC113" s="230" t="str">
        <f t="shared" si="31"/>
        <v/>
      </c>
      <c r="AD113" s="230" t="str">
        <f t="shared" si="31"/>
        <v/>
      </c>
      <c r="AE113" s="230" t="str">
        <f t="shared" si="32"/>
        <v/>
      </c>
      <c r="AF113" s="230" t="str">
        <f t="shared" si="32"/>
        <v/>
      </c>
      <c r="AG113" s="230" t="str">
        <f t="shared" si="32"/>
        <v/>
      </c>
      <c r="AH113" s="230" t="str">
        <f t="shared" si="32"/>
        <v/>
      </c>
      <c r="AI113" s="230" t="str">
        <f t="shared" si="32"/>
        <v/>
      </c>
      <c r="AJ113" s="230" t="str">
        <f t="shared" si="32"/>
        <v/>
      </c>
      <c r="AK113" s="230" t="str">
        <f t="shared" si="32"/>
        <v/>
      </c>
      <c r="AL113" s="230" t="str">
        <f t="shared" si="32"/>
        <v/>
      </c>
      <c r="AM113" s="230" t="str">
        <f t="shared" si="32"/>
        <v/>
      </c>
      <c r="AN113" s="230" t="str">
        <f t="shared" si="32"/>
        <v/>
      </c>
      <c r="AO113" s="230" t="str">
        <f t="shared" si="32"/>
        <v/>
      </c>
      <c r="AP113" s="230" t="str">
        <f t="shared" si="32"/>
        <v/>
      </c>
      <c r="AQ113" s="230" t="str">
        <f t="shared" si="32"/>
        <v/>
      </c>
      <c r="AR113" s="230" t="str">
        <f t="shared" si="32"/>
        <v/>
      </c>
      <c r="AS113" s="231" t="str">
        <f t="shared" si="32"/>
        <v/>
      </c>
      <c r="AT113" s="454">
        <f t="shared" si="65"/>
        <v>31</v>
      </c>
      <c r="BN113" s="187" t="str">
        <f t="shared" si="33"/>
        <v>직원8</v>
      </c>
      <c r="BO113" s="244" t="str">
        <f t="shared" si="34"/>
        <v/>
      </c>
      <c r="BP113" s="245" t="str">
        <f t="shared" si="35"/>
        <v/>
      </c>
      <c r="BQ113" s="245" t="str">
        <f t="shared" si="36"/>
        <v/>
      </c>
      <c r="BR113" s="245" t="str">
        <f t="shared" si="37"/>
        <v/>
      </c>
      <c r="BS113" s="245" t="str">
        <f t="shared" si="38"/>
        <v/>
      </c>
      <c r="BT113" s="245" t="str">
        <f t="shared" si="39"/>
        <v/>
      </c>
      <c r="BU113" s="245" t="str">
        <f t="shared" si="40"/>
        <v/>
      </c>
      <c r="BV113" s="246" t="str">
        <f t="shared" si="41"/>
        <v/>
      </c>
      <c r="BW113" s="246" t="str">
        <f t="shared" si="42"/>
        <v/>
      </c>
      <c r="BX113" s="246" t="str">
        <f t="shared" si="43"/>
        <v/>
      </c>
      <c r="BY113" s="246" t="str">
        <f t="shared" si="44"/>
        <v/>
      </c>
      <c r="BZ113" s="246" t="str">
        <f t="shared" si="45"/>
        <v/>
      </c>
      <c r="CA113" s="246" t="str">
        <f t="shared" si="46"/>
        <v/>
      </c>
      <c r="CB113" s="246" t="str">
        <f t="shared" si="47"/>
        <v/>
      </c>
      <c r="CC113" s="246" t="str">
        <f t="shared" si="48"/>
        <v/>
      </c>
      <c r="CD113" s="246" t="str">
        <f t="shared" si="49"/>
        <v/>
      </c>
      <c r="CE113" s="246" t="str">
        <f t="shared" si="50"/>
        <v/>
      </c>
      <c r="CF113" s="246" t="str">
        <f t="shared" si="51"/>
        <v/>
      </c>
      <c r="CG113" s="246" t="str">
        <f t="shared" si="52"/>
        <v/>
      </c>
      <c r="CH113" s="246" t="str">
        <f t="shared" si="53"/>
        <v/>
      </c>
      <c r="CI113" s="246" t="str">
        <f t="shared" si="54"/>
        <v/>
      </c>
      <c r="CJ113" s="246" t="str">
        <f t="shared" si="55"/>
        <v/>
      </c>
      <c r="CK113" s="246" t="str">
        <f t="shared" si="56"/>
        <v/>
      </c>
      <c r="CL113" s="246" t="str">
        <f t="shared" si="57"/>
        <v/>
      </c>
      <c r="CM113" s="246" t="str">
        <f t="shared" si="58"/>
        <v/>
      </c>
      <c r="CN113" s="246" t="str">
        <f t="shared" si="59"/>
        <v/>
      </c>
      <c r="CO113" s="246" t="str">
        <f t="shared" si="60"/>
        <v/>
      </c>
      <c r="CP113" s="246" t="str">
        <f t="shared" si="61"/>
        <v/>
      </c>
      <c r="CQ113" s="246" t="str">
        <f t="shared" si="62"/>
        <v/>
      </c>
      <c r="CR113" s="246" t="str">
        <f t="shared" si="63"/>
        <v/>
      </c>
      <c r="CS113" s="247" t="str">
        <f t="shared" si="64"/>
        <v/>
      </c>
    </row>
    <row r="114" spans="1:97" ht="15" customHeight="1">
      <c r="A114" s="482"/>
      <c r="B114" s="482"/>
      <c r="C114" s="482"/>
      <c r="D114" s="118" t="str">
        <f t="shared" si="29"/>
        <v/>
      </c>
      <c r="E114" s="229" t="str">
        <f t="shared" si="29"/>
        <v/>
      </c>
      <c r="F114" s="229" t="str">
        <f t="shared" si="29"/>
        <v/>
      </c>
      <c r="G114" s="229" t="str">
        <f t="shared" si="29"/>
        <v/>
      </c>
      <c r="H114" s="229" t="str">
        <f t="shared" si="29"/>
        <v/>
      </c>
      <c r="I114" s="542" t="str">
        <f t="shared" si="29"/>
        <v/>
      </c>
      <c r="J114" s="69"/>
      <c r="K114" s="69"/>
      <c r="M114" s="78">
        <f t="shared" si="66"/>
        <v>12</v>
      </c>
      <c r="N114" s="106" t="str">
        <f t="shared" si="30"/>
        <v>직원9</v>
      </c>
      <c r="O114" s="118" t="str">
        <f t="shared" si="31"/>
        <v/>
      </c>
      <c r="P114" s="229" t="str">
        <f t="shared" si="31"/>
        <v/>
      </c>
      <c r="Q114" s="229" t="str">
        <f t="shared" si="31"/>
        <v/>
      </c>
      <c r="R114" s="229" t="str">
        <f t="shared" si="31"/>
        <v/>
      </c>
      <c r="S114" s="229" t="str">
        <f t="shared" si="31"/>
        <v/>
      </c>
      <c r="T114" s="229" t="str">
        <f t="shared" si="31"/>
        <v/>
      </c>
      <c r="U114" s="229" t="str">
        <f t="shared" si="31"/>
        <v/>
      </c>
      <c r="V114" s="230" t="str">
        <f t="shared" si="31"/>
        <v/>
      </c>
      <c r="W114" s="230" t="str">
        <f t="shared" si="31"/>
        <v/>
      </c>
      <c r="X114" s="230" t="str">
        <f t="shared" si="31"/>
        <v/>
      </c>
      <c r="Y114" s="230" t="str">
        <f t="shared" si="31"/>
        <v/>
      </c>
      <c r="Z114" s="230" t="str">
        <f t="shared" si="31"/>
        <v/>
      </c>
      <c r="AA114" s="230" t="str">
        <f t="shared" si="31"/>
        <v/>
      </c>
      <c r="AB114" s="230" t="str">
        <f t="shared" si="31"/>
        <v/>
      </c>
      <c r="AC114" s="230" t="str">
        <f t="shared" si="31"/>
        <v/>
      </c>
      <c r="AD114" s="230" t="str">
        <f t="shared" si="31"/>
        <v/>
      </c>
      <c r="AE114" s="230" t="str">
        <f t="shared" si="32"/>
        <v/>
      </c>
      <c r="AF114" s="230" t="str">
        <f t="shared" si="32"/>
        <v/>
      </c>
      <c r="AG114" s="230" t="str">
        <f t="shared" si="32"/>
        <v/>
      </c>
      <c r="AH114" s="230" t="str">
        <f t="shared" si="32"/>
        <v/>
      </c>
      <c r="AI114" s="230" t="str">
        <f t="shared" si="32"/>
        <v/>
      </c>
      <c r="AJ114" s="230" t="str">
        <f t="shared" si="32"/>
        <v/>
      </c>
      <c r="AK114" s="230" t="str">
        <f t="shared" si="32"/>
        <v/>
      </c>
      <c r="AL114" s="230" t="str">
        <f t="shared" si="32"/>
        <v/>
      </c>
      <c r="AM114" s="230" t="str">
        <f t="shared" si="32"/>
        <v/>
      </c>
      <c r="AN114" s="230" t="str">
        <f t="shared" si="32"/>
        <v/>
      </c>
      <c r="AO114" s="230" t="str">
        <f t="shared" si="32"/>
        <v/>
      </c>
      <c r="AP114" s="230" t="str">
        <f t="shared" si="32"/>
        <v/>
      </c>
      <c r="AQ114" s="230" t="str">
        <f t="shared" si="32"/>
        <v/>
      </c>
      <c r="AR114" s="230" t="str">
        <f t="shared" si="32"/>
        <v/>
      </c>
      <c r="AS114" s="231" t="str">
        <f t="shared" si="32"/>
        <v/>
      </c>
      <c r="AT114" s="454">
        <f t="shared" si="65"/>
        <v>31</v>
      </c>
      <c r="BN114" s="187" t="str">
        <f t="shared" si="33"/>
        <v>직원9</v>
      </c>
      <c r="BO114" s="244" t="str">
        <f t="shared" si="34"/>
        <v/>
      </c>
      <c r="BP114" s="245" t="str">
        <f t="shared" si="35"/>
        <v/>
      </c>
      <c r="BQ114" s="245" t="str">
        <f t="shared" si="36"/>
        <v/>
      </c>
      <c r="BR114" s="245" t="str">
        <f t="shared" si="37"/>
        <v/>
      </c>
      <c r="BS114" s="245" t="str">
        <f t="shared" si="38"/>
        <v/>
      </c>
      <c r="BT114" s="245" t="str">
        <f t="shared" si="39"/>
        <v/>
      </c>
      <c r="BU114" s="245" t="str">
        <f t="shared" si="40"/>
        <v/>
      </c>
      <c r="BV114" s="246" t="str">
        <f t="shared" si="41"/>
        <v/>
      </c>
      <c r="BW114" s="246" t="str">
        <f t="shared" si="42"/>
        <v/>
      </c>
      <c r="BX114" s="246" t="str">
        <f t="shared" si="43"/>
        <v/>
      </c>
      <c r="BY114" s="246" t="str">
        <f t="shared" si="44"/>
        <v/>
      </c>
      <c r="BZ114" s="246" t="str">
        <f t="shared" si="45"/>
        <v/>
      </c>
      <c r="CA114" s="246" t="str">
        <f t="shared" si="46"/>
        <v/>
      </c>
      <c r="CB114" s="246" t="str">
        <f t="shared" si="47"/>
        <v/>
      </c>
      <c r="CC114" s="246" t="str">
        <f t="shared" si="48"/>
        <v/>
      </c>
      <c r="CD114" s="246" t="str">
        <f t="shared" si="49"/>
        <v/>
      </c>
      <c r="CE114" s="246" t="str">
        <f t="shared" si="50"/>
        <v/>
      </c>
      <c r="CF114" s="246" t="str">
        <f t="shared" si="51"/>
        <v/>
      </c>
      <c r="CG114" s="246" t="str">
        <f t="shared" si="52"/>
        <v/>
      </c>
      <c r="CH114" s="246" t="str">
        <f t="shared" si="53"/>
        <v/>
      </c>
      <c r="CI114" s="246" t="str">
        <f t="shared" si="54"/>
        <v/>
      </c>
      <c r="CJ114" s="246" t="str">
        <f t="shared" si="55"/>
        <v/>
      </c>
      <c r="CK114" s="246" t="str">
        <f t="shared" si="56"/>
        <v/>
      </c>
      <c r="CL114" s="246" t="str">
        <f t="shared" si="57"/>
        <v/>
      </c>
      <c r="CM114" s="246" t="str">
        <f t="shared" si="58"/>
        <v/>
      </c>
      <c r="CN114" s="246" t="str">
        <f t="shared" si="59"/>
        <v/>
      </c>
      <c r="CO114" s="246" t="str">
        <f t="shared" si="60"/>
        <v/>
      </c>
      <c r="CP114" s="246" t="str">
        <f t="shared" si="61"/>
        <v/>
      </c>
      <c r="CQ114" s="246" t="str">
        <f t="shared" si="62"/>
        <v/>
      </c>
      <c r="CR114" s="246" t="str">
        <f t="shared" si="63"/>
        <v/>
      </c>
      <c r="CS114" s="247" t="str">
        <f t="shared" si="64"/>
        <v/>
      </c>
    </row>
    <row r="115" spans="1:97" ht="15" customHeight="1">
      <c r="A115" s="482"/>
      <c r="B115" s="482"/>
      <c r="C115" s="482"/>
      <c r="D115" s="118" t="str">
        <f t="shared" si="29"/>
        <v/>
      </c>
      <c r="E115" s="229" t="str">
        <f t="shared" si="29"/>
        <v/>
      </c>
      <c r="F115" s="229" t="str">
        <f t="shared" si="29"/>
        <v/>
      </c>
      <c r="G115" s="229" t="str">
        <f t="shared" si="29"/>
        <v/>
      </c>
      <c r="H115" s="229" t="str">
        <f t="shared" si="29"/>
        <v/>
      </c>
      <c r="I115" s="542" t="str">
        <f t="shared" si="29"/>
        <v/>
      </c>
      <c r="J115" s="69"/>
      <c r="K115" s="69"/>
      <c r="M115" s="78">
        <f t="shared" si="66"/>
        <v>13</v>
      </c>
      <c r="N115" s="106" t="str">
        <f t="shared" si="30"/>
        <v>직원10</v>
      </c>
      <c r="O115" s="118" t="str">
        <f t="shared" si="31"/>
        <v/>
      </c>
      <c r="P115" s="229" t="str">
        <f t="shared" si="31"/>
        <v/>
      </c>
      <c r="Q115" s="229" t="str">
        <f t="shared" si="31"/>
        <v/>
      </c>
      <c r="R115" s="229" t="str">
        <f t="shared" si="31"/>
        <v/>
      </c>
      <c r="S115" s="229" t="str">
        <f t="shared" si="31"/>
        <v/>
      </c>
      <c r="T115" s="229" t="str">
        <f t="shared" si="31"/>
        <v/>
      </c>
      <c r="U115" s="229" t="str">
        <f t="shared" si="31"/>
        <v/>
      </c>
      <c r="V115" s="230" t="str">
        <f t="shared" si="31"/>
        <v/>
      </c>
      <c r="W115" s="230" t="str">
        <f t="shared" si="31"/>
        <v/>
      </c>
      <c r="X115" s="230" t="str">
        <f t="shared" si="31"/>
        <v/>
      </c>
      <c r="Y115" s="230" t="str">
        <f t="shared" si="31"/>
        <v/>
      </c>
      <c r="Z115" s="230" t="str">
        <f t="shared" si="31"/>
        <v/>
      </c>
      <c r="AA115" s="230" t="str">
        <f t="shared" si="31"/>
        <v/>
      </c>
      <c r="AB115" s="230" t="str">
        <f t="shared" si="31"/>
        <v/>
      </c>
      <c r="AC115" s="230" t="str">
        <f t="shared" si="31"/>
        <v/>
      </c>
      <c r="AD115" s="230" t="str">
        <f t="shared" si="31"/>
        <v/>
      </c>
      <c r="AE115" s="230" t="str">
        <f t="shared" si="32"/>
        <v/>
      </c>
      <c r="AF115" s="230" t="str">
        <f t="shared" si="32"/>
        <v/>
      </c>
      <c r="AG115" s="230" t="str">
        <f t="shared" si="32"/>
        <v/>
      </c>
      <c r="AH115" s="230" t="str">
        <f t="shared" si="32"/>
        <v/>
      </c>
      <c r="AI115" s="230" t="str">
        <f t="shared" si="32"/>
        <v/>
      </c>
      <c r="AJ115" s="230" t="str">
        <f t="shared" si="32"/>
        <v/>
      </c>
      <c r="AK115" s="230" t="str">
        <f t="shared" si="32"/>
        <v/>
      </c>
      <c r="AL115" s="230" t="str">
        <f t="shared" si="32"/>
        <v/>
      </c>
      <c r="AM115" s="230" t="str">
        <f t="shared" si="32"/>
        <v/>
      </c>
      <c r="AN115" s="230" t="str">
        <f t="shared" si="32"/>
        <v/>
      </c>
      <c r="AO115" s="230" t="str">
        <f t="shared" si="32"/>
        <v/>
      </c>
      <c r="AP115" s="230" t="str">
        <f t="shared" si="32"/>
        <v/>
      </c>
      <c r="AQ115" s="230" t="str">
        <f t="shared" si="32"/>
        <v/>
      </c>
      <c r="AR115" s="230" t="str">
        <f t="shared" si="32"/>
        <v/>
      </c>
      <c r="AS115" s="231" t="str">
        <f t="shared" si="32"/>
        <v/>
      </c>
      <c r="AT115" s="454">
        <f t="shared" si="65"/>
        <v>31</v>
      </c>
      <c r="BN115" s="187" t="str">
        <f t="shared" si="33"/>
        <v>직원10</v>
      </c>
      <c r="BO115" s="244" t="str">
        <f t="shared" si="34"/>
        <v/>
      </c>
      <c r="BP115" s="245" t="str">
        <f t="shared" si="35"/>
        <v/>
      </c>
      <c r="BQ115" s="245" t="str">
        <f t="shared" si="36"/>
        <v/>
      </c>
      <c r="BR115" s="245" t="str">
        <f t="shared" si="37"/>
        <v/>
      </c>
      <c r="BS115" s="245" t="str">
        <f t="shared" si="38"/>
        <v/>
      </c>
      <c r="BT115" s="245" t="str">
        <f t="shared" si="39"/>
        <v/>
      </c>
      <c r="BU115" s="245" t="str">
        <f t="shared" si="40"/>
        <v/>
      </c>
      <c r="BV115" s="246" t="str">
        <f t="shared" si="41"/>
        <v/>
      </c>
      <c r="BW115" s="246" t="str">
        <f t="shared" si="42"/>
        <v/>
      </c>
      <c r="BX115" s="246" t="str">
        <f t="shared" si="43"/>
        <v/>
      </c>
      <c r="BY115" s="246" t="str">
        <f t="shared" si="44"/>
        <v/>
      </c>
      <c r="BZ115" s="246" t="str">
        <f t="shared" si="45"/>
        <v/>
      </c>
      <c r="CA115" s="246" t="str">
        <f t="shared" si="46"/>
        <v/>
      </c>
      <c r="CB115" s="246" t="str">
        <f t="shared" si="47"/>
        <v/>
      </c>
      <c r="CC115" s="246" t="str">
        <f t="shared" si="48"/>
        <v/>
      </c>
      <c r="CD115" s="246" t="str">
        <f t="shared" si="49"/>
        <v/>
      </c>
      <c r="CE115" s="246" t="str">
        <f t="shared" si="50"/>
        <v/>
      </c>
      <c r="CF115" s="246" t="str">
        <f t="shared" si="51"/>
        <v/>
      </c>
      <c r="CG115" s="246" t="str">
        <f t="shared" si="52"/>
        <v/>
      </c>
      <c r="CH115" s="246" t="str">
        <f t="shared" si="53"/>
        <v/>
      </c>
      <c r="CI115" s="246" t="str">
        <f t="shared" si="54"/>
        <v/>
      </c>
      <c r="CJ115" s="246" t="str">
        <f t="shared" si="55"/>
        <v/>
      </c>
      <c r="CK115" s="246" t="str">
        <f t="shared" si="56"/>
        <v/>
      </c>
      <c r="CL115" s="246" t="str">
        <f t="shared" si="57"/>
        <v/>
      </c>
      <c r="CM115" s="246" t="str">
        <f t="shared" si="58"/>
        <v/>
      </c>
      <c r="CN115" s="246" t="str">
        <f t="shared" si="59"/>
        <v/>
      </c>
      <c r="CO115" s="246" t="str">
        <f t="shared" si="60"/>
        <v/>
      </c>
      <c r="CP115" s="246" t="str">
        <f t="shared" si="61"/>
        <v/>
      </c>
      <c r="CQ115" s="246" t="str">
        <f t="shared" si="62"/>
        <v/>
      </c>
      <c r="CR115" s="246" t="str">
        <f t="shared" si="63"/>
        <v/>
      </c>
      <c r="CS115" s="247" t="str">
        <f t="shared" si="64"/>
        <v/>
      </c>
    </row>
    <row r="116" spans="1:97" ht="15" customHeight="1">
      <c r="A116" s="482"/>
      <c r="B116" s="482"/>
      <c r="C116" s="482"/>
      <c r="D116" s="118" t="str">
        <f t="shared" si="29"/>
        <v/>
      </c>
      <c r="E116" s="229" t="str">
        <f t="shared" si="29"/>
        <v/>
      </c>
      <c r="F116" s="229" t="str">
        <f t="shared" si="29"/>
        <v/>
      </c>
      <c r="G116" s="229" t="str">
        <f t="shared" si="29"/>
        <v/>
      </c>
      <c r="H116" s="229" t="str">
        <f t="shared" si="29"/>
        <v/>
      </c>
      <c r="I116" s="542" t="str">
        <f t="shared" si="29"/>
        <v/>
      </c>
      <c r="J116" s="69"/>
      <c r="K116" s="69"/>
      <c r="M116" s="78">
        <f t="shared" si="66"/>
        <v>14</v>
      </c>
      <c r="N116" s="106" t="str">
        <f t="shared" si="30"/>
        <v>직원11</v>
      </c>
      <c r="O116" s="118" t="str">
        <f t="shared" si="31"/>
        <v/>
      </c>
      <c r="P116" s="229" t="str">
        <f t="shared" si="31"/>
        <v/>
      </c>
      <c r="Q116" s="229" t="str">
        <f t="shared" si="31"/>
        <v/>
      </c>
      <c r="R116" s="229" t="str">
        <f t="shared" si="31"/>
        <v/>
      </c>
      <c r="S116" s="229" t="str">
        <f t="shared" si="31"/>
        <v/>
      </c>
      <c r="T116" s="229" t="str">
        <f t="shared" si="31"/>
        <v/>
      </c>
      <c r="U116" s="229" t="str">
        <f t="shared" si="31"/>
        <v/>
      </c>
      <c r="V116" s="230" t="str">
        <f t="shared" si="31"/>
        <v/>
      </c>
      <c r="W116" s="230" t="str">
        <f t="shared" si="31"/>
        <v/>
      </c>
      <c r="X116" s="230" t="str">
        <f t="shared" si="31"/>
        <v/>
      </c>
      <c r="Y116" s="230" t="str">
        <f t="shared" si="31"/>
        <v/>
      </c>
      <c r="Z116" s="230" t="str">
        <f t="shared" si="31"/>
        <v/>
      </c>
      <c r="AA116" s="230" t="str">
        <f t="shared" si="31"/>
        <v/>
      </c>
      <c r="AB116" s="230" t="str">
        <f t="shared" si="31"/>
        <v/>
      </c>
      <c r="AC116" s="230" t="str">
        <f t="shared" si="31"/>
        <v/>
      </c>
      <c r="AD116" s="230" t="str">
        <f t="shared" si="31"/>
        <v/>
      </c>
      <c r="AE116" s="230" t="str">
        <f t="shared" si="32"/>
        <v/>
      </c>
      <c r="AF116" s="230" t="str">
        <f t="shared" si="32"/>
        <v/>
      </c>
      <c r="AG116" s="230" t="str">
        <f t="shared" si="32"/>
        <v/>
      </c>
      <c r="AH116" s="230" t="str">
        <f t="shared" si="32"/>
        <v/>
      </c>
      <c r="AI116" s="230" t="str">
        <f t="shared" si="32"/>
        <v/>
      </c>
      <c r="AJ116" s="230" t="str">
        <f t="shared" si="32"/>
        <v/>
      </c>
      <c r="AK116" s="230" t="str">
        <f t="shared" si="32"/>
        <v/>
      </c>
      <c r="AL116" s="230" t="str">
        <f t="shared" si="32"/>
        <v/>
      </c>
      <c r="AM116" s="230" t="str">
        <f t="shared" si="32"/>
        <v/>
      </c>
      <c r="AN116" s="230" t="str">
        <f t="shared" si="32"/>
        <v/>
      </c>
      <c r="AO116" s="230" t="str">
        <f t="shared" si="32"/>
        <v/>
      </c>
      <c r="AP116" s="230" t="str">
        <f t="shared" si="32"/>
        <v/>
      </c>
      <c r="AQ116" s="230" t="str">
        <f t="shared" si="32"/>
        <v/>
      </c>
      <c r="AR116" s="230" t="str">
        <f t="shared" si="32"/>
        <v/>
      </c>
      <c r="AS116" s="231" t="str">
        <f t="shared" si="32"/>
        <v/>
      </c>
      <c r="AT116" s="454">
        <f t="shared" si="65"/>
        <v>31</v>
      </c>
      <c r="BN116" s="187" t="str">
        <f t="shared" si="33"/>
        <v>직원11</v>
      </c>
      <c r="BO116" s="244" t="str">
        <f t="shared" si="34"/>
        <v/>
      </c>
      <c r="BP116" s="245" t="str">
        <f t="shared" si="35"/>
        <v/>
      </c>
      <c r="BQ116" s="245" t="str">
        <f t="shared" si="36"/>
        <v/>
      </c>
      <c r="BR116" s="245" t="str">
        <f t="shared" si="37"/>
        <v/>
      </c>
      <c r="BS116" s="245" t="str">
        <f t="shared" si="38"/>
        <v/>
      </c>
      <c r="BT116" s="245" t="str">
        <f t="shared" si="39"/>
        <v/>
      </c>
      <c r="BU116" s="245" t="str">
        <f t="shared" si="40"/>
        <v/>
      </c>
      <c r="BV116" s="246" t="str">
        <f t="shared" si="41"/>
        <v/>
      </c>
      <c r="BW116" s="246" t="str">
        <f t="shared" si="42"/>
        <v/>
      </c>
      <c r="BX116" s="246" t="str">
        <f t="shared" si="43"/>
        <v/>
      </c>
      <c r="BY116" s="246" t="str">
        <f t="shared" si="44"/>
        <v/>
      </c>
      <c r="BZ116" s="246" t="str">
        <f t="shared" si="45"/>
        <v/>
      </c>
      <c r="CA116" s="246" t="str">
        <f t="shared" si="46"/>
        <v/>
      </c>
      <c r="CB116" s="246" t="str">
        <f t="shared" si="47"/>
        <v/>
      </c>
      <c r="CC116" s="246" t="str">
        <f t="shared" si="48"/>
        <v/>
      </c>
      <c r="CD116" s="246" t="str">
        <f t="shared" si="49"/>
        <v/>
      </c>
      <c r="CE116" s="246" t="str">
        <f t="shared" si="50"/>
        <v/>
      </c>
      <c r="CF116" s="246" t="str">
        <f t="shared" si="51"/>
        <v/>
      </c>
      <c r="CG116" s="246" t="str">
        <f t="shared" si="52"/>
        <v/>
      </c>
      <c r="CH116" s="246" t="str">
        <f t="shared" si="53"/>
        <v/>
      </c>
      <c r="CI116" s="246" t="str">
        <f t="shared" si="54"/>
        <v/>
      </c>
      <c r="CJ116" s="246" t="str">
        <f t="shared" si="55"/>
        <v/>
      </c>
      <c r="CK116" s="246" t="str">
        <f t="shared" si="56"/>
        <v/>
      </c>
      <c r="CL116" s="246" t="str">
        <f t="shared" si="57"/>
        <v/>
      </c>
      <c r="CM116" s="246" t="str">
        <f t="shared" si="58"/>
        <v/>
      </c>
      <c r="CN116" s="246" t="str">
        <f t="shared" si="59"/>
        <v/>
      </c>
      <c r="CO116" s="246" t="str">
        <f t="shared" si="60"/>
        <v/>
      </c>
      <c r="CP116" s="246" t="str">
        <f t="shared" si="61"/>
        <v/>
      </c>
      <c r="CQ116" s="246" t="str">
        <f t="shared" si="62"/>
        <v/>
      </c>
      <c r="CR116" s="246" t="str">
        <f t="shared" si="63"/>
        <v/>
      </c>
      <c r="CS116" s="247" t="str">
        <f t="shared" si="64"/>
        <v/>
      </c>
    </row>
    <row r="117" spans="1:97" ht="15" customHeight="1">
      <c r="A117" s="482"/>
      <c r="B117" s="482"/>
      <c r="C117" s="482"/>
      <c r="D117" s="118" t="str">
        <f t="shared" si="29"/>
        <v/>
      </c>
      <c r="E117" s="229" t="str">
        <f t="shared" si="29"/>
        <v/>
      </c>
      <c r="F117" s="229" t="str">
        <f t="shared" si="29"/>
        <v/>
      </c>
      <c r="G117" s="229" t="str">
        <f t="shared" si="29"/>
        <v/>
      </c>
      <c r="H117" s="229" t="str">
        <f t="shared" si="29"/>
        <v/>
      </c>
      <c r="I117" s="542" t="str">
        <f t="shared" si="29"/>
        <v/>
      </c>
      <c r="J117" s="69"/>
      <c r="K117" s="69"/>
      <c r="M117" s="78">
        <f t="shared" si="66"/>
        <v>15</v>
      </c>
      <c r="N117" s="106" t="str">
        <f t="shared" si="30"/>
        <v>직원12</v>
      </c>
      <c r="O117" s="118" t="str">
        <f t="shared" si="31"/>
        <v/>
      </c>
      <c r="P117" s="229" t="str">
        <f t="shared" si="31"/>
        <v/>
      </c>
      <c r="Q117" s="229" t="str">
        <f t="shared" si="31"/>
        <v/>
      </c>
      <c r="R117" s="229" t="str">
        <f t="shared" si="31"/>
        <v/>
      </c>
      <c r="S117" s="229" t="str">
        <f t="shared" si="31"/>
        <v/>
      </c>
      <c r="T117" s="229" t="str">
        <f t="shared" si="31"/>
        <v/>
      </c>
      <c r="U117" s="229" t="str">
        <f t="shared" si="31"/>
        <v/>
      </c>
      <c r="V117" s="230" t="str">
        <f t="shared" si="31"/>
        <v/>
      </c>
      <c r="W117" s="230" t="str">
        <f t="shared" si="31"/>
        <v/>
      </c>
      <c r="X117" s="230" t="str">
        <f t="shared" si="31"/>
        <v/>
      </c>
      <c r="Y117" s="230" t="str">
        <f t="shared" si="31"/>
        <v/>
      </c>
      <c r="Z117" s="230" t="str">
        <f t="shared" si="31"/>
        <v/>
      </c>
      <c r="AA117" s="230" t="str">
        <f t="shared" si="31"/>
        <v/>
      </c>
      <c r="AB117" s="230" t="str">
        <f t="shared" si="31"/>
        <v/>
      </c>
      <c r="AC117" s="230" t="str">
        <f t="shared" si="31"/>
        <v/>
      </c>
      <c r="AD117" s="230" t="str">
        <f t="shared" si="31"/>
        <v/>
      </c>
      <c r="AE117" s="230" t="str">
        <f t="shared" si="32"/>
        <v/>
      </c>
      <c r="AF117" s="230" t="str">
        <f t="shared" si="32"/>
        <v/>
      </c>
      <c r="AG117" s="230" t="str">
        <f t="shared" si="32"/>
        <v/>
      </c>
      <c r="AH117" s="230" t="str">
        <f t="shared" si="32"/>
        <v/>
      </c>
      <c r="AI117" s="230" t="str">
        <f t="shared" si="32"/>
        <v/>
      </c>
      <c r="AJ117" s="230" t="str">
        <f t="shared" si="32"/>
        <v/>
      </c>
      <c r="AK117" s="230" t="str">
        <f t="shared" si="32"/>
        <v/>
      </c>
      <c r="AL117" s="230" t="str">
        <f t="shared" si="32"/>
        <v/>
      </c>
      <c r="AM117" s="230" t="str">
        <f t="shared" si="32"/>
        <v/>
      </c>
      <c r="AN117" s="230" t="str">
        <f t="shared" si="32"/>
        <v/>
      </c>
      <c r="AO117" s="230" t="str">
        <f t="shared" si="32"/>
        <v/>
      </c>
      <c r="AP117" s="230" t="str">
        <f t="shared" si="32"/>
        <v/>
      </c>
      <c r="AQ117" s="230" t="str">
        <f t="shared" si="32"/>
        <v/>
      </c>
      <c r="AR117" s="230" t="str">
        <f t="shared" si="32"/>
        <v/>
      </c>
      <c r="AS117" s="231" t="str">
        <f t="shared" si="32"/>
        <v/>
      </c>
      <c r="AT117" s="454">
        <f t="shared" si="65"/>
        <v>31</v>
      </c>
      <c r="BN117" s="187" t="str">
        <f t="shared" si="33"/>
        <v>직원12</v>
      </c>
      <c r="BO117" s="244" t="str">
        <f t="shared" si="34"/>
        <v/>
      </c>
      <c r="BP117" s="245" t="str">
        <f t="shared" si="35"/>
        <v/>
      </c>
      <c r="BQ117" s="245" t="str">
        <f t="shared" si="36"/>
        <v/>
      </c>
      <c r="BR117" s="245" t="str">
        <f t="shared" si="37"/>
        <v/>
      </c>
      <c r="BS117" s="245" t="str">
        <f t="shared" si="38"/>
        <v/>
      </c>
      <c r="BT117" s="245" t="str">
        <f t="shared" si="39"/>
        <v/>
      </c>
      <c r="BU117" s="245" t="str">
        <f t="shared" si="40"/>
        <v/>
      </c>
      <c r="BV117" s="246" t="str">
        <f t="shared" si="41"/>
        <v/>
      </c>
      <c r="BW117" s="246" t="str">
        <f t="shared" si="42"/>
        <v/>
      </c>
      <c r="BX117" s="246" t="str">
        <f t="shared" si="43"/>
        <v/>
      </c>
      <c r="BY117" s="246" t="str">
        <f t="shared" si="44"/>
        <v/>
      </c>
      <c r="BZ117" s="246" t="str">
        <f t="shared" si="45"/>
        <v/>
      </c>
      <c r="CA117" s="246" t="str">
        <f t="shared" si="46"/>
        <v/>
      </c>
      <c r="CB117" s="246" t="str">
        <f t="shared" si="47"/>
        <v/>
      </c>
      <c r="CC117" s="246" t="str">
        <f t="shared" si="48"/>
        <v/>
      </c>
      <c r="CD117" s="246" t="str">
        <f t="shared" si="49"/>
        <v/>
      </c>
      <c r="CE117" s="246" t="str">
        <f t="shared" si="50"/>
        <v/>
      </c>
      <c r="CF117" s="246" t="str">
        <f t="shared" si="51"/>
        <v/>
      </c>
      <c r="CG117" s="246" t="str">
        <f t="shared" si="52"/>
        <v/>
      </c>
      <c r="CH117" s="246" t="str">
        <f t="shared" si="53"/>
        <v/>
      </c>
      <c r="CI117" s="246" t="str">
        <f t="shared" si="54"/>
        <v/>
      </c>
      <c r="CJ117" s="246" t="str">
        <f t="shared" si="55"/>
        <v/>
      </c>
      <c r="CK117" s="246" t="str">
        <f t="shared" si="56"/>
        <v/>
      </c>
      <c r="CL117" s="246" t="str">
        <f t="shared" si="57"/>
        <v/>
      </c>
      <c r="CM117" s="246" t="str">
        <f t="shared" si="58"/>
        <v/>
      </c>
      <c r="CN117" s="246" t="str">
        <f t="shared" si="59"/>
        <v/>
      </c>
      <c r="CO117" s="246" t="str">
        <f t="shared" si="60"/>
        <v/>
      </c>
      <c r="CP117" s="246" t="str">
        <f t="shared" si="61"/>
        <v/>
      </c>
      <c r="CQ117" s="246" t="str">
        <f t="shared" si="62"/>
        <v/>
      </c>
      <c r="CR117" s="246" t="str">
        <f t="shared" si="63"/>
        <v/>
      </c>
      <c r="CS117" s="247" t="str">
        <f t="shared" si="64"/>
        <v/>
      </c>
    </row>
    <row r="118" spans="1:97" ht="15" customHeight="1">
      <c r="A118" s="482"/>
      <c r="B118" s="482"/>
      <c r="C118" s="482"/>
      <c r="D118" s="118" t="str">
        <f t="shared" si="29"/>
        <v/>
      </c>
      <c r="E118" s="229" t="str">
        <f t="shared" si="29"/>
        <v/>
      </c>
      <c r="F118" s="229" t="str">
        <f t="shared" si="29"/>
        <v/>
      </c>
      <c r="G118" s="229" t="str">
        <f t="shared" si="29"/>
        <v/>
      </c>
      <c r="H118" s="229" t="str">
        <f t="shared" si="29"/>
        <v/>
      </c>
      <c r="I118" s="542" t="str">
        <f t="shared" si="29"/>
        <v/>
      </c>
      <c r="J118" s="69"/>
      <c r="K118" s="69"/>
      <c r="M118" s="78">
        <f t="shared" si="66"/>
        <v>16</v>
      </c>
      <c r="N118" s="106" t="str">
        <f t="shared" si="30"/>
        <v>직원13</v>
      </c>
      <c r="O118" s="118" t="str">
        <f t="shared" si="31"/>
        <v/>
      </c>
      <c r="P118" s="229" t="str">
        <f t="shared" si="31"/>
        <v/>
      </c>
      <c r="Q118" s="229" t="str">
        <f t="shared" si="31"/>
        <v/>
      </c>
      <c r="R118" s="229" t="str">
        <f t="shared" si="31"/>
        <v/>
      </c>
      <c r="S118" s="229" t="str">
        <f t="shared" si="31"/>
        <v/>
      </c>
      <c r="T118" s="229" t="str">
        <f t="shared" si="31"/>
        <v/>
      </c>
      <c r="U118" s="229" t="str">
        <f t="shared" si="31"/>
        <v/>
      </c>
      <c r="V118" s="230" t="str">
        <f t="shared" si="31"/>
        <v/>
      </c>
      <c r="W118" s="230" t="str">
        <f t="shared" si="31"/>
        <v/>
      </c>
      <c r="X118" s="230" t="str">
        <f t="shared" si="31"/>
        <v/>
      </c>
      <c r="Y118" s="230" t="str">
        <f t="shared" si="31"/>
        <v/>
      </c>
      <c r="Z118" s="230" t="str">
        <f t="shared" si="31"/>
        <v/>
      </c>
      <c r="AA118" s="230" t="str">
        <f t="shared" si="31"/>
        <v/>
      </c>
      <c r="AB118" s="230" t="str">
        <f t="shared" si="31"/>
        <v/>
      </c>
      <c r="AC118" s="230" t="str">
        <f t="shared" si="31"/>
        <v/>
      </c>
      <c r="AD118" s="230" t="str">
        <f t="shared" si="31"/>
        <v/>
      </c>
      <c r="AE118" s="230" t="str">
        <f t="shared" si="32"/>
        <v/>
      </c>
      <c r="AF118" s="230" t="str">
        <f t="shared" si="32"/>
        <v/>
      </c>
      <c r="AG118" s="230" t="str">
        <f t="shared" si="32"/>
        <v/>
      </c>
      <c r="AH118" s="230" t="str">
        <f t="shared" si="32"/>
        <v/>
      </c>
      <c r="AI118" s="230" t="str">
        <f t="shared" si="32"/>
        <v/>
      </c>
      <c r="AJ118" s="230" t="str">
        <f t="shared" si="32"/>
        <v/>
      </c>
      <c r="AK118" s="230" t="str">
        <f t="shared" si="32"/>
        <v/>
      </c>
      <c r="AL118" s="230" t="str">
        <f t="shared" si="32"/>
        <v/>
      </c>
      <c r="AM118" s="230" t="str">
        <f t="shared" si="32"/>
        <v/>
      </c>
      <c r="AN118" s="230" t="str">
        <f t="shared" si="32"/>
        <v/>
      </c>
      <c r="AO118" s="230" t="str">
        <f t="shared" si="32"/>
        <v/>
      </c>
      <c r="AP118" s="230" t="str">
        <f t="shared" si="32"/>
        <v/>
      </c>
      <c r="AQ118" s="230" t="str">
        <f t="shared" si="32"/>
        <v/>
      </c>
      <c r="AR118" s="230" t="str">
        <f t="shared" si="32"/>
        <v/>
      </c>
      <c r="AS118" s="231" t="str">
        <f t="shared" si="32"/>
        <v/>
      </c>
      <c r="AT118" s="454">
        <f t="shared" si="65"/>
        <v>31</v>
      </c>
      <c r="BN118" s="187" t="str">
        <f t="shared" si="33"/>
        <v>직원13</v>
      </c>
      <c r="BO118" s="244" t="str">
        <f t="shared" si="34"/>
        <v/>
      </c>
      <c r="BP118" s="245" t="str">
        <f t="shared" si="35"/>
        <v/>
      </c>
      <c r="BQ118" s="245" t="str">
        <f t="shared" si="36"/>
        <v/>
      </c>
      <c r="BR118" s="245" t="str">
        <f t="shared" si="37"/>
        <v/>
      </c>
      <c r="BS118" s="245" t="str">
        <f t="shared" si="38"/>
        <v/>
      </c>
      <c r="BT118" s="245" t="str">
        <f t="shared" si="39"/>
        <v/>
      </c>
      <c r="BU118" s="245" t="str">
        <f t="shared" si="40"/>
        <v/>
      </c>
      <c r="BV118" s="246" t="str">
        <f t="shared" si="41"/>
        <v/>
      </c>
      <c r="BW118" s="246" t="str">
        <f t="shared" si="42"/>
        <v/>
      </c>
      <c r="BX118" s="246" t="str">
        <f t="shared" si="43"/>
        <v/>
      </c>
      <c r="BY118" s="246" t="str">
        <f t="shared" si="44"/>
        <v/>
      </c>
      <c r="BZ118" s="246" t="str">
        <f t="shared" si="45"/>
        <v/>
      </c>
      <c r="CA118" s="246" t="str">
        <f t="shared" si="46"/>
        <v/>
      </c>
      <c r="CB118" s="246" t="str">
        <f t="shared" si="47"/>
        <v/>
      </c>
      <c r="CC118" s="246" t="str">
        <f t="shared" si="48"/>
        <v/>
      </c>
      <c r="CD118" s="246" t="str">
        <f t="shared" si="49"/>
        <v/>
      </c>
      <c r="CE118" s="246" t="str">
        <f t="shared" si="50"/>
        <v/>
      </c>
      <c r="CF118" s="246" t="str">
        <f t="shared" si="51"/>
        <v/>
      </c>
      <c r="CG118" s="246" t="str">
        <f t="shared" si="52"/>
        <v/>
      </c>
      <c r="CH118" s="246" t="str">
        <f t="shared" si="53"/>
        <v/>
      </c>
      <c r="CI118" s="246" t="str">
        <f t="shared" si="54"/>
        <v/>
      </c>
      <c r="CJ118" s="246" t="str">
        <f t="shared" si="55"/>
        <v/>
      </c>
      <c r="CK118" s="246" t="str">
        <f t="shared" si="56"/>
        <v/>
      </c>
      <c r="CL118" s="246" t="str">
        <f t="shared" si="57"/>
        <v/>
      </c>
      <c r="CM118" s="246" t="str">
        <f t="shared" si="58"/>
        <v/>
      </c>
      <c r="CN118" s="246" t="str">
        <f t="shared" si="59"/>
        <v/>
      </c>
      <c r="CO118" s="246" t="str">
        <f t="shared" si="60"/>
        <v/>
      </c>
      <c r="CP118" s="246" t="str">
        <f t="shared" si="61"/>
        <v/>
      </c>
      <c r="CQ118" s="246" t="str">
        <f t="shared" si="62"/>
        <v/>
      </c>
      <c r="CR118" s="246" t="str">
        <f t="shared" si="63"/>
        <v/>
      </c>
      <c r="CS118" s="247" t="str">
        <f t="shared" si="64"/>
        <v/>
      </c>
    </row>
    <row r="119" spans="1:97" ht="15" customHeight="1">
      <c r="A119" s="482"/>
      <c r="B119" s="482"/>
      <c r="C119" s="482"/>
      <c r="D119" s="118" t="str">
        <f t="shared" si="29"/>
        <v/>
      </c>
      <c r="E119" s="229" t="str">
        <f t="shared" si="29"/>
        <v/>
      </c>
      <c r="F119" s="229" t="str">
        <f t="shared" si="29"/>
        <v/>
      </c>
      <c r="G119" s="229" t="str">
        <f t="shared" si="29"/>
        <v/>
      </c>
      <c r="H119" s="229" t="str">
        <f t="shared" si="29"/>
        <v/>
      </c>
      <c r="I119" s="542" t="str">
        <f t="shared" si="29"/>
        <v/>
      </c>
      <c r="J119" s="69"/>
      <c r="K119" s="69"/>
      <c r="M119" s="78">
        <f t="shared" si="66"/>
        <v>17</v>
      </c>
      <c r="N119" s="106" t="str">
        <f t="shared" si="30"/>
        <v>직원14</v>
      </c>
      <c r="O119" s="118" t="str">
        <f t="shared" si="31"/>
        <v/>
      </c>
      <c r="P119" s="229" t="str">
        <f t="shared" si="31"/>
        <v/>
      </c>
      <c r="Q119" s="229" t="str">
        <f t="shared" si="31"/>
        <v/>
      </c>
      <c r="R119" s="229" t="str">
        <f t="shared" si="31"/>
        <v/>
      </c>
      <c r="S119" s="229" t="str">
        <f t="shared" si="31"/>
        <v/>
      </c>
      <c r="T119" s="229" t="str">
        <f t="shared" si="31"/>
        <v/>
      </c>
      <c r="U119" s="229" t="str">
        <f t="shared" si="31"/>
        <v/>
      </c>
      <c r="V119" s="230" t="str">
        <f t="shared" si="31"/>
        <v/>
      </c>
      <c r="W119" s="230" t="str">
        <f t="shared" si="31"/>
        <v/>
      </c>
      <c r="X119" s="230" t="str">
        <f t="shared" si="31"/>
        <v/>
      </c>
      <c r="Y119" s="230" t="str">
        <f t="shared" si="31"/>
        <v/>
      </c>
      <c r="Z119" s="230" t="str">
        <f t="shared" si="31"/>
        <v/>
      </c>
      <c r="AA119" s="230" t="str">
        <f t="shared" si="31"/>
        <v/>
      </c>
      <c r="AB119" s="230" t="str">
        <f t="shared" si="31"/>
        <v/>
      </c>
      <c r="AC119" s="230" t="str">
        <f t="shared" si="31"/>
        <v/>
      </c>
      <c r="AD119" s="230" t="str">
        <f t="shared" si="31"/>
        <v/>
      </c>
      <c r="AE119" s="230" t="str">
        <f t="shared" si="32"/>
        <v/>
      </c>
      <c r="AF119" s="230" t="str">
        <f t="shared" si="32"/>
        <v/>
      </c>
      <c r="AG119" s="230" t="str">
        <f t="shared" si="32"/>
        <v/>
      </c>
      <c r="AH119" s="230" t="str">
        <f t="shared" si="32"/>
        <v/>
      </c>
      <c r="AI119" s="230" t="str">
        <f t="shared" si="32"/>
        <v/>
      </c>
      <c r="AJ119" s="230" t="str">
        <f t="shared" si="32"/>
        <v/>
      </c>
      <c r="AK119" s="230" t="str">
        <f t="shared" si="32"/>
        <v/>
      </c>
      <c r="AL119" s="230" t="str">
        <f t="shared" si="32"/>
        <v/>
      </c>
      <c r="AM119" s="230" t="str">
        <f t="shared" si="32"/>
        <v/>
      </c>
      <c r="AN119" s="230" t="str">
        <f t="shared" si="32"/>
        <v/>
      </c>
      <c r="AO119" s="230" t="str">
        <f t="shared" si="32"/>
        <v/>
      </c>
      <c r="AP119" s="230" t="str">
        <f t="shared" si="32"/>
        <v/>
      </c>
      <c r="AQ119" s="230" t="str">
        <f t="shared" si="32"/>
        <v/>
      </c>
      <c r="AR119" s="230" t="str">
        <f t="shared" si="32"/>
        <v/>
      </c>
      <c r="AS119" s="231" t="str">
        <f t="shared" si="32"/>
        <v/>
      </c>
      <c r="AT119" s="454">
        <f t="shared" si="65"/>
        <v>31</v>
      </c>
      <c r="BN119" s="187" t="str">
        <f t="shared" si="33"/>
        <v>직원14</v>
      </c>
      <c r="BO119" s="244" t="str">
        <f t="shared" si="34"/>
        <v/>
      </c>
      <c r="BP119" s="245" t="str">
        <f t="shared" si="35"/>
        <v/>
      </c>
      <c r="BQ119" s="245" t="str">
        <f t="shared" si="36"/>
        <v/>
      </c>
      <c r="BR119" s="245" t="str">
        <f t="shared" si="37"/>
        <v/>
      </c>
      <c r="BS119" s="245" t="str">
        <f t="shared" si="38"/>
        <v/>
      </c>
      <c r="BT119" s="245" t="str">
        <f t="shared" si="39"/>
        <v/>
      </c>
      <c r="BU119" s="245" t="str">
        <f t="shared" si="40"/>
        <v/>
      </c>
      <c r="BV119" s="246" t="str">
        <f t="shared" si="41"/>
        <v/>
      </c>
      <c r="BW119" s="246" t="str">
        <f t="shared" si="42"/>
        <v/>
      </c>
      <c r="BX119" s="246" t="str">
        <f t="shared" si="43"/>
        <v/>
      </c>
      <c r="BY119" s="246" t="str">
        <f t="shared" si="44"/>
        <v/>
      </c>
      <c r="BZ119" s="246" t="str">
        <f t="shared" si="45"/>
        <v/>
      </c>
      <c r="CA119" s="246" t="str">
        <f t="shared" si="46"/>
        <v/>
      </c>
      <c r="CB119" s="246" t="str">
        <f t="shared" si="47"/>
        <v/>
      </c>
      <c r="CC119" s="246" t="str">
        <f t="shared" si="48"/>
        <v/>
      </c>
      <c r="CD119" s="246" t="str">
        <f t="shared" si="49"/>
        <v/>
      </c>
      <c r="CE119" s="246" t="str">
        <f t="shared" si="50"/>
        <v/>
      </c>
      <c r="CF119" s="246" t="str">
        <f t="shared" si="51"/>
        <v/>
      </c>
      <c r="CG119" s="246" t="str">
        <f t="shared" si="52"/>
        <v/>
      </c>
      <c r="CH119" s="246" t="str">
        <f t="shared" si="53"/>
        <v/>
      </c>
      <c r="CI119" s="246" t="str">
        <f t="shared" si="54"/>
        <v/>
      </c>
      <c r="CJ119" s="246" t="str">
        <f t="shared" si="55"/>
        <v/>
      </c>
      <c r="CK119" s="246" t="str">
        <f t="shared" si="56"/>
        <v/>
      </c>
      <c r="CL119" s="246" t="str">
        <f t="shared" si="57"/>
        <v/>
      </c>
      <c r="CM119" s="246" t="str">
        <f t="shared" si="58"/>
        <v/>
      </c>
      <c r="CN119" s="246" t="str">
        <f t="shared" si="59"/>
        <v/>
      </c>
      <c r="CO119" s="246" t="str">
        <f t="shared" si="60"/>
        <v/>
      </c>
      <c r="CP119" s="246" t="str">
        <f t="shared" si="61"/>
        <v/>
      </c>
      <c r="CQ119" s="246" t="str">
        <f t="shared" si="62"/>
        <v/>
      </c>
      <c r="CR119" s="246" t="str">
        <f t="shared" si="63"/>
        <v/>
      </c>
      <c r="CS119" s="247" t="str">
        <f t="shared" si="64"/>
        <v/>
      </c>
    </row>
    <row r="120" spans="1:97" ht="15" customHeight="1">
      <c r="A120" s="482"/>
      <c r="B120" s="482"/>
      <c r="C120" s="482"/>
      <c r="D120" s="119" t="str">
        <f t="shared" si="29"/>
        <v/>
      </c>
      <c r="E120" s="232" t="str">
        <f t="shared" si="29"/>
        <v/>
      </c>
      <c r="F120" s="232" t="str">
        <f t="shared" si="29"/>
        <v/>
      </c>
      <c r="G120" s="232" t="str">
        <f t="shared" si="29"/>
        <v/>
      </c>
      <c r="H120" s="232" t="str">
        <f t="shared" si="29"/>
        <v/>
      </c>
      <c r="I120" s="543" t="str">
        <f t="shared" si="29"/>
        <v/>
      </c>
      <c r="J120" s="69"/>
      <c r="K120" s="69"/>
      <c r="M120" s="78">
        <f t="shared" si="66"/>
        <v>18</v>
      </c>
      <c r="N120" s="108" t="str">
        <f t="shared" si="30"/>
        <v>직원15</v>
      </c>
      <c r="O120" s="119" t="str">
        <f t="shared" si="31"/>
        <v/>
      </c>
      <c r="P120" s="232" t="str">
        <f t="shared" si="31"/>
        <v/>
      </c>
      <c r="Q120" s="232" t="str">
        <f t="shared" si="31"/>
        <v/>
      </c>
      <c r="R120" s="232" t="str">
        <f t="shared" si="31"/>
        <v/>
      </c>
      <c r="S120" s="232" t="str">
        <f t="shared" si="31"/>
        <v/>
      </c>
      <c r="T120" s="232" t="str">
        <f t="shared" si="31"/>
        <v/>
      </c>
      <c r="U120" s="232" t="str">
        <f t="shared" si="31"/>
        <v/>
      </c>
      <c r="V120" s="233" t="str">
        <f t="shared" si="31"/>
        <v/>
      </c>
      <c r="W120" s="233" t="str">
        <f t="shared" si="31"/>
        <v/>
      </c>
      <c r="X120" s="233" t="str">
        <f t="shared" si="31"/>
        <v/>
      </c>
      <c r="Y120" s="233" t="str">
        <f t="shared" si="31"/>
        <v/>
      </c>
      <c r="Z120" s="233" t="str">
        <f t="shared" si="31"/>
        <v/>
      </c>
      <c r="AA120" s="233" t="str">
        <f t="shared" si="31"/>
        <v/>
      </c>
      <c r="AB120" s="233" t="str">
        <f t="shared" si="31"/>
        <v/>
      </c>
      <c r="AC120" s="233" t="str">
        <f t="shared" si="31"/>
        <v/>
      </c>
      <c r="AD120" s="233" t="str">
        <f t="shared" si="31"/>
        <v/>
      </c>
      <c r="AE120" s="233" t="str">
        <f t="shared" si="32"/>
        <v/>
      </c>
      <c r="AF120" s="233" t="str">
        <f t="shared" si="32"/>
        <v/>
      </c>
      <c r="AG120" s="233" t="str">
        <f t="shared" si="32"/>
        <v/>
      </c>
      <c r="AH120" s="233" t="str">
        <f t="shared" si="32"/>
        <v/>
      </c>
      <c r="AI120" s="233" t="str">
        <f t="shared" si="32"/>
        <v/>
      </c>
      <c r="AJ120" s="233" t="str">
        <f t="shared" si="32"/>
        <v/>
      </c>
      <c r="AK120" s="233" t="str">
        <f t="shared" si="32"/>
        <v/>
      </c>
      <c r="AL120" s="233" t="str">
        <f t="shared" si="32"/>
        <v/>
      </c>
      <c r="AM120" s="233" t="str">
        <f t="shared" si="32"/>
        <v/>
      </c>
      <c r="AN120" s="233" t="str">
        <f t="shared" si="32"/>
        <v/>
      </c>
      <c r="AO120" s="233" t="str">
        <f t="shared" si="32"/>
        <v/>
      </c>
      <c r="AP120" s="233" t="str">
        <f t="shared" si="32"/>
        <v/>
      </c>
      <c r="AQ120" s="233" t="str">
        <f t="shared" si="32"/>
        <v/>
      </c>
      <c r="AR120" s="233" t="str">
        <f t="shared" si="32"/>
        <v/>
      </c>
      <c r="AS120" s="234" t="str">
        <f t="shared" si="32"/>
        <v/>
      </c>
      <c r="AT120" s="454">
        <f t="shared" si="65"/>
        <v>31</v>
      </c>
      <c r="BN120" s="192" t="str">
        <f t="shared" si="33"/>
        <v>직원15</v>
      </c>
      <c r="BO120" s="123" t="str">
        <f t="shared" si="34"/>
        <v/>
      </c>
      <c r="BP120" s="79" t="str">
        <f t="shared" si="35"/>
        <v/>
      </c>
      <c r="BQ120" s="79" t="str">
        <f t="shared" si="36"/>
        <v/>
      </c>
      <c r="BR120" s="79" t="str">
        <f t="shared" si="37"/>
        <v/>
      </c>
      <c r="BS120" s="79" t="str">
        <f t="shared" si="38"/>
        <v/>
      </c>
      <c r="BT120" s="79" t="str">
        <f t="shared" si="39"/>
        <v/>
      </c>
      <c r="BU120" s="79" t="str">
        <f t="shared" si="40"/>
        <v/>
      </c>
      <c r="BV120" s="125" t="str">
        <f t="shared" si="41"/>
        <v/>
      </c>
      <c r="BW120" s="125" t="str">
        <f t="shared" si="42"/>
        <v/>
      </c>
      <c r="BX120" s="125" t="str">
        <f t="shared" si="43"/>
        <v/>
      </c>
      <c r="BY120" s="125" t="str">
        <f t="shared" si="44"/>
        <v/>
      </c>
      <c r="BZ120" s="125" t="str">
        <f t="shared" si="45"/>
        <v/>
      </c>
      <c r="CA120" s="125" t="str">
        <f t="shared" si="46"/>
        <v/>
      </c>
      <c r="CB120" s="125" t="str">
        <f t="shared" si="47"/>
        <v/>
      </c>
      <c r="CC120" s="125" t="str">
        <f t="shared" si="48"/>
        <v/>
      </c>
      <c r="CD120" s="125" t="str">
        <f t="shared" si="49"/>
        <v/>
      </c>
      <c r="CE120" s="125" t="str">
        <f t="shared" si="50"/>
        <v/>
      </c>
      <c r="CF120" s="125" t="str">
        <f t="shared" si="51"/>
        <v/>
      </c>
      <c r="CG120" s="125" t="str">
        <f t="shared" si="52"/>
        <v/>
      </c>
      <c r="CH120" s="125" t="str">
        <f t="shared" si="53"/>
        <v/>
      </c>
      <c r="CI120" s="125" t="str">
        <f t="shared" si="54"/>
        <v/>
      </c>
      <c r="CJ120" s="125" t="str">
        <f t="shared" si="55"/>
        <v/>
      </c>
      <c r="CK120" s="125" t="str">
        <f t="shared" si="56"/>
        <v/>
      </c>
      <c r="CL120" s="125" t="str">
        <f t="shared" si="57"/>
        <v/>
      </c>
      <c r="CM120" s="125" t="str">
        <f t="shared" si="58"/>
        <v/>
      </c>
      <c r="CN120" s="125" t="str">
        <f t="shared" si="59"/>
        <v/>
      </c>
      <c r="CO120" s="125" t="str">
        <f t="shared" si="60"/>
        <v/>
      </c>
      <c r="CP120" s="125" t="str">
        <f t="shared" si="61"/>
        <v/>
      </c>
      <c r="CQ120" s="125" t="str">
        <f t="shared" si="62"/>
        <v/>
      </c>
      <c r="CR120" s="125" t="str">
        <f t="shared" si="63"/>
        <v/>
      </c>
      <c r="CS120" s="126" t="str">
        <f t="shared" si="64"/>
        <v/>
      </c>
    </row>
    <row r="121" spans="1:97" ht="15" customHeight="1">
      <c r="A121" s="482"/>
      <c r="B121" s="482"/>
      <c r="C121" s="482"/>
      <c r="D121" s="482"/>
      <c r="E121" s="482"/>
      <c r="F121" s="482"/>
      <c r="G121" s="482"/>
      <c r="H121" s="482"/>
      <c r="I121" s="482"/>
      <c r="J121" s="69"/>
      <c r="K121" s="69"/>
      <c r="M121" s="22"/>
      <c r="O121" s="70"/>
      <c r="P121" s="70"/>
      <c r="Q121" s="70"/>
      <c r="R121" s="70"/>
      <c r="S121" s="70"/>
      <c r="T121" s="70"/>
      <c r="U121" s="70"/>
      <c r="V121" s="70"/>
      <c r="W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</row>
    <row r="122" spans="1:97" ht="15" customHeight="1">
      <c r="A122" s="482"/>
      <c r="B122" s="482"/>
      <c r="C122" s="482"/>
      <c r="D122" s="482"/>
      <c r="E122" s="482"/>
      <c r="F122" s="482"/>
      <c r="G122" s="482"/>
      <c r="H122" s="482"/>
      <c r="I122" s="482"/>
      <c r="J122" s="69"/>
      <c r="K122" s="69"/>
      <c r="M122" s="22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</row>
    <row r="123" spans="1:97" ht="15" customHeight="1">
      <c r="A123" s="482"/>
      <c r="B123" s="482"/>
      <c r="C123" s="482"/>
      <c r="D123" s="482"/>
      <c r="E123" s="482"/>
      <c r="F123" s="482"/>
      <c r="G123" s="482"/>
      <c r="H123" s="482"/>
      <c r="I123" s="482"/>
      <c r="J123" s="69"/>
      <c r="K123" s="69"/>
      <c r="M123" s="22"/>
      <c r="N123" s="72" t="s">
        <v>40</v>
      </c>
      <c r="O123" s="70"/>
      <c r="P123" s="70"/>
      <c r="Q123" s="70"/>
      <c r="R123" s="70"/>
      <c r="S123" s="167" t="s">
        <v>181</v>
      </c>
      <c r="T123" s="70"/>
      <c r="U123" s="70"/>
      <c r="V123" s="70"/>
      <c r="W123" s="70"/>
      <c r="AD123" s="72" t="s">
        <v>182</v>
      </c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</row>
    <row r="124" spans="1:97" ht="15" customHeight="1">
      <c r="A124" s="482"/>
      <c r="B124" s="482"/>
      <c r="C124" s="482"/>
      <c r="D124" s="482"/>
      <c r="E124" s="482"/>
      <c r="F124" s="482"/>
      <c r="G124" s="482"/>
      <c r="H124" s="482"/>
      <c r="I124" s="482"/>
      <c r="J124" s="69"/>
      <c r="K124" s="69"/>
      <c r="M124" s="22"/>
      <c r="N124" s="70"/>
      <c r="O124" s="70"/>
      <c r="P124" s="70"/>
      <c r="Q124" s="70"/>
      <c r="R124" s="70"/>
      <c r="S124" s="70"/>
      <c r="T124" s="70"/>
      <c r="U124" s="70"/>
      <c r="V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</row>
    <row r="125" spans="1:97" ht="15" customHeight="1">
      <c r="A125" s="482"/>
      <c r="B125" s="482"/>
      <c r="C125" s="482"/>
      <c r="D125" s="482"/>
      <c r="E125" s="482"/>
      <c r="F125" s="482"/>
      <c r="G125" s="482"/>
      <c r="H125" s="482"/>
      <c r="I125" s="482"/>
      <c r="J125" s="69"/>
      <c r="K125" s="69"/>
      <c r="M125" s="22"/>
      <c r="N125" s="98"/>
      <c r="O125" s="98" t="s">
        <v>41</v>
      </c>
      <c r="P125" s="98" t="s">
        <v>42</v>
      </c>
      <c r="Q125" s="98" t="s">
        <v>176</v>
      </c>
      <c r="R125" s="98" t="s">
        <v>43</v>
      </c>
      <c r="S125" s="98" t="s">
        <v>44</v>
      </c>
      <c r="T125" s="98" t="s">
        <v>178</v>
      </c>
      <c r="U125" s="98" t="s">
        <v>179</v>
      </c>
      <c r="V125" s="70"/>
      <c r="X125" s="482" t="s">
        <v>196</v>
      </c>
      <c r="Y125" s="510"/>
      <c r="Z125" s="510"/>
      <c r="AA125" s="510"/>
      <c r="AB125" s="510"/>
      <c r="AC125" s="510"/>
      <c r="AD125" s="510"/>
      <c r="AE125" s="510"/>
      <c r="AF125" s="510"/>
      <c r="AG125" s="510"/>
      <c r="AH125" s="510"/>
      <c r="AI125" s="510"/>
      <c r="AJ125" s="510"/>
      <c r="AK125" s="313"/>
      <c r="AL125" s="313"/>
      <c r="AM125" s="313"/>
      <c r="AN125" s="313"/>
      <c r="AO125" s="70"/>
      <c r="AP125" s="70"/>
      <c r="AQ125" s="70"/>
      <c r="AR125" s="70"/>
      <c r="AS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</row>
    <row r="126" spans="1:97" ht="15" customHeight="1">
      <c r="A126" s="482"/>
      <c r="B126" s="482"/>
      <c r="C126" s="482"/>
      <c r="D126" s="482"/>
      <c r="E126" s="482"/>
      <c r="F126" s="482"/>
      <c r="G126" s="482"/>
      <c r="H126" s="482"/>
      <c r="I126" s="482"/>
      <c r="J126" s="69"/>
      <c r="K126" s="69"/>
      <c r="M126" s="22"/>
      <c r="N126" s="102"/>
      <c r="O126" s="102" t="s">
        <v>45</v>
      </c>
      <c r="P126" s="102" t="s">
        <v>35</v>
      </c>
      <c r="Q126" s="102" t="s">
        <v>177</v>
      </c>
      <c r="R126" s="102" t="s">
        <v>46</v>
      </c>
      <c r="S126" s="102" t="s">
        <v>47</v>
      </c>
      <c r="T126" s="102" t="s">
        <v>177</v>
      </c>
      <c r="U126" s="102" t="s">
        <v>180</v>
      </c>
      <c r="V126" s="70"/>
      <c r="W126" s="313"/>
      <c r="X126" s="482" t="s">
        <v>197</v>
      </c>
      <c r="Y126" s="510"/>
      <c r="Z126" s="510"/>
      <c r="AA126" s="510"/>
      <c r="AB126" s="510"/>
      <c r="AC126" s="510"/>
      <c r="AD126" s="510"/>
      <c r="AE126" s="510"/>
      <c r="AF126" s="510"/>
      <c r="AG126" s="510"/>
      <c r="AH126" s="510"/>
      <c r="AI126" s="510"/>
      <c r="AJ126" s="510"/>
      <c r="AK126" s="313"/>
      <c r="AL126" s="313"/>
      <c r="AM126" s="313"/>
      <c r="AN126" s="313"/>
      <c r="AO126" s="70"/>
      <c r="AP126" s="70"/>
      <c r="AQ126" s="70"/>
      <c r="AR126" s="70"/>
      <c r="AS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</row>
    <row r="127" spans="1:97" ht="15" customHeight="1">
      <c r="A127" s="482"/>
      <c r="B127" s="482"/>
      <c r="C127" s="482"/>
      <c r="D127" s="482"/>
      <c r="E127" s="482"/>
      <c r="F127" s="482"/>
      <c r="G127" s="482"/>
      <c r="H127" s="482"/>
      <c r="I127" s="482"/>
      <c r="J127" s="69"/>
      <c r="K127" s="69"/>
      <c r="M127" s="22"/>
      <c r="N127" s="104" t="str">
        <f t="shared" ref="N127:N141" si="67">N8</f>
        <v>직원1</v>
      </c>
      <c r="O127" s="198">
        <f t="shared" ref="O127:O141" ca="1" si="68">IF($H$21=1,IF(AH170&gt;0,AH170,0),AT148-R127-S127-$AH$141)</f>
        <v>0</v>
      </c>
      <c r="P127" s="198">
        <f>COUNTIF(O106:AS106,$D$15)*$I$15+COUNTIF(O106:AS106,$D$16)*$I$16+COUNTIF(O106:AS106,$D$17)*$I$17</f>
        <v>0</v>
      </c>
      <c r="Q127" s="198">
        <f t="shared" ref="Q127:Q141" ca="1" si="69">IF(O127&lt;0,0,O127)+P127/3</f>
        <v>0</v>
      </c>
      <c r="R127" s="198">
        <f ca="1">SUM(O191:AS191)</f>
        <v>0</v>
      </c>
      <c r="S127" s="198">
        <f ca="1">SUM(O212:AS212)</f>
        <v>0</v>
      </c>
      <c r="T127" s="198">
        <f ca="1">R127+S127*4/3</f>
        <v>0</v>
      </c>
      <c r="U127" s="198">
        <f ca="1">Q127+T127</f>
        <v>0</v>
      </c>
      <c r="V127" s="70"/>
      <c r="W127" s="313"/>
      <c r="X127" s="482" t="s">
        <v>198</v>
      </c>
      <c r="Y127" s="510"/>
      <c r="Z127" s="510"/>
      <c r="AA127" s="510"/>
      <c r="AB127" s="510"/>
      <c r="AC127" s="510"/>
      <c r="AD127" s="510"/>
      <c r="AE127" s="510"/>
      <c r="AF127" s="510"/>
      <c r="AG127" s="510"/>
      <c r="AH127" s="510"/>
      <c r="AI127" s="510"/>
      <c r="AJ127" s="510"/>
      <c r="AK127" s="313"/>
      <c r="AL127" s="313"/>
      <c r="AM127" s="313"/>
      <c r="AN127" s="313"/>
      <c r="AO127" s="70"/>
      <c r="AP127" s="70"/>
      <c r="AQ127" s="70"/>
      <c r="AR127" s="70"/>
      <c r="AS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</row>
    <row r="128" spans="1:97" ht="15" customHeight="1">
      <c r="A128" s="482"/>
      <c r="B128" s="482"/>
      <c r="C128" s="482"/>
      <c r="D128" s="482"/>
      <c r="E128" s="482"/>
      <c r="F128" s="482"/>
      <c r="G128" s="482"/>
      <c r="H128" s="482"/>
      <c r="I128" s="482"/>
      <c r="J128" s="69"/>
      <c r="K128" s="69"/>
      <c r="M128" s="22"/>
      <c r="N128" s="106" t="str">
        <f t="shared" si="67"/>
        <v>직원2</v>
      </c>
      <c r="O128" s="199">
        <f t="shared" ca="1" si="68"/>
        <v>0</v>
      </c>
      <c r="P128" s="199">
        <f t="shared" ref="P128:P141" si="70">COUNTIF(O107:AS107,$D$15)*$I$15+COUNTIF(O107:AS107,$D$16)*$I$16+COUNTIF(O107:AS107,$D$17)*$I$17</f>
        <v>0</v>
      </c>
      <c r="Q128" s="199">
        <f t="shared" ca="1" si="69"/>
        <v>0</v>
      </c>
      <c r="R128" s="199">
        <f t="shared" ref="R128:R141" ca="1" si="71">SUM(O192:AS192)</f>
        <v>0</v>
      </c>
      <c r="S128" s="199">
        <f t="shared" ref="S128:S141" ca="1" si="72">SUM(O213:AS213)</f>
        <v>0</v>
      </c>
      <c r="T128" s="199">
        <f t="shared" ref="T128:T141" ca="1" si="73">R128+S128*4/3</f>
        <v>0</v>
      </c>
      <c r="U128" s="199">
        <f t="shared" ref="U128:U141" ca="1" si="74">Q128+T128</f>
        <v>0</v>
      </c>
      <c r="V128" s="70"/>
      <c r="W128" s="313"/>
      <c r="X128" s="482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510"/>
      <c r="AK128" s="313"/>
      <c r="AL128" s="313"/>
      <c r="AM128" s="313"/>
      <c r="AN128" s="313"/>
      <c r="AO128" s="70"/>
      <c r="AP128" s="70"/>
      <c r="AQ128" s="70"/>
      <c r="AR128" s="70"/>
      <c r="AS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</row>
    <row r="129" spans="1:97" ht="15" customHeight="1">
      <c r="A129" s="482"/>
      <c r="B129" s="482"/>
      <c r="C129" s="482"/>
      <c r="D129" s="482"/>
      <c r="E129" s="482"/>
      <c r="F129" s="482"/>
      <c r="G129" s="482"/>
      <c r="H129" s="482"/>
      <c r="I129" s="482"/>
      <c r="J129" s="69"/>
      <c r="K129" s="69"/>
      <c r="M129" s="22"/>
      <c r="N129" s="106" t="str">
        <f t="shared" si="67"/>
        <v>직원3</v>
      </c>
      <c r="O129" s="199">
        <f t="shared" ca="1" si="68"/>
        <v>0</v>
      </c>
      <c r="P129" s="199">
        <f t="shared" si="70"/>
        <v>0</v>
      </c>
      <c r="Q129" s="199">
        <f t="shared" ca="1" si="69"/>
        <v>0</v>
      </c>
      <c r="R129" s="199">
        <f t="shared" ca="1" si="71"/>
        <v>0</v>
      </c>
      <c r="S129" s="199">
        <f t="shared" ca="1" si="72"/>
        <v>0</v>
      </c>
      <c r="T129" s="199">
        <f t="shared" ca="1" si="73"/>
        <v>0</v>
      </c>
      <c r="U129" s="199">
        <f t="shared" ca="1" si="74"/>
        <v>0</v>
      </c>
      <c r="V129" s="70"/>
      <c r="W129" s="313"/>
      <c r="X129" s="607" t="s">
        <v>192</v>
      </c>
      <c r="Y129" s="607"/>
      <c r="Z129" s="607"/>
      <c r="AA129" s="607"/>
      <c r="AB129" s="607"/>
      <c r="AC129" s="607"/>
      <c r="AD129" s="607"/>
      <c r="AE129" s="607"/>
      <c r="AF129" s="607"/>
      <c r="AG129" s="607"/>
      <c r="AH129" s="607"/>
      <c r="AI129" s="510"/>
      <c r="AJ129" s="510"/>
      <c r="AK129" s="313"/>
      <c r="AL129" s="313"/>
      <c r="AM129" s="313"/>
      <c r="AN129" s="313"/>
      <c r="AO129" s="70"/>
      <c r="AP129" s="70"/>
      <c r="AQ129" s="70"/>
      <c r="AR129" s="70"/>
      <c r="AS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</row>
    <row r="130" spans="1:97" ht="15" customHeight="1">
      <c r="A130" s="482"/>
      <c r="B130" s="482"/>
      <c r="C130" s="482"/>
      <c r="D130" s="482"/>
      <c r="E130" s="482"/>
      <c r="F130" s="482"/>
      <c r="G130" s="482"/>
      <c r="H130" s="482"/>
      <c r="I130" s="482"/>
      <c r="J130" s="69"/>
      <c r="K130" s="69"/>
      <c r="M130" s="22"/>
      <c r="N130" s="106" t="str">
        <f t="shared" si="67"/>
        <v>직원4</v>
      </c>
      <c r="O130" s="199">
        <f t="shared" ca="1" si="68"/>
        <v>0</v>
      </c>
      <c r="P130" s="199">
        <f t="shared" si="70"/>
        <v>0</v>
      </c>
      <c r="Q130" s="199">
        <f t="shared" ca="1" si="69"/>
        <v>0</v>
      </c>
      <c r="R130" s="199">
        <f t="shared" ca="1" si="71"/>
        <v>0</v>
      </c>
      <c r="S130" s="199">
        <f t="shared" ca="1" si="72"/>
        <v>0</v>
      </c>
      <c r="T130" s="199">
        <f t="shared" ca="1" si="73"/>
        <v>0</v>
      </c>
      <c r="U130" s="199">
        <f t="shared" ca="1" si="74"/>
        <v>0</v>
      </c>
      <c r="V130" s="70"/>
      <c r="W130" s="313"/>
      <c r="X130" s="607"/>
      <c r="Y130" s="607"/>
      <c r="Z130" s="607"/>
      <c r="AA130" s="607"/>
      <c r="AB130" s="607"/>
      <c r="AC130" s="607"/>
      <c r="AD130" s="607"/>
      <c r="AE130" s="607"/>
      <c r="AF130" s="607"/>
      <c r="AG130" s="607"/>
      <c r="AH130" s="607"/>
      <c r="AI130" s="510"/>
      <c r="AJ130" s="510"/>
      <c r="AK130" s="313"/>
      <c r="AL130" s="313"/>
      <c r="AM130" s="313"/>
      <c r="AN130" s="313"/>
      <c r="AO130" s="70"/>
      <c r="AP130" s="70"/>
      <c r="AQ130" s="70"/>
      <c r="AR130" s="70"/>
      <c r="AS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</row>
    <row r="131" spans="1:97" ht="15" customHeight="1">
      <c r="A131" s="482"/>
      <c r="B131" s="482"/>
      <c r="C131" s="482"/>
      <c r="D131" s="482"/>
      <c r="E131" s="482"/>
      <c r="F131" s="482"/>
      <c r="G131" s="482"/>
      <c r="H131" s="482"/>
      <c r="I131" s="482"/>
      <c r="J131" s="69"/>
      <c r="K131" s="69"/>
      <c r="M131" s="22"/>
      <c r="N131" s="106" t="str">
        <f t="shared" si="67"/>
        <v>직원5</v>
      </c>
      <c r="O131" s="199">
        <f t="shared" ca="1" si="68"/>
        <v>0</v>
      </c>
      <c r="P131" s="199">
        <f t="shared" si="70"/>
        <v>0</v>
      </c>
      <c r="Q131" s="199">
        <f t="shared" ca="1" si="69"/>
        <v>0</v>
      </c>
      <c r="R131" s="199">
        <f t="shared" ca="1" si="71"/>
        <v>0</v>
      </c>
      <c r="S131" s="199">
        <f t="shared" ca="1" si="72"/>
        <v>0</v>
      </c>
      <c r="T131" s="199">
        <f t="shared" ca="1" si="73"/>
        <v>0</v>
      </c>
      <c r="U131" s="199">
        <f t="shared" ca="1" si="74"/>
        <v>0</v>
      </c>
      <c r="V131" s="70"/>
      <c r="W131" s="313"/>
      <c r="X131" s="607"/>
      <c r="Y131" s="607"/>
      <c r="Z131" s="607"/>
      <c r="AA131" s="607"/>
      <c r="AB131" s="607"/>
      <c r="AC131" s="607"/>
      <c r="AD131" s="607"/>
      <c r="AE131" s="607"/>
      <c r="AF131" s="607"/>
      <c r="AG131" s="607"/>
      <c r="AH131" s="607"/>
      <c r="AI131" s="510"/>
      <c r="AJ131" s="510"/>
      <c r="AK131" s="313"/>
      <c r="AL131" s="313"/>
      <c r="AM131" s="313"/>
      <c r="AN131" s="313"/>
      <c r="AO131" s="70"/>
      <c r="AP131" s="70"/>
      <c r="AQ131" s="70"/>
      <c r="AR131" s="70"/>
      <c r="AS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</row>
    <row r="132" spans="1:97" ht="15" customHeight="1">
      <c r="A132" s="482"/>
      <c r="B132" s="482"/>
      <c r="C132" s="482"/>
      <c r="D132" s="482"/>
      <c r="E132" s="482"/>
      <c r="F132" s="482"/>
      <c r="G132" s="482"/>
      <c r="H132" s="482"/>
      <c r="I132" s="482"/>
      <c r="J132" s="69"/>
      <c r="K132" s="69"/>
      <c r="M132" s="22"/>
      <c r="N132" s="106" t="str">
        <f t="shared" si="67"/>
        <v>직원6</v>
      </c>
      <c r="O132" s="199">
        <f t="shared" ca="1" si="68"/>
        <v>0</v>
      </c>
      <c r="P132" s="199">
        <f t="shared" si="70"/>
        <v>0</v>
      </c>
      <c r="Q132" s="199">
        <f t="shared" ca="1" si="69"/>
        <v>0</v>
      </c>
      <c r="R132" s="199">
        <f t="shared" ca="1" si="71"/>
        <v>0</v>
      </c>
      <c r="S132" s="199">
        <f t="shared" ca="1" si="72"/>
        <v>0</v>
      </c>
      <c r="T132" s="199">
        <f t="shared" ca="1" si="73"/>
        <v>0</v>
      </c>
      <c r="U132" s="199">
        <f t="shared" ca="1" si="74"/>
        <v>0</v>
      </c>
      <c r="V132" s="70"/>
      <c r="W132" s="313"/>
      <c r="X132" s="607"/>
      <c r="Y132" s="607"/>
      <c r="Z132" s="607"/>
      <c r="AA132" s="607"/>
      <c r="AB132" s="607"/>
      <c r="AC132" s="607"/>
      <c r="AD132" s="607"/>
      <c r="AE132" s="607"/>
      <c r="AF132" s="607"/>
      <c r="AG132" s="607"/>
      <c r="AH132" s="607"/>
      <c r="AI132" s="510"/>
      <c r="AJ132" s="510"/>
      <c r="AK132" s="313"/>
      <c r="AL132" s="313"/>
      <c r="AM132" s="313"/>
      <c r="AN132" s="313"/>
      <c r="AO132" s="70"/>
      <c r="AP132" s="70"/>
      <c r="AQ132" s="70"/>
      <c r="AR132" s="70"/>
      <c r="AS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</row>
    <row r="133" spans="1:97" ht="15" customHeight="1">
      <c r="A133" s="482"/>
      <c r="B133" s="482"/>
      <c r="C133" s="482"/>
      <c r="D133" s="482"/>
      <c r="E133" s="482"/>
      <c r="F133" s="482"/>
      <c r="G133" s="482"/>
      <c r="H133" s="482"/>
      <c r="I133" s="482"/>
      <c r="J133" s="69"/>
      <c r="K133" s="69"/>
      <c r="M133" s="22"/>
      <c r="N133" s="106" t="str">
        <f t="shared" si="67"/>
        <v>직원7</v>
      </c>
      <c r="O133" s="199">
        <f t="shared" ca="1" si="68"/>
        <v>0</v>
      </c>
      <c r="P133" s="199">
        <f t="shared" si="70"/>
        <v>0</v>
      </c>
      <c r="Q133" s="199">
        <f t="shared" ca="1" si="69"/>
        <v>0</v>
      </c>
      <c r="R133" s="199">
        <f t="shared" ca="1" si="71"/>
        <v>0</v>
      </c>
      <c r="S133" s="199">
        <f t="shared" ca="1" si="72"/>
        <v>0</v>
      </c>
      <c r="T133" s="199">
        <f t="shared" ca="1" si="73"/>
        <v>0</v>
      </c>
      <c r="U133" s="199">
        <f t="shared" ca="1" si="74"/>
        <v>0</v>
      </c>
      <c r="V133" s="70"/>
      <c r="W133" s="313"/>
      <c r="X133" s="607"/>
      <c r="Y133" s="607"/>
      <c r="Z133" s="607"/>
      <c r="AA133" s="607"/>
      <c r="AB133" s="607"/>
      <c r="AC133" s="607"/>
      <c r="AD133" s="607"/>
      <c r="AE133" s="607"/>
      <c r="AF133" s="607"/>
      <c r="AG133" s="607"/>
      <c r="AH133" s="607"/>
      <c r="AI133" s="510"/>
      <c r="AJ133" s="510"/>
      <c r="AK133" s="313"/>
      <c r="AL133" s="313"/>
      <c r="AM133" s="313"/>
      <c r="AN133" s="313"/>
      <c r="AO133" s="70"/>
      <c r="AP133" s="70"/>
      <c r="AQ133" s="70"/>
      <c r="AR133" s="70"/>
      <c r="AS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</row>
    <row r="134" spans="1:97" ht="15" customHeight="1">
      <c r="A134" s="482"/>
      <c r="B134" s="482"/>
      <c r="C134" s="482"/>
      <c r="D134" s="482"/>
      <c r="E134" s="482"/>
      <c r="F134" s="482"/>
      <c r="G134" s="482"/>
      <c r="H134" s="482"/>
      <c r="I134" s="482"/>
      <c r="J134" s="69"/>
      <c r="K134" s="69"/>
      <c r="M134" s="22"/>
      <c r="N134" s="106" t="str">
        <f t="shared" si="67"/>
        <v>직원8</v>
      </c>
      <c r="O134" s="199">
        <f t="shared" ca="1" si="68"/>
        <v>0</v>
      </c>
      <c r="P134" s="199">
        <f t="shared" si="70"/>
        <v>0</v>
      </c>
      <c r="Q134" s="199">
        <f t="shared" ca="1" si="69"/>
        <v>0</v>
      </c>
      <c r="R134" s="199">
        <f t="shared" ca="1" si="71"/>
        <v>0</v>
      </c>
      <c r="S134" s="199">
        <f t="shared" ca="1" si="72"/>
        <v>0</v>
      </c>
      <c r="T134" s="199">
        <f t="shared" ca="1" si="73"/>
        <v>0</v>
      </c>
      <c r="U134" s="199">
        <f t="shared" ca="1" si="74"/>
        <v>0</v>
      </c>
      <c r="V134" s="70"/>
      <c r="W134" s="313"/>
      <c r="X134" s="607"/>
      <c r="Y134" s="607"/>
      <c r="Z134" s="607"/>
      <c r="AA134" s="607"/>
      <c r="AB134" s="607"/>
      <c r="AC134" s="607"/>
      <c r="AD134" s="607"/>
      <c r="AE134" s="607"/>
      <c r="AF134" s="607"/>
      <c r="AG134" s="607"/>
      <c r="AH134" s="607"/>
      <c r="AI134" s="510"/>
      <c r="AJ134" s="510"/>
      <c r="AK134" s="313"/>
      <c r="AL134" s="313"/>
      <c r="AM134" s="313"/>
      <c r="AN134" s="313"/>
      <c r="AO134" s="70"/>
      <c r="AP134" s="70"/>
      <c r="AQ134" s="70"/>
      <c r="AR134" s="70"/>
      <c r="AS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</row>
    <row r="135" spans="1:97" ht="15" customHeight="1">
      <c r="A135" s="482"/>
      <c r="B135" s="482"/>
      <c r="C135" s="482"/>
      <c r="D135" s="482"/>
      <c r="E135" s="482"/>
      <c r="F135" s="482"/>
      <c r="G135" s="482"/>
      <c r="H135" s="482"/>
      <c r="I135" s="482"/>
      <c r="J135" s="69"/>
      <c r="K135" s="69"/>
      <c r="M135" s="22"/>
      <c r="N135" s="106" t="str">
        <f t="shared" si="67"/>
        <v>직원9</v>
      </c>
      <c r="O135" s="199">
        <f t="shared" ca="1" si="68"/>
        <v>0</v>
      </c>
      <c r="P135" s="199">
        <f t="shared" si="70"/>
        <v>0</v>
      </c>
      <c r="Q135" s="199">
        <f t="shared" ca="1" si="69"/>
        <v>0</v>
      </c>
      <c r="R135" s="199">
        <f t="shared" ca="1" si="71"/>
        <v>0</v>
      </c>
      <c r="S135" s="199">
        <f t="shared" ca="1" si="72"/>
        <v>0</v>
      </c>
      <c r="T135" s="199">
        <f t="shared" ca="1" si="73"/>
        <v>0</v>
      </c>
      <c r="U135" s="199">
        <f t="shared" ca="1" si="74"/>
        <v>0</v>
      </c>
      <c r="V135" s="70"/>
      <c r="W135" s="313"/>
      <c r="X135" s="607"/>
      <c r="Y135" s="607"/>
      <c r="Z135" s="607"/>
      <c r="AA135" s="607"/>
      <c r="AB135" s="607"/>
      <c r="AC135" s="607"/>
      <c r="AD135" s="607"/>
      <c r="AE135" s="607"/>
      <c r="AF135" s="607"/>
      <c r="AG135" s="607"/>
      <c r="AH135" s="607"/>
      <c r="AI135" s="313"/>
      <c r="AJ135" s="313"/>
      <c r="AK135" s="313"/>
      <c r="AL135" s="313"/>
      <c r="AM135" s="313"/>
      <c r="AN135" s="313"/>
      <c r="AO135" s="70"/>
      <c r="AP135" s="70"/>
      <c r="AQ135" s="70"/>
      <c r="AR135" s="70"/>
      <c r="AS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</row>
    <row r="136" spans="1:97" ht="15" customHeight="1">
      <c r="A136" s="482"/>
      <c r="B136" s="482"/>
      <c r="C136" s="482"/>
      <c r="D136" s="482"/>
      <c r="E136" s="482"/>
      <c r="F136" s="482"/>
      <c r="G136" s="482"/>
      <c r="H136" s="482"/>
      <c r="I136" s="482"/>
      <c r="J136" s="69"/>
      <c r="K136" s="69"/>
      <c r="M136" s="22"/>
      <c r="N136" s="106" t="str">
        <f t="shared" si="67"/>
        <v>직원10</v>
      </c>
      <c r="O136" s="199">
        <f t="shared" ca="1" si="68"/>
        <v>0</v>
      </c>
      <c r="P136" s="199">
        <f t="shared" si="70"/>
        <v>0</v>
      </c>
      <c r="Q136" s="199">
        <f t="shared" ca="1" si="69"/>
        <v>0</v>
      </c>
      <c r="R136" s="199">
        <f t="shared" ca="1" si="71"/>
        <v>0</v>
      </c>
      <c r="S136" s="199">
        <f t="shared" ca="1" si="72"/>
        <v>0</v>
      </c>
      <c r="T136" s="199">
        <f t="shared" ca="1" si="73"/>
        <v>0</v>
      </c>
      <c r="U136" s="199">
        <f t="shared" ca="1" si="74"/>
        <v>0</v>
      </c>
      <c r="V136" s="70"/>
      <c r="W136" s="70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  <c r="AN136" s="313"/>
      <c r="AO136" s="70"/>
      <c r="AP136" s="70"/>
      <c r="AQ136" s="70"/>
      <c r="AR136" s="70"/>
      <c r="AS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</row>
    <row r="137" spans="1:97" ht="15" customHeight="1">
      <c r="A137" s="482"/>
      <c r="B137" s="482"/>
      <c r="C137" s="482"/>
      <c r="D137" s="482"/>
      <c r="E137" s="482"/>
      <c r="F137" s="482"/>
      <c r="G137" s="482"/>
      <c r="H137" s="482"/>
      <c r="I137" s="482"/>
      <c r="J137" s="69"/>
      <c r="K137" s="69"/>
      <c r="M137" s="22"/>
      <c r="N137" s="106" t="str">
        <f t="shared" si="67"/>
        <v>직원11</v>
      </c>
      <c r="O137" s="199">
        <f t="shared" ca="1" si="68"/>
        <v>0</v>
      </c>
      <c r="P137" s="199">
        <f t="shared" si="70"/>
        <v>0</v>
      </c>
      <c r="Q137" s="199">
        <f t="shared" ca="1" si="69"/>
        <v>0</v>
      </c>
      <c r="R137" s="199">
        <f t="shared" ca="1" si="71"/>
        <v>0</v>
      </c>
      <c r="S137" s="199">
        <f t="shared" ca="1" si="72"/>
        <v>0</v>
      </c>
      <c r="T137" s="199">
        <f t="shared" ca="1" si="73"/>
        <v>0</v>
      </c>
      <c r="U137" s="199">
        <f t="shared" ca="1" si="74"/>
        <v>0</v>
      </c>
      <c r="V137" s="70"/>
      <c r="W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</row>
    <row r="138" spans="1:97" ht="15" customHeight="1">
      <c r="A138" s="482"/>
      <c r="B138" s="482"/>
      <c r="C138" s="482"/>
      <c r="D138" s="482"/>
      <c r="E138" s="482"/>
      <c r="F138" s="482"/>
      <c r="G138" s="482"/>
      <c r="H138" s="482"/>
      <c r="I138" s="482"/>
      <c r="J138" s="69"/>
      <c r="K138" s="69"/>
      <c r="M138" s="22"/>
      <c r="N138" s="106" t="str">
        <f t="shared" si="67"/>
        <v>직원12</v>
      </c>
      <c r="O138" s="199">
        <f t="shared" ca="1" si="68"/>
        <v>0</v>
      </c>
      <c r="P138" s="199">
        <f t="shared" si="70"/>
        <v>0</v>
      </c>
      <c r="Q138" s="199">
        <f t="shared" ca="1" si="69"/>
        <v>0</v>
      </c>
      <c r="R138" s="199">
        <f t="shared" ca="1" si="71"/>
        <v>0</v>
      </c>
      <c r="S138" s="199">
        <f t="shared" ca="1" si="72"/>
        <v>0</v>
      </c>
      <c r="T138" s="199">
        <f t="shared" ca="1" si="73"/>
        <v>0</v>
      </c>
      <c r="U138" s="199">
        <f t="shared" ca="1" si="74"/>
        <v>0</v>
      </c>
      <c r="V138" s="70"/>
      <c r="W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</row>
    <row r="139" spans="1:97" ht="15" customHeight="1">
      <c r="A139" s="482"/>
      <c r="B139" s="482"/>
      <c r="C139" s="482"/>
      <c r="D139" s="482"/>
      <c r="E139" s="482"/>
      <c r="F139" s="482"/>
      <c r="G139" s="482"/>
      <c r="H139" s="482"/>
      <c r="I139" s="482"/>
      <c r="J139" s="69"/>
      <c r="K139" s="69"/>
      <c r="M139" s="22"/>
      <c r="N139" s="106" t="str">
        <f t="shared" si="67"/>
        <v>직원13</v>
      </c>
      <c r="O139" s="199">
        <f t="shared" ca="1" si="68"/>
        <v>0</v>
      </c>
      <c r="P139" s="199">
        <f t="shared" si="70"/>
        <v>0</v>
      </c>
      <c r="Q139" s="199">
        <f t="shared" ca="1" si="69"/>
        <v>0</v>
      </c>
      <c r="R139" s="199">
        <f t="shared" ca="1" si="71"/>
        <v>0</v>
      </c>
      <c r="S139" s="199">
        <f t="shared" ca="1" si="72"/>
        <v>0</v>
      </c>
      <c r="T139" s="199">
        <f t="shared" ca="1" si="73"/>
        <v>0</v>
      </c>
      <c r="U139" s="199">
        <f t="shared" ca="1" si="74"/>
        <v>0</v>
      </c>
      <c r="V139" s="70"/>
      <c r="X139" s="69"/>
      <c r="Y139" s="4"/>
      <c r="Z139" s="4"/>
      <c r="AA139" s="4"/>
      <c r="AB139" s="72" t="s">
        <v>205</v>
      </c>
      <c r="AC139" s="319"/>
      <c r="AD139" s="319"/>
      <c r="AE139" s="320"/>
      <c r="AF139" s="320"/>
      <c r="AG139" s="321"/>
      <c r="AI139" s="621" t="s">
        <v>204</v>
      </c>
      <c r="AJ139" s="622"/>
      <c r="AL139" s="519">
        <f>IF(AI139="역일수",1,2)</f>
        <v>1</v>
      </c>
      <c r="AP139"/>
      <c r="AQ139"/>
      <c r="AR139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</row>
    <row r="140" spans="1:97" ht="15" customHeight="1">
      <c r="A140" s="482"/>
      <c r="B140" s="482"/>
      <c r="C140" s="482"/>
      <c r="D140" s="482"/>
      <c r="E140" s="482"/>
      <c r="F140" s="482"/>
      <c r="G140" s="482"/>
      <c r="H140" s="482"/>
      <c r="I140" s="482"/>
      <c r="J140" s="69"/>
      <c r="K140" s="69"/>
      <c r="M140" s="22"/>
      <c r="N140" s="106" t="str">
        <f t="shared" si="67"/>
        <v>직원14</v>
      </c>
      <c r="O140" s="199">
        <f t="shared" ca="1" si="68"/>
        <v>0</v>
      </c>
      <c r="P140" s="199">
        <f t="shared" si="70"/>
        <v>0</v>
      </c>
      <c r="Q140" s="199">
        <f t="shared" ca="1" si="69"/>
        <v>0</v>
      </c>
      <c r="R140" s="199">
        <f t="shared" ca="1" si="71"/>
        <v>0</v>
      </c>
      <c r="S140" s="199">
        <f t="shared" ca="1" si="72"/>
        <v>0</v>
      </c>
      <c r="T140" s="199">
        <f t="shared" ca="1" si="73"/>
        <v>0</v>
      </c>
      <c r="U140" s="199">
        <f t="shared" ca="1" si="74"/>
        <v>0</v>
      </c>
      <c r="V140" s="70"/>
      <c r="X140" s="69"/>
      <c r="Y140" s="69"/>
      <c r="Z140" s="69"/>
      <c r="AA140" s="69"/>
      <c r="AB140" s="167" t="s">
        <v>104</v>
      </c>
      <c r="AC140" s="69"/>
      <c r="AD140" s="69"/>
      <c r="AH140" s="620">
        <f>N101</f>
        <v>2022</v>
      </c>
      <c r="AI140" s="620"/>
      <c r="AJ140" s="322">
        <f>O101</f>
        <v>3</v>
      </c>
      <c r="AK140" s="610">
        <f>IF(AL139=1,DAY(EOMONTH(DATE(N101,O101,1),0)),DAY(EOMONTH(DATE(N101,O101,1),0))-COUNTIF($O$105:$AS$105,"휴"))</f>
        <v>31</v>
      </c>
      <c r="AL140" s="610"/>
      <c r="AO140" s="70"/>
      <c r="AP140" s="70"/>
      <c r="AQ140" s="70"/>
      <c r="AR140" s="70"/>
      <c r="AS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</row>
    <row r="141" spans="1:97" ht="15" customHeight="1">
      <c r="A141" s="482"/>
      <c r="B141" s="482"/>
      <c r="C141" s="482"/>
      <c r="D141" s="482"/>
      <c r="E141" s="482"/>
      <c r="F141" s="482"/>
      <c r="G141" s="482"/>
      <c r="H141" s="482"/>
      <c r="I141" s="482"/>
      <c r="J141" s="69"/>
      <c r="K141" s="69"/>
      <c r="M141" s="22"/>
      <c r="N141" s="108" t="str">
        <f t="shared" si="67"/>
        <v>직원15</v>
      </c>
      <c r="O141" s="200">
        <f t="shared" ca="1" si="68"/>
        <v>0</v>
      </c>
      <c r="P141" s="200">
        <f t="shared" si="70"/>
        <v>0</v>
      </c>
      <c r="Q141" s="200">
        <f t="shared" ca="1" si="69"/>
        <v>0</v>
      </c>
      <c r="R141" s="200">
        <f t="shared" ca="1" si="71"/>
        <v>0</v>
      </c>
      <c r="S141" s="200">
        <f t="shared" ca="1" si="72"/>
        <v>0</v>
      </c>
      <c r="T141" s="200">
        <f t="shared" ca="1" si="73"/>
        <v>0</v>
      </c>
      <c r="U141" s="200">
        <f t="shared" ca="1" si="74"/>
        <v>0</v>
      </c>
      <c r="V141" s="70"/>
      <c r="X141" s="69"/>
      <c r="Y141" s="69"/>
      <c r="Z141" s="69"/>
      <c r="AA141" s="69"/>
      <c r="AB141" s="70" t="s">
        <v>106</v>
      </c>
      <c r="AE141" s="82"/>
      <c r="AF141" s="82"/>
      <c r="AG141" s="82"/>
      <c r="AH141" s="611">
        <f>40/7*AK140</f>
        <v>177.14285714285714</v>
      </c>
      <c r="AI141" s="611"/>
      <c r="AJ141" s="18" t="s">
        <v>105</v>
      </c>
      <c r="AK141" s="1"/>
      <c r="AL141" s="70"/>
      <c r="AN141" s="82"/>
      <c r="AO141" s="70"/>
      <c r="AP141" s="70"/>
      <c r="AQ141" s="70"/>
      <c r="AR141" s="70"/>
      <c r="AS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</row>
    <row r="142" spans="1:97" ht="15" customHeight="1">
      <c r="A142" s="482"/>
      <c r="B142" s="482"/>
      <c r="C142" s="482"/>
      <c r="D142" s="482"/>
      <c r="E142" s="482"/>
      <c r="F142" s="482"/>
      <c r="G142" s="482"/>
      <c r="H142" s="482"/>
      <c r="I142" s="482"/>
      <c r="J142" s="69"/>
      <c r="K142" s="69"/>
      <c r="M142" s="22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</row>
    <row r="143" spans="1:97" ht="15" customHeight="1">
      <c r="A143" s="482"/>
      <c r="B143" s="482"/>
      <c r="C143" s="482"/>
      <c r="D143" s="482"/>
      <c r="E143" s="482"/>
      <c r="F143" s="482"/>
      <c r="G143" s="482"/>
      <c r="H143" s="482"/>
      <c r="I143" s="482"/>
      <c r="J143" s="69"/>
      <c r="K143" s="69"/>
      <c r="M143" s="22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</row>
    <row r="144" spans="1:97" ht="15" customHeight="1">
      <c r="A144" s="482"/>
      <c r="B144" s="482"/>
      <c r="C144" s="482"/>
      <c r="D144" s="482"/>
      <c r="E144" s="482"/>
      <c r="F144" s="482"/>
      <c r="G144" s="482"/>
      <c r="I144" s="482"/>
      <c r="J144" s="69"/>
      <c r="K144" s="69"/>
      <c r="M144" s="10"/>
      <c r="N144" s="167" t="s">
        <v>49</v>
      </c>
      <c r="O144" s="70"/>
      <c r="P144" s="70"/>
      <c r="Q144" s="70"/>
      <c r="R144" s="70"/>
      <c r="S144" s="70"/>
      <c r="T144" s="70"/>
      <c r="U144" s="70"/>
      <c r="V144" s="70"/>
      <c r="W144" s="7" t="s">
        <v>124</v>
      </c>
      <c r="BN144" s="259" t="s">
        <v>74</v>
      </c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</row>
    <row r="145" spans="1:97" ht="15" customHeight="1">
      <c r="A145" s="482"/>
      <c r="B145" s="482"/>
      <c r="C145" s="482"/>
      <c r="D145" s="491"/>
      <c r="E145" s="482"/>
      <c r="F145" s="482"/>
      <c r="G145" s="482"/>
      <c r="H145" s="482"/>
      <c r="I145" s="482"/>
      <c r="J145" s="69"/>
      <c r="K145" s="69"/>
      <c r="M145" s="22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</row>
    <row r="146" spans="1:97" ht="15" customHeight="1">
      <c r="A146" s="482"/>
      <c r="B146" s="482"/>
      <c r="C146" s="482"/>
      <c r="D146" s="540">
        <f t="shared" ref="D146:G146" si="75">E146-1</f>
        <v>44615</v>
      </c>
      <c r="E146" s="114">
        <f t="shared" si="75"/>
        <v>44616</v>
      </c>
      <c r="F146" s="114">
        <f t="shared" si="75"/>
        <v>44617</v>
      </c>
      <c r="G146" s="114">
        <f t="shared" si="75"/>
        <v>44618</v>
      </c>
      <c r="H146" s="114">
        <f>I146-1</f>
        <v>44619</v>
      </c>
      <c r="I146" s="115">
        <f>O146-1</f>
        <v>44620</v>
      </c>
      <c r="J146" s="69"/>
      <c r="K146" s="69"/>
      <c r="M146" s="22"/>
      <c r="N146" s="262" t="str">
        <f t="shared" ref="N146:AS147" si="76">N104</f>
        <v>날짜</v>
      </c>
      <c r="O146" s="263">
        <f t="shared" si="76"/>
        <v>44621</v>
      </c>
      <c r="P146" s="264">
        <f t="shared" si="76"/>
        <v>44622</v>
      </c>
      <c r="Q146" s="264">
        <f t="shared" si="76"/>
        <v>44623</v>
      </c>
      <c r="R146" s="264">
        <f t="shared" si="76"/>
        <v>44624</v>
      </c>
      <c r="S146" s="264">
        <f t="shared" si="76"/>
        <v>44625</v>
      </c>
      <c r="T146" s="264">
        <f t="shared" si="76"/>
        <v>44626</v>
      </c>
      <c r="U146" s="264">
        <f t="shared" si="76"/>
        <v>44627</v>
      </c>
      <c r="V146" s="264">
        <f t="shared" si="76"/>
        <v>44628</v>
      </c>
      <c r="W146" s="264">
        <f t="shared" si="76"/>
        <v>44629</v>
      </c>
      <c r="X146" s="264">
        <f t="shared" si="76"/>
        <v>44630</v>
      </c>
      <c r="Y146" s="264">
        <f t="shared" si="76"/>
        <v>44631</v>
      </c>
      <c r="Z146" s="264">
        <f t="shared" si="76"/>
        <v>44632</v>
      </c>
      <c r="AA146" s="264">
        <f t="shared" si="76"/>
        <v>44633</v>
      </c>
      <c r="AB146" s="264">
        <f t="shared" si="76"/>
        <v>44634</v>
      </c>
      <c r="AC146" s="264">
        <f t="shared" si="76"/>
        <v>44635</v>
      </c>
      <c r="AD146" s="264">
        <f t="shared" si="76"/>
        <v>44636</v>
      </c>
      <c r="AE146" s="264">
        <f t="shared" si="76"/>
        <v>44637</v>
      </c>
      <c r="AF146" s="264">
        <f t="shared" si="76"/>
        <v>44638</v>
      </c>
      <c r="AG146" s="264">
        <f t="shared" si="76"/>
        <v>44639</v>
      </c>
      <c r="AH146" s="264">
        <f t="shared" si="76"/>
        <v>44640</v>
      </c>
      <c r="AI146" s="264">
        <f t="shared" si="76"/>
        <v>44641</v>
      </c>
      <c r="AJ146" s="264">
        <f t="shared" si="76"/>
        <v>44642</v>
      </c>
      <c r="AK146" s="264">
        <f t="shared" si="76"/>
        <v>44643</v>
      </c>
      <c r="AL146" s="264">
        <f t="shared" si="76"/>
        <v>44644</v>
      </c>
      <c r="AM146" s="264">
        <f t="shared" si="76"/>
        <v>44645</v>
      </c>
      <c r="AN146" s="264">
        <f t="shared" si="76"/>
        <v>44646</v>
      </c>
      <c r="AO146" s="264">
        <f t="shared" si="76"/>
        <v>44647</v>
      </c>
      <c r="AP146" s="264">
        <f t="shared" si="76"/>
        <v>44648</v>
      </c>
      <c r="AQ146" s="264">
        <f t="shared" si="76"/>
        <v>44649</v>
      </c>
      <c r="AR146" s="264">
        <f t="shared" si="76"/>
        <v>44650</v>
      </c>
      <c r="AS146" s="264">
        <f t="shared" si="76"/>
        <v>44651</v>
      </c>
      <c r="AT146" s="618" t="s">
        <v>75</v>
      </c>
      <c r="AV146" s="614" t="s">
        <v>102</v>
      </c>
      <c r="AW146" s="615"/>
      <c r="BN146" s="250" t="str">
        <f t="shared" ref="BN146:CS161" si="77">BN104</f>
        <v>날짜</v>
      </c>
      <c r="BO146" s="251">
        <f t="shared" si="77"/>
        <v>44621</v>
      </c>
      <c r="BP146" s="252">
        <f t="shared" si="77"/>
        <v>44622</v>
      </c>
      <c r="BQ146" s="252">
        <f t="shared" si="77"/>
        <v>44623</v>
      </c>
      <c r="BR146" s="252">
        <f t="shared" si="77"/>
        <v>44624</v>
      </c>
      <c r="BS146" s="252">
        <f t="shared" si="77"/>
        <v>44625</v>
      </c>
      <c r="BT146" s="252">
        <f t="shared" si="77"/>
        <v>44626</v>
      </c>
      <c r="BU146" s="252">
        <f t="shared" si="77"/>
        <v>44627</v>
      </c>
      <c r="BV146" s="252">
        <f t="shared" si="77"/>
        <v>44628</v>
      </c>
      <c r="BW146" s="252">
        <f t="shared" si="77"/>
        <v>44629</v>
      </c>
      <c r="BX146" s="252">
        <f t="shared" si="77"/>
        <v>44630</v>
      </c>
      <c r="BY146" s="252">
        <f t="shared" si="77"/>
        <v>44631</v>
      </c>
      <c r="BZ146" s="252">
        <f t="shared" si="77"/>
        <v>44632</v>
      </c>
      <c r="CA146" s="252">
        <f t="shared" si="77"/>
        <v>44633</v>
      </c>
      <c r="CB146" s="252">
        <f t="shared" si="77"/>
        <v>44634</v>
      </c>
      <c r="CC146" s="252">
        <f t="shared" si="77"/>
        <v>44635</v>
      </c>
      <c r="CD146" s="252">
        <f t="shared" si="77"/>
        <v>44636</v>
      </c>
      <c r="CE146" s="252">
        <f t="shared" si="77"/>
        <v>44637</v>
      </c>
      <c r="CF146" s="252">
        <f t="shared" si="77"/>
        <v>44638</v>
      </c>
      <c r="CG146" s="252">
        <f t="shared" si="77"/>
        <v>44639</v>
      </c>
      <c r="CH146" s="252">
        <f t="shared" si="77"/>
        <v>44640</v>
      </c>
      <c r="CI146" s="252">
        <f t="shared" si="77"/>
        <v>44641</v>
      </c>
      <c r="CJ146" s="252">
        <f t="shared" si="77"/>
        <v>44642</v>
      </c>
      <c r="CK146" s="252">
        <f t="shared" si="77"/>
        <v>44643</v>
      </c>
      <c r="CL146" s="252">
        <f t="shared" si="77"/>
        <v>44644</v>
      </c>
      <c r="CM146" s="252">
        <f t="shared" si="77"/>
        <v>44645</v>
      </c>
      <c r="CN146" s="252">
        <f t="shared" si="77"/>
        <v>44646</v>
      </c>
      <c r="CO146" s="252">
        <f t="shared" si="77"/>
        <v>44647</v>
      </c>
      <c r="CP146" s="252">
        <f t="shared" si="77"/>
        <v>44648</v>
      </c>
      <c r="CQ146" s="252">
        <f t="shared" si="77"/>
        <v>44649</v>
      </c>
      <c r="CR146" s="252">
        <f t="shared" si="77"/>
        <v>44650</v>
      </c>
      <c r="CS146" s="253">
        <f t="shared" si="77"/>
        <v>44651</v>
      </c>
    </row>
    <row r="147" spans="1:97" ht="15" customHeight="1">
      <c r="A147" s="482"/>
      <c r="B147" s="482"/>
      <c r="C147" s="482"/>
      <c r="D147" s="549" t="str">
        <f t="shared" ref="D147:I147" ca="1" si="78">D105</f>
        <v>수</v>
      </c>
      <c r="E147" s="92" t="str">
        <f t="shared" ca="1" si="78"/>
        <v>목</v>
      </c>
      <c r="F147" s="92" t="str">
        <f t="shared" ca="1" si="78"/>
        <v>금</v>
      </c>
      <c r="G147" s="92" t="str">
        <f t="shared" ca="1" si="78"/>
        <v>토</v>
      </c>
      <c r="H147" s="92" t="str">
        <f t="shared" ca="1" si="78"/>
        <v>일</v>
      </c>
      <c r="I147" s="103" t="str">
        <f t="shared" ca="1" si="78"/>
        <v>월</v>
      </c>
      <c r="J147" s="69"/>
      <c r="K147" s="69"/>
      <c r="M147" s="22"/>
      <c r="N147" s="265" t="str">
        <f t="shared" si="76"/>
        <v>요일</v>
      </c>
      <c r="O147" s="266" t="str">
        <f t="shared" ca="1" si="76"/>
        <v>휴</v>
      </c>
      <c r="P147" s="266" t="str">
        <f t="shared" ca="1" si="76"/>
        <v>수</v>
      </c>
      <c r="Q147" s="266" t="str">
        <f t="shared" ca="1" si="76"/>
        <v>목</v>
      </c>
      <c r="R147" s="266" t="str">
        <f t="shared" ca="1" si="76"/>
        <v>금</v>
      </c>
      <c r="S147" s="266" t="str">
        <f t="shared" ca="1" si="76"/>
        <v>토</v>
      </c>
      <c r="T147" s="266" t="str">
        <f t="shared" ca="1" si="76"/>
        <v>일</v>
      </c>
      <c r="U147" s="266" t="str">
        <f t="shared" ca="1" si="76"/>
        <v>월</v>
      </c>
      <c r="V147" s="266" t="str">
        <f t="shared" ca="1" si="76"/>
        <v>화</v>
      </c>
      <c r="W147" s="266" t="str">
        <f t="shared" ca="1" si="76"/>
        <v>수</v>
      </c>
      <c r="X147" s="266" t="str">
        <f t="shared" ca="1" si="76"/>
        <v>목</v>
      </c>
      <c r="Y147" s="266" t="str">
        <f t="shared" ca="1" si="76"/>
        <v>금</v>
      </c>
      <c r="Z147" s="266" t="str">
        <f t="shared" ca="1" si="76"/>
        <v>토</v>
      </c>
      <c r="AA147" s="266" t="str">
        <f t="shared" ca="1" si="76"/>
        <v>일</v>
      </c>
      <c r="AB147" s="266" t="str">
        <f t="shared" ca="1" si="76"/>
        <v>월</v>
      </c>
      <c r="AC147" s="266" t="str">
        <f t="shared" ca="1" si="76"/>
        <v>화</v>
      </c>
      <c r="AD147" s="266" t="str">
        <f t="shared" ca="1" si="76"/>
        <v>수</v>
      </c>
      <c r="AE147" s="266" t="str">
        <f t="shared" ca="1" si="76"/>
        <v>목</v>
      </c>
      <c r="AF147" s="266" t="str">
        <f t="shared" ca="1" si="76"/>
        <v>금</v>
      </c>
      <c r="AG147" s="266" t="str">
        <f t="shared" ca="1" si="76"/>
        <v>토</v>
      </c>
      <c r="AH147" s="266" t="str">
        <f t="shared" ca="1" si="76"/>
        <v>일</v>
      </c>
      <c r="AI147" s="266" t="str">
        <f t="shared" ca="1" si="76"/>
        <v>월</v>
      </c>
      <c r="AJ147" s="266" t="str">
        <f t="shared" ca="1" si="76"/>
        <v>화</v>
      </c>
      <c r="AK147" s="266" t="str">
        <f t="shared" ca="1" si="76"/>
        <v>수</v>
      </c>
      <c r="AL147" s="266" t="str">
        <f t="shared" ca="1" si="76"/>
        <v>목</v>
      </c>
      <c r="AM147" s="266" t="str">
        <f t="shared" ca="1" si="76"/>
        <v>금</v>
      </c>
      <c r="AN147" s="266" t="str">
        <f t="shared" ca="1" si="76"/>
        <v>토</v>
      </c>
      <c r="AO147" s="266" t="str">
        <f t="shared" ca="1" si="76"/>
        <v>일</v>
      </c>
      <c r="AP147" s="266" t="str">
        <f t="shared" ca="1" si="76"/>
        <v>월</v>
      </c>
      <c r="AQ147" s="266" t="str">
        <f t="shared" ca="1" si="76"/>
        <v>화</v>
      </c>
      <c r="AR147" s="266" t="str">
        <f t="shared" ca="1" si="76"/>
        <v>수</v>
      </c>
      <c r="AS147" s="266" t="str">
        <f t="shared" ca="1" si="76"/>
        <v>목</v>
      </c>
      <c r="AT147" s="619"/>
      <c r="AV147" s="616"/>
      <c r="AW147" s="617"/>
      <c r="BN147" s="254" t="str">
        <f t="shared" si="77"/>
        <v>요일</v>
      </c>
      <c r="BO147" s="255" t="str">
        <f t="shared" ca="1" si="77"/>
        <v>휴</v>
      </c>
      <c r="BP147" s="256" t="str">
        <f t="shared" ca="1" si="77"/>
        <v>수</v>
      </c>
      <c r="BQ147" s="256" t="str">
        <f t="shared" ca="1" si="77"/>
        <v>목</v>
      </c>
      <c r="BR147" s="256" t="str">
        <f t="shared" ca="1" si="77"/>
        <v>금</v>
      </c>
      <c r="BS147" s="256" t="str">
        <f t="shared" ca="1" si="77"/>
        <v>토</v>
      </c>
      <c r="BT147" s="256" t="str">
        <f t="shared" ca="1" si="77"/>
        <v>일</v>
      </c>
      <c r="BU147" s="256" t="str">
        <f t="shared" ca="1" si="77"/>
        <v>월</v>
      </c>
      <c r="BV147" s="256" t="str">
        <f t="shared" ca="1" si="77"/>
        <v>화</v>
      </c>
      <c r="BW147" s="256" t="str">
        <f t="shared" ca="1" si="77"/>
        <v>수</v>
      </c>
      <c r="BX147" s="256" t="str">
        <f t="shared" ca="1" si="77"/>
        <v>목</v>
      </c>
      <c r="BY147" s="256" t="str">
        <f t="shared" ca="1" si="77"/>
        <v>금</v>
      </c>
      <c r="BZ147" s="256" t="str">
        <f t="shared" ca="1" si="77"/>
        <v>토</v>
      </c>
      <c r="CA147" s="256" t="str">
        <f t="shared" ca="1" si="77"/>
        <v>일</v>
      </c>
      <c r="CB147" s="256" t="str">
        <f t="shared" ca="1" si="77"/>
        <v>월</v>
      </c>
      <c r="CC147" s="256" t="str">
        <f t="shared" ca="1" si="77"/>
        <v>화</v>
      </c>
      <c r="CD147" s="256" t="str">
        <f t="shared" ca="1" si="77"/>
        <v>수</v>
      </c>
      <c r="CE147" s="256" t="str">
        <f t="shared" ca="1" si="77"/>
        <v>목</v>
      </c>
      <c r="CF147" s="256" t="str">
        <f t="shared" ca="1" si="77"/>
        <v>금</v>
      </c>
      <c r="CG147" s="256" t="str">
        <f t="shared" ca="1" si="77"/>
        <v>토</v>
      </c>
      <c r="CH147" s="256" t="str">
        <f t="shared" ca="1" si="77"/>
        <v>일</v>
      </c>
      <c r="CI147" s="256" t="str">
        <f t="shared" ca="1" si="77"/>
        <v>월</v>
      </c>
      <c r="CJ147" s="256" t="str">
        <f t="shared" ca="1" si="77"/>
        <v>화</v>
      </c>
      <c r="CK147" s="256" t="str">
        <f t="shared" ca="1" si="77"/>
        <v>수</v>
      </c>
      <c r="CL147" s="256" t="str">
        <f t="shared" ca="1" si="77"/>
        <v>목</v>
      </c>
      <c r="CM147" s="256" t="str">
        <f t="shared" ca="1" si="77"/>
        <v>금</v>
      </c>
      <c r="CN147" s="256" t="str">
        <f t="shared" ca="1" si="77"/>
        <v>토</v>
      </c>
      <c r="CO147" s="256" t="str">
        <f t="shared" ca="1" si="77"/>
        <v>일</v>
      </c>
      <c r="CP147" s="256" t="str">
        <f t="shared" ca="1" si="77"/>
        <v>월</v>
      </c>
      <c r="CQ147" s="256" t="str">
        <f t="shared" ca="1" si="77"/>
        <v>화</v>
      </c>
      <c r="CR147" s="256" t="str">
        <f t="shared" ca="1" si="77"/>
        <v>수</v>
      </c>
      <c r="CS147" s="257" t="str">
        <f t="shared" ca="1" si="77"/>
        <v>목</v>
      </c>
    </row>
    <row r="148" spans="1:97" ht="15" customHeight="1">
      <c r="A148" s="487">
        <f ca="1">SUM(IF(OR(D$147="휴",D148&lt;=8),0,D148-8),IF(OR(E$147="휴",E148&lt;=8),0,E148-8),IF(OR(F$147="휴",F148&lt;=8),0,F148-8),IF(OR(G$147="휴",G148&lt;=8),0,G148-8),IF(OR(H$147="휴",H148&lt;=8),0,H148-8),IF(OR(I$147="휴",I148&lt;=8),0,I148-8))</f>
        <v>0</v>
      </c>
      <c r="B148" s="488">
        <f t="shared" ref="B148:B162" si="79">IF(OR($I$2=0,$H$22="부"),0,MAX(A148,C148-40))</f>
        <v>0</v>
      </c>
      <c r="C148" s="489">
        <f ca="1">IF($I$2=0,0,SUM(D148:I148)-SUMIF($D$147:$I$147,"휴",D148:I148)-IF($E$2=1,0,SUMIF($D$147:$I$147,$F$3,D148:I148)))</f>
        <v>0</v>
      </c>
      <c r="D148" s="550">
        <f t="shared" ref="D148:I162" si="80">IF(OR($I$2=0,$H$22="부"),0,IFERROR(IF(D$102&lt;0,0,VLOOKUP(D106,$D$8:$H$18,5,0)),0))</f>
        <v>0</v>
      </c>
      <c r="E148" s="485">
        <f t="shared" si="80"/>
        <v>0</v>
      </c>
      <c r="F148" s="485">
        <f t="shared" si="80"/>
        <v>0</v>
      </c>
      <c r="G148" s="485">
        <f t="shared" si="80"/>
        <v>0</v>
      </c>
      <c r="H148" s="485">
        <f t="shared" si="80"/>
        <v>0</v>
      </c>
      <c r="I148" s="551">
        <f t="shared" si="80"/>
        <v>0</v>
      </c>
      <c r="J148" s="69"/>
      <c r="K148" s="69"/>
      <c r="M148" s="22"/>
      <c r="N148" s="267" t="str">
        <f t="shared" ref="N148:N162" si="81">N8</f>
        <v>직원1</v>
      </c>
      <c r="O148" s="268">
        <f t="shared" ref="O148:AS156" si="82">IFERROR(VLOOKUP(O106,$D$8:$H$18,5,0),0)</f>
        <v>0</v>
      </c>
      <c r="P148" s="268">
        <f t="shared" si="82"/>
        <v>0</v>
      </c>
      <c r="Q148" s="268">
        <f t="shared" si="82"/>
        <v>0</v>
      </c>
      <c r="R148" s="268">
        <f t="shared" si="82"/>
        <v>0</v>
      </c>
      <c r="S148" s="268">
        <f t="shared" si="82"/>
        <v>0</v>
      </c>
      <c r="T148" s="268">
        <f t="shared" si="82"/>
        <v>0</v>
      </c>
      <c r="U148" s="268">
        <f t="shared" si="82"/>
        <v>0</v>
      </c>
      <c r="V148" s="269">
        <f t="shared" si="82"/>
        <v>0</v>
      </c>
      <c r="W148" s="269">
        <f t="shared" si="82"/>
        <v>0</v>
      </c>
      <c r="X148" s="269">
        <f t="shared" si="82"/>
        <v>0</v>
      </c>
      <c r="Y148" s="269">
        <f t="shared" si="82"/>
        <v>0</v>
      </c>
      <c r="Z148" s="269">
        <f t="shared" si="82"/>
        <v>0</v>
      </c>
      <c r="AA148" s="269">
        <f t="shared" si="82"/>
        <v>0</v>
      </c>
      <c r="AB148" s="269">
        <f t="shared" si="82"/>
        <v>0</v>
      </c>
      <c r="AC148" s="269">
        <f t="shared" si="82"/>
        <v>0</v>
      </c>
      <c r="AD148" s="269">
        <f t="shared" si="82"/>
        <v>0</v>
      </c>
      <c r="AE148" s="269">
        <f t="shared" si="82"/>
        <v>0</v>
      </c>
      <c r="AF148" s="269">
        <f t="shared" si="82"/>
        <v>0</v>
      </c>
      <c r="AG148" s="269">
        <f t="shared" si="82"/>
        <v>0</v>
      </c>
      <c r="AH148" s="269">
        <f t="shared" si="82"/>
        <v>0</v>
      </c>
      <c r="AI148" s="269">
        <f t="shared" si="82"/>
        <v>0</v>
      </c>
      <c r="AJ148" s="269">
        <f t="shared" si="82"/>
        <v>0</v>
      </c>
      <c r="AK148" s="269">
        <f t="shared" si="82"/>
        <v>0</v>
      </c>
      <c r="AL148" s="269">
        <f t="shared" si="82"/>
        <v>0</v>
      </c>
      <c r="AM148" s="269">
        <f t="shared" si="82"/>
        <v>0</v>
      </c>
      <c r="AN148" s="269">
        <f t="shared" si="82"/>
        <v>0</v>
      </c>
      <c r="AO148" s="269">
        <f t="shared" si="82"/>
        <v>0</v>
      </c>
      <c r="AP148" s="269">
        <f t="shared" si="82"/>
        <v>0</v>
      </c>
      <c r="AQ148" s="269">
        <f t="shared" si="82"/>
        <v>0</v>
      </c>
      <c r="AR148" s="269">
        <f t="shared" si="82"/>
        <v>0</v>
      </c>
      <c r="AS148" s="269">
        <f t="shared" si="82"/>
        <v>0</v>
      </c>
      <c r="AT148" s="270">
        <f>SUM(O148:AS148)</f>
        <v>0</v>
      </c>
      <c r="AV148" s="314" t="s">
        <v>98</v>
      </c>
      <c r="AW148" s="315">
        <v>160</v>
      </c>
      <c r="BN148" s="182" t="str">
        <f t="shared" si="77"/>
        <v>직원1</v>
      </c>
      <c r="BO148" s="183">
        <f>IFERROR(VLOOKUP(O106,$D$8:$H$18,5,0),0)</f>
        <v>0</v>
      </c>
      <c r="BP148" s="184">
        <f t="shared" ref="BP148:CS148" si="83">IFERROR(VLOOKUP(P106,$D$8:$H$18,5,0),0)</f>
        <v>0</v>
      </c>
      <c r="BQ148" s="184">
        <f t="shared" si="83"/>
        <v>0</v>
      </c>
      <c r="BR148" s="184">
        <f t="shared" si="83"/>
        <v>0</v>
      </c>
      <c r="BS148" s="184">
        <f t="shared" si="83"/>
        <v>0</v>
      </c>
      <c r="BT148" s="184">
        <f t="shared" si="83"/>
        <v>0</v>
      </c>
      <c r="BU148" s="184">
        <f t="shared" si="83"/>
        <v>0</v>
      </c>
      <c r="BV148" s="185">
        <f t="shared" si="83"/>
        <v>0</v>
      </c>
      <c r="BW148" s="185">
        <f t="shared" si="83"/>
        <v>0</v>
      </c>
      <c r="BX148" s="185">
        <f t="shared" si="83"/>
        <v>0</v>
      </c>
      <c r="BY148" s="185">
        <f t="shared" si="83"/>
        <v>0</v>
      </c>
      <c r="BZ148" s="185">
        <f t="shared" si="83"/>
        <v>0</v>
      </c>
      <c r="CA148" s="185">
        <f t="shared" si="83"/>
        <v>0</v>
      </c>
      <c r="CB148" s="185">
        <f t="shared" si="83"/>
        <v>0</v>
      </c>
      <c r="CC148" s="185">
        <f t="shared" si="83"/>
        <v>0</v>
      </c>
      <c r="CD148" s="185">
        <f t="shared" si="83"/>
        <v>0</v>
      </c>
      <c r="CE148" s="185">
        <f t="shared" si="83"/>
        <v>0</v>
      </c>
      <c r="CF148" s="185">
        <f t="shared" si="83"/>
        <v>0</v>
      </c>
      <c r="CG148" s="185">
        <f t="shared" si="83"/>
        <v>0</v>
      </c>
      <c r="CH148" s="185">
        <f t="shared" si="83"/>
        <v>0</v>
      </c>
      <c r="CI148" s="185">
        <f t="shared" si="83"/>
        <v>0</v>
      </c>
      <c r="CJ148" s="185">
        <f t="shared" si="83"/>
        <v>0</v>
      </c>
      <c r="CK148" s="185">
        <f t="shared" si="83"/>
        <v>0</v>
      </c>
      <c r="CL148" s="185">
        <f t="shared" si="83"/>
        <v>0</v>
      </c>
      <c r="CM148" s="185">
        <f t="shared" si="83"/>
        <v>0</v>
      </c>
      <c r="CN148" s="185">
        <f t="shared" si="83"/>
        <v>0</v>
      </c>
      <c r="CO148" s="185">
        <f t="shared" si="83"/>
        <v>0</v>
      </c>
      <c r="CP148" s="185">
        <f t="shared" si="83"/>
        <v>0</v>
      </c>
      <c r="CQ148" s="185">
        <f t="shared" si="83"/>
        <v>0</v>
      </c>
      <c r="CR148" s="185">
        <f t="shared" si="83"/>
        <v>0</v>
      </c>
      <c r="CS148" s="186">
        <f t="shared" si="83"/>
        <v>0</v>
      </c>
    </row>
    <row r="149" spans="1:97" ht="15" customHeight="1">
      <c r="A149" s="487">
        <f t="shared" ref="A149:A162" ca="1" si="84">SUM(IF(OR(D$147="휴",D149&lt;=8),0,D149-8),IF(OR(E$147="휴",E149&lt;=8),0,E149-8),IF(OR(F$147="휴",F149&lt;=8),0,F149-8),IF(OR(G$147="휴",G149&lt;=8),0,G149-8),IF(OR(H$147="휴",H149&lt;=8),0,H149-8),IF(OR(I$147="휴",I149&lt;=8),0,I149-8))</f>
        <v>0</v>
      </c>
      <c r="B149" s="488">
        <f t="shared" si="79"/>
        <v>0</v>
      </c>
      <c r="C149" s="489">
        <f t="shared" ref="C149:C162" ca="1" si="85">IF($I$2=0,0,SUM(D149:I149)-SUMIF($D$147:$I$147,"휴",D149:I149)-IF($E$2=1,0,SUMIF($D$147:$I$147,$F$3,D149:I149)))</f>
        <v>0</v>
      </c>
      <c r="D149" s="550">
        <f t="shared" si="80"/>
        <v>0</v>
      </c>
      <c r="E149" s="485">
        <f t="shared" si="80"/>
        <v>0</v>
      </c>
      <c r="F149" s="485">
        <f t="shared" si="80"/>
        <v>0</v>
      </c>
      <c r="G149" s="485">
        <f t="shared" si="80"/>
        <v>0</v>
      </c>
      <c r="H149" s="485">
        <f t="shared" si="80"/>
        <v>0</v>
      </c>
      <c r="I149" s="551">
        <f t="shared" si="80"/>
        <v>0</v>
      </c>
      <c r="J149" s="69"/>
      <c r="K149" s="69"/>
      <c r="M149" s="22"/>
      <c r="N149" s="267" t="str">
        <f t="shared" si="81"/>
        <v>직원2</v>
      </c>
      <c r="O149" s="268">
        <f t="shared" si="82"/>
        <v>0</v>
      </c>
      <c r="P149" s="268">
        <f t="shared" si="82"/>
        <v>0</v>
      </c>
      <c r="Q149" s="268">
        <f t="shared" si="82"/>
        <v>0</v>
      </c>
      <c r="R149" s="268">
        <f t="shared" si="82"/>
        <v>0</v>
      </c>
      <c r="S149" s="268">
        <f t="shared" si="82"/>
        <v>0</v>
      </c>
      <c r="T149" s="268">
        <f t="shared" si="82"/>
        <v>0</v>
      </c>
      <c r="U149" s="268">
        <f t="shared" si="82"/>
        <v>0</v>
      </c>
      <c r="V149" s="269">
        <f t="shared" si="82"/>
        <v>0</v>
      </c>
      <c r="W149" s="269">
        <f t="shared" si="82"/>
        <v>0</v>
      </c>
      <c r="X149" s="269">
        <f t="shared" si="82"/>
        <v>0</v>
      </c>
      <c r="Y149" s="269">
        <f t="shared" si="82"/>
        <v>0</v>
      </c>
      <c r="Z149" s="269">
        <f t="shared" si="82"/>
        <v>0</v>
      </c>
      <c r="AA149" s="269">
        <f t="shared" si="82"/>
        <v>0</v>
      </c>
      <c r="AB149" s="269">
        <f t="shared" si="82"/>
        <v>0</v>
      </c>
      <c r="AC149" s="269">
        <f t="shared" si="82"/>
        <v>0</v>
      </c>
      <c r="AD149" s="269">
        <f t="shared" si="82"/>
        <v>0</v>
      </c>
      <c r="AE149" s="269">
        <f t="shared" si="82"/>
        <v>0</v>
      </c>
      <c r="AF149" s="269">
        <f t="shared" si="82"/>
        <v>0</v>
      </c>
      <c r="AG149" s="269">
        <f t="shared" si="82"/>
        <v>0</v>
      </c>
      <c r="AH149" s="269">
        <f t="shared" si="82"/>
        <v>0</v>
      </c>
      <c r="AI149" s="269">
        <f t="shared" si="82"/>
        <v>0</v>
      </c>
      <c r="AJ149" s="269">
        <f t="shared" si="82"/>
        <v>0</v>
      </c>
      <c r="AK149" s="269">
        <f t="shared" si="82"/>
        <v>0</v>
      </c>
      <c r="AL149" s="269">
        <f t="shared" si="82"/>
        <v>0</v>
      </c>
      <c r="AM149" s="269">
        <f t="shared" si="82"/>
        <v>0</v>
      </c>
      <c r="AN149" s="269">
        <f t="shared" si="82"/>
        <v>0</v>
      </c>
      <c r="AO149" s="269">
        <f t="shared" si="82"/>
        <v>0</v>
      </c>
      <c r="AP149" s="269">
        <f t="shared" si="82"/>
        <v>0</v>
      </c>
      <c r="AQ149" s="269">
        <f t="shared" si="82"/>
        <v>0</v>
      </c>
      <c r="AR149" s="269">
        <f t="shared" si="82"/>
        <v>0</v>
      </c>
      <c r="AS149" s="269">
        <f t="shared" si="82"/>
        <v>0</v>
      </c>
      <c r="AT149" s="270">
        <f t="shared" ref="AT149:AT162" si="86">SUM(O149:AS149)</f>
        <v>0</v>
      </c>
      <c r="AV149" s="314" t="s">
        <v>99</v>
      </c>
      <c r="AW149" s="315">
        <v>165.71</v>
      </c>
      <c r="BN149" s="187" t="str">
        <f t="shared" si="77"/>
        <v>직원2</v>
      </c>
      <c r="BO149" s="188">
        <f t="shared" ref="BO149:CS149" si="87">IFERROR(VLOOKUP(O107,$D$8:$H$18,5,0),0)</f>
        <v>0</v>
      </c>
      <c r="BP149" s="189">
        <f t="shared" si="87"/>
        <v>0</v>
      </c>
      <c r="BQ149" s="189">
        <f t="shared" si="87"/>
        <v>0</v>
      </c>
      <c r="BR149" s="189">
        <f t="shared" si="87"/>
        <v>0</v>
      </c>
      <c r="BS149" s="189">
        <f t="shared" si="87"/>
        <v>0</v>
      </c>
      <c r="BT149" s="189">
        <f t="shared" si="87"/>
        <v>0</v>
      </c>
      <c r="BU149" s="189">
        <f t="shared" si="87"/>
        <v>0</v>
      </c>
      <c r="BV149" s="190">
        <f t="shared" si="87"/>
        <v>0</v>
      </c>
      <c r="BW149" s="190">
        <f t="shared" si="87"/>
        <v>0</v>
      </c>
      <c r="BX149" s="190">
        <f t="shared" si="87"/>
        <v>0</v>
      </c>
      <c r="BY149" s="190">
        <f t="shared" si="87"/>
        <v>0</v>
      </c>
      <c r="BZ149" s="190">
        <f t="shared" si="87"/>
        <v>0</v>
      </c>
      <c r="CA149" s="190">
        <f t="shared" si="87"/>
        <v>0</v>
      </c>
      <c r="CB149" s="190">
        <f t="shared" si="87"/>
        <v>0</v>
      </c>
      <c r="CC149" s="190">
        <f t="shared" si="87"/>
        <v>0</v>
      </c>
      <c r="CD149" s="190">
        <f t="shared" si="87"/>
        <v>0</v>
      </c>
      <c r="CE149" s="190">
        <f t="shared" si="87"/>
        <v>0</v>
      </c>
      <c r="CF149" s="190">
        <f t="shared" si="87"/>
        <v>0</v>
      </c>
      <c r="CG149" s="190">
        <f t="shared" si="87"/>
        <v>0</v>
      </c>
      <c r="CH149" s="190">
        <f t="shared" si="87"/>
        <v>0</v>
      </c>
      <c r="CI149" s="190">
        <f t="shared" si="87"/>
        <v>0</v>
      </c>
      <c r="CJ149" s="190">
        <f t="shared" si="87"/>
        <v>0</v>
      </c>
      <c r="CK149" s="190">
        <f t="shared" si="87"/>
        <v>0</v>
      </c>
      <c r="CL149" s="190">
        <f t="shared" si="87"/>
        <v>0</v>
      </c>
      <c r="CM149" s="190">
        <f t="shared" si="87"/>
        <v>0</v>
      </c>
      <c r="CN149" s="190">
        <f t="shared" si="87"/>
        <v>0</v>
      </c>
      <c r="CO149" s="190">
        <f t="shared" si="87"/>
        <v>0</v>
      </c>
      <c r="CP149" s="190">
        <f t="shared" si="87"/>
        <v>0</v>
      </c>
      <c r="CQ149" s="190">
        <f t="shared" si="87"/>
        <v>0</v>
      </c>
      <c r="CR149" s="190">
        <f t="shared" si="87"/>
        <v>0</v>
      </c>
      <c r="CS149" s="191">
        <f t="shared" si="87"/>
        <v>0</v>
      </c>
    </row>
    <row r="150" spans="1:97" ht="15" customHeight="1">
      <c r="A150" s="487">
        <f t="shared" ca="1" si="84"/>
        <v>0</v>
      </c>
      <c r="B150" s="488">
        <f t="shared" si="79"/>
        <v>0</v>
      </c>
      <c r="C150" s="489">
        <f t="shared" ca="1" si="85"/>
        <v>0</v>
      </c>
      <c r="D150" s="550">
        <f t="shared" si="80"/>
        <v>0</v>
      </c>
      <c r="E150" s="485">
        <f t="shared" si="80"/>
        <v>0</v>
      </c>
      <c r="F150" s="485">
        <f t="shared" si="80"/>
        <v>0</v>
      </c>
      <c r="G150" s="485">
        <f t="shared" si="80"/>
        <v>0</v>
      </c>
      <c r="H150" s="485">
        <f t="shared" si="80"/>
        <v>0</v>
      </c>
      <c r="I150" s="551">
        <f t="shared" si="80"/>
        <v>0</v>
      </c>
      <c r="J150" s="69"/>
      <c r="K150" s="69"/>
      <c r="M150" s="22"/>
      <c r="N150" s="267" t="str">
        <f t="shared" si="81"/>
        <v>직원3</v>
      </c>
      <c r="O150" s="268">
        <f t="shared" si="82"/>
        <v>0</v>
      </c>
      <c r="P150" s="268">
        <f t="shared" si="82"/>
        <v>0</v>
      </c>
      <c r="Q150" s="268">
        <f t="shared" si="82"/>
        <v>0</v>
      </c>
      <c r="R150" s="268">
        <f t="shared" si="82"/>
        <v>0</v>
      </c>
      <c r="S150" s="268">
        <f t="shared" si="82"/>
        <v>0</v>
      </c>
      <c r="T150" s="268">
        <f t="shared" si="82"/>
        <v>0</v>
      </c>
      <c r="U150" s="268">
        <f t="shared" si="82"/>
        <v>0</v>
      </c>
      <c r="V150" s="269">
        <f t="shared" si="82"/>
        <v>0</v>
      </c>
      <c r="W150" s="269">
        <f t="shared" si="82"/>
        <v>0</v>
      </c>
      <c r="X150" s="269">
        <f t="shared" si="82"/>
        <v>0</v>
      </c>
      <c r="Y150" s="269">
        <f t="shared" si="82"/>
        <v>0</v>
      </c>
      <c r="Z150" s="269">
        <f t="shared" si="82"/>
        <v>0</v>
      </c>
      <c r="AA150" s="269">
        <f t="shared" si="82"/>
        <v>0</v>
      </c>
      <c r="AB150" s="269">
        <f t="shared" si="82"/>
        <v>0</v>
      </c>
      <c r="AC150" s="269">
        <f t="shared" si="82"/>
        <v>0</v>
      </c>
      <c r="AD150" s="269">
        <f t="shared" si="82"/>
        <v>0</v>
      </c>
      <c r="AE150" s="269">
        <f t="shared" si="82"/>
        <v>0</v>
      </c>
      <c r="AF150" s="269">
        <f t="shared" si="82"/>
        <v>0</v>
      </c>
      <c r="AG150" s="269">
        <f t="shared" si="82"/>
        <v>0</v>
      </c>
      <c r="AH150" s="269">
        <f t="shared" si="82"/>
        <v>0</v>
      </c>
      <c r="AI150" s="269">
        <f t="shared" si="82"/>
        <v>0</v>
      </c>
      <c r="AJ150" s="269">
        <f t="shared" si="82"/>
        <v>0</v>
      </c>
      <c r="AK150" s="269">
        <f t="shared" si="82"/>
        <v>0</v>
      </c>
      <c r="AL150" s="269">
        <f t="shared" si="82"/>
        <v>0</v>
      </c>
      <c r="AM150" s="269">
        <f t="shared" si="82"/>
        <v>0</v>
      </c>
      <c r="AN150" s="269">
        <f t="shared" si="82"/>
        <v>0</v>
      </c>
      <c r="AO150" s="269">
        <f t="shared" si="82"/>
        <v>0</v>
      </c>
      <c r="AP150" s="269">
        <f t="shared" si="82"/>
        <v>0</v>
      </c>
      <c r="AQ150" s="269">
        <f t="shared" si="82"/>
        <v>0</v>
      </c>
      <c r="AR150" s="269">
        <f t="shared" si="82"/>
        <v>0</v>
      </c>
      <c r="AS150" s="269">
        <f t="shared" si="82"/>
        <v>0</v>
      </c>
      <c r="AT150" s="270">
        <f t="shared" si="86"/>
        <v>0</v>
      </c>
      <c r="AV150" s="314" t="s">
        <v>100</v>
      </c>
      <c r="AW150" s="315">
        <v>171.43</v>
      </c>
      <c r="BN150" s="187" t="str">
        <f t="shared" si="77"/>
        <v>직원3</v>
      </c>
      <c r="BO150" s="188">
        <f t="shared" ref="BO150:CS150" si="88">IFERROR(VLOOKUP(O108,$D$8:$H$18,5,0),0)</f>
        <v>0</v>
      </c>
      <c r="BP150" s="189">
        <f t="shared" si="88"/>
        <v>0</v>
      </c>
      <c r="BQ150" s="189">
        <f t="shared" si="88"/>
        <v>0</v>
      </c>
      <c r="BR150" s="189">
        <f t="shared" si="88"/>
        <v>0</v>
      </c>
      <c r="BS150" s="189">
        <f t="shared" si="88"/>
        <v>0</v>
      </c>
      <c r="BT150" s="189">
        <f t="shared" si="88"/>
        <v>0</v>
      </c>
      <c r="BU150" s="189">
        <f t="shared" si="88"/>
        <v>0</v>
      </c>
      <c r="BV150" s="190">
        <f t="shared" si="88"/>
        <v>0</v>
      </c>
      <c r="BW150" s="190">
        <f t="shared" si="88"/>
        <v>0</v>
      </c>
      <c r="BX150" s="190">
        <f t="shared" si="88"/>
        <v>0</v>
      </c>
      <c r="BY150" s="190">
        <f t="shared" si="88"/>
        <v>0</v>
      </c>
      <c r="BZ150" s="190">
        <f t="shared" si="88"/>
        <v>0</v>
      </c>
      <c r="CA150" s="190">
        <f t="shared" si="88"/>
        <v>0</v>
      </c>
      <c r="CB150" s="190">
        <f t="shared" si="88"/>
        <v>0</v>
      </c>
      <c r="CC150" s="190">
        <f t="shared" si="88"/>
        <v>0</v>
      </c>
      <c r="CD150" s="190">
        <f t="shared" si="88"/>
        <v>0</v>
      </c>
      <c r="CE150" s="190">
        <f t="shared" si="88"/>
        <v>0</v>
      </c>
      <c r="CF150" s="190">
        <f t="shared" si="88"/>
        <v>0</v>
      </c>
      <c r="CG150" s="190">
        <f t="shared" si="88"/>
        <v>0</v>
      </c>
      <c r="CH150" s="190">
        <f t="shared" si="88"/>
        <v>0</v>
      </c>
      <c r="CI150" s="190">
        <f t="shared" si="88"/>
        <v>0</v>
      </c>
      <c r="CJ150" s="190">
        <f t="shared" si="88"/>
        <v>0</v>
      </c>
      <c r="CK150" s="190">
        <f t="shared" si="88"/>
        <v>0</v>
      </c>
      <c r="CL150" s="190">
        <f t="shared" si="88"/>
        <v>0</v>
      </c>
      <c r="CM150" s="190">
        <f t="shared" si="88"/>
        <v>0</v>
      </c>
      <c r="CN150" s="190">
        <f t="shared" si="88"/>
        <v>0</v>
      </c>
      <c r="CO150" s="190">
        <f t="shared" si="88"/>
        <v>0</v>
      </c>
      <c r="CP150" s="190">
        <f t="shared" si="88"/>
        <v>0</v>
      </c>
      <c r="CQ150" s="190">
        <f t="shared" si="88"/>
        <v>0</v>
      </c>
      <c r="CR150" s="190">
        <f t="shared" si="88"/>
        <v>0</v>
      </c>
      <c r="CS150" s="191">
        <f t="shared" si="88"/>
        <v>0</v>
      </c>
    </row>
    <row r="151" spans="1:97" ht="15" customHeight="1">
      <c r="A151" s="487">
        <f t="shared" ca="1" si="84"/>
        <v>0</v>
      </c>
      <c r="B151" s="488">
        <f t="shared" si="79"/>
        <v>0</v>
      </c>
      <c r="C151" s="489">
        <f t="shared" ca="1" si="85"/>
        <v>0</v>
      </c>
      <c r="D151" s="550">
        <f t="shared" si="80"/>
        <v>0</v>
      </c>
      <c r="E151" s="485">
        <f t="shared" si="80"/>
        <v>0</v>
      </c>
      <c r="F151" s="485">
        <f t="shared" si="80"/>
        <v>0</v>
      </c>
      <c r="G151" s="485">
        <f t="shared" si="80"/>
        <v>0</v>
      </c>
      <c r="H151" s="485">
        <f t="shared" si="80"/>
        <v>0</v>
      </c>
      <c r="I151" s="551">
        <f t="shared" si="80"/>
        <v>0</v>
      </c>
      <c r="J151" s="69"/>
      <c r="K151" s="69"/>
      <c r="M151" s="22"/>
      <c r="N151" s="267" t="str">
        <f t="shared" si="81"/>
        <v>직원4</v>
      </c>
      <c r="O151" s="268">
        <f t="shared" si="82"/>
        <v>0</v>
      </c>
      <c r="P151" s="268">
        <f t="shared" si="82"/>
        <v>0</v>
      </c>
      <c r="Q151" s="268">
        <f t="shared" si="82"/>
        <v>0</v>
      </c>
      <c r="R151" s="268">
        <f t="shared" si="82"/>
        <v>0</v>
      </c>
      <c r="S151" s="268">
        <f t="shared" si="82"/>
        <v>0</v>
      </c>
      <c r="T151" s="268">
        <f t="shared" si="82"/>
        <v>0</v>
      </c>
      <c r="U151" s="268">
        <f t="shared" si="82"/>
        <v>0</v>
      </c>
      <c r="V151" s="269">
        <f t="shared" si="82"/>
        <v>0</v>
      </c>
      <c r="W151" s="269">
        <f t="shared" si="82"/>
        <v>0</v>
      </c>
      <c r="X151" s="269">
        <f t="shared" si="82"/>
        <v>0</v>
      </c>
      <c r="Y151" s="269">
        <f t="shared" si="82"/>
        <v>0</v>
      </c>
      <c r="Z151" s="269">
        <f t="shared" si="82"/>
        <v>0</v>
      </c>
      <c r="AA151" s="269">
        <f t="shared" si="82"/>
        <v>0</v>
      </c>
      <c r="AB151" s="269">
        <f t="shared" si="82"/>
        <v>0</v>
      </c>
      <c r="AC151" s="269">
        <f t="shared" si="82"/>
        <v>0</v>
      </c>
      <c r="AD151" s="269">
        <f t="shared" si="82"/>
        <v>0</v>
      </c>
      <c r="AE151" s="269">
        <f t="shared" si="82"/>
        <v>0</v>
      </c>
      <c r="AF151" s="269">
        <f t="shared" si="82"/>
        <v>0</v>
      </c>
      <c r="AG151" s="269">
        <f t="shared" si="82"/>
        <v>0</v>
      </c>
      <c r="AH151" s="269">
        <f t="shared" si="82"/>
        <v>0</v>
      </c>
      <c r="AI151" s="269">
        <f t="shared" si="82"/>
        <v>0</v>
      </c>
      <c r="AJ151" s="269">
        <f t="shared" si="82"/>
        <v>0</v>
      </c>
      <c r="AK151" s="269">
        <f t="shared" si="82"/>
        <v>0</v>
      </c>
      <c r="AL151" s="269">
        <f t="shared" si="82"/>
        <v>0</v>
      </c>
      <c r="AM151" s="269">
        <f t="shared" si="82"/>
        <v>0</v>
      </c>
      <c r="AN151" s="269">
        <f t="shared" si="82"/>
        <v>0</v>
      </c>
      <c r="AO151" s="269">
        <f t="shared" si="82"/>
        <v>0</v>
      </c>
      <c r="AP151" s="269">
        <f t="shared" si="82"/>
        <v>0</v>
      </c>
      <c r="AQ151" s="269">
        <f t="shared" si="82"/>
        <v>0</v>
      </c>
      <c r="AR151" s="269">
        <f t="shared" si="82"/>
        <v>0</v>
      </c>
      <c r="AS151" s="269">
        <f t="shared" si="82"/>
        <v>0</v>
      </c>
      <c r="AT151" s="270">
        <f t="shared" si="86"/>
        <v>0</v>
      </c>
      <c r="AV151" s="316" t="s">
        <v>101</v>
      </c>
      <c r="AW151" s="317">
        <v>177.14</v>
      </c>
      <c r="BN151" s="187" t="str">
        <f t="shared" si="77"/>
        <v>직원4</v>
      </c>
      <c r="BO151" s="188">
        <f t="shared" ref="BO151:CS151" si="89">IFERROR(VLOOKUP(O109,$D$8:$H$18,5,0),0)</f>
        <v>0</v>
      </c>
      <c r="BP151" s="189">
        <f t="shared" si="89"/>
        <v>0</v>
      </c>
      <c r="BQ151" s="189">
        <f t="shared" si="89"/>
        <v>0</v>
      </c>
      <c r="BR151" s="189">
        <f t="shared" si="89"/>
        <v>0</v>
      </c>
      <c r="BS151" s="189">
        <f t="shared" si="89"/>
        <v>0</v>
      </c>
      <c r="BT151" s="189">
        <f t="shared" si="89"/>
        <v>0</v>
      </c>
      <c r="BU151" s="189">
        <f t="shared" si="89"/>
        <v>0</v>
      </c>
      <c r="BV151" s="190">
        <f t="shared" si="89"/>
        <v>0</v>
      </c>
      <c r="BW151" s="190">
        <f t="shared" si="89"/>
        <v>0</v>
      </c>
      <c r="BX151" s="190">
        <f t="shared" si="89"/>
        <v>0</v>
      </c>
      <c r="BY151" s="190">
        <f t="shared" si="89"/>
        <v>0</v>
      </c>
      <c r="BZ151" s="190">
        <f t="shared" si="89"/>
        <v>0</v>
      </c>
      <c r="CA151" s="190">
        <f t="shared" si="89"/>
        <v>0</v>
      </c>
      <c r="CB151" s="190">
        <f t="shared" si="89"/>
        <v>0</v>
      </c>
      <c r="CC151" s="190">
        <f t="shared" si="89"/>
        <v>0</v>
      </c>
      <c r="CD151" s="190">
        <f t="shared" si="89"/>
        <v>0</v>
      </c>
      <c r="CE151" s="190">
        <f t="shared" si="89"/>
        <v>0</v>
      </c>
      <c r="CF151" s="190">
        <f t="shared" si="89"/>
        <v>0</v>
      </c>
      <c r="CG151" s="190">
        <f t="shared" si="89"/>
        <v>0</v>
      </c>
      <c r="CH151" s="190">
        <f t="shared" si="89"/>
        <v>0</v>
      </c>
      <c r="CI151" s="190">
        <f t="shared" si="89"/>
        <v>0</v>
      </c>
      <c r="CJ151" s="190">
        <f t="shared" si="89"/>
        <v>0</v>
      </c>
      <c r="CK151" s="190">
        <f t="shared" si="89"/>
        <v>0</v>
      </c>
      <c r="CL151" s="190">
        <f t="shared" si="89"/>
        <v>0</v>
      </c>
      <c r="CM151" s="190">
        <f t="shared" si="89"/>
        <v>0</v>
      </c>
      <c r="CN151" s="190">
        <f t="shared" si="89"/>
        <v>0</v>
      </c>
      <c r="CO151" s="190">
        <f t="shared" si="89"/>
        <v>0</v>
      </c>
      <c r="CP151" s="190">
        <f t="shared" si="89"/>
        <v>0</v>
      </c>
      <c r="CQ151" s="190">
        <f t="shared" si="89"/>
        <v>0</v>
      </c>
      <c r="CR151" s="190">
        <f t="shared" si="89"/>
        <v>0</v>
      </c>
      <c r="CS151" s="191">
        <f t="shared" si="89"/>
        <v>0</v>
      </c>
    </row>
    <row r="152" spans="1:97" ht="15" customHeight="1">
      <c r="A152" s="487">
        <f t="shared" ca="1" si="84"/>
        <v>0</v>
      </c>
      <c r="B152" s="488">
        <f t="shared" si="79"/>
        <v>0</v>
      </c>
      <c r="C152" s="489">
        <f t="shared" ca="1" si="85"/>
        <v>0</v>
      </c>
      <c r="D152" s="550">
        <f t="shared" si="80"/>
        <v>0</v>
      </c>
      <c r="E152" s="485">
        <f t="shared" si="80"/>
        <v>0</v>
      </c>
      <c r="F152" s="485">
        <f t="shared" si="80"/>
        <v>0</v>
      </c>
      <c r="G152" s="485">
        <f t="shared" si="80"/>
        <v>0</v>
      </c>
      <c r="H152" s="485">
        <f t="shared" si="80"/>
        <v>0</v>
      </c>
      <c r="I152" s="551">
        <f t="shared" si="80"/>
        <v>0</v>
      </c>
      <c r="J152" s="69"/>
      <c r="K152" s="69"/>
      <c r="M152" s="22"/>
      <c r="N152" s="267" t="str">
        <f t="shared" si="81"/>
        <v>직원5</v>
      </c>
      <c r="O152" s="268">
        <f t="shared" si="82"/>
        <v>0</v>
      </c>
      <c r="P152" s="268">
        <f t="shared" si="82"/>
        <v>0</v>
      </c>
      <c r="Q152" s="268">
        <f t="shared" si="82"/>
        <v>0</v>
      </c>
      <c r="R152" s="268">
        <f t="shared" si="82"/>
        <v>0</v>
      </c>
      <c r="S152" s="268">
        <f t="shared" si="82"/>
        <v>0</v>
      </c>
      <c r="T152" s="268">
        <f t="shared" si="82"/>
        <v>0</v>
      </c>
      <c r="U152" s="268">
        <f t="shared" si="82"/>
        <v>0</v>
      </c>
      <c r="V152" s="269">
        <f t="shared" si="82"/>
        <v>0</v>
      </c>
      <c r="W152" s="269">
        <f t="shared" si="82"/>
        <v>0</v>
      </c>
      <c r="X152" s="269">
        <f t="shared" si="82"/>
        <v>0</v>
      </c>
      <c r="Y152" s="269">
        <f t="shared" si="82"/>
        <v>0</v>
      </c>
      <c r="Z152" s="269">
        <f t="shared" si="82"/>
        <v>0</v>
      </c>
      <c r="AA152" s="269">
        <f t="shared" si="82"/>
        <v>0</v>
      </c>
      <c r="AB152" s="269">
        <f t="shared" si="82"/>
        <v>0</v>
      </c>
      <c r="AC152" s="269">
        <f t="shared" si="82"/>
        <v>0</v>
      </c>
      <c r="AD152" s="269">
        <f t="shared" si="82"/>
        <v>0</v>
      </c>
      <c r="AE152" s="269">
        <f t="shared" si="82"/>
        <v>0</v>
      </c>
      <c r="AF152" s="269">
        <f t="shared" si="82"/>
        <v>0</v>
      </c>
      <c r="AG152" s="269">
        <f t="shared" si="82"/>
        <v>0</v>
      </c>
      <c r="AH152" s="269">
        <f t="shared" si="82"/>
        <v>0</v>
      </c>
      <c r="AI152" s="269">
        <f t="shared" si="82"/>
        <v>0</v>
      </c>
      <c r="AJ152" s="269">
        <f t="shared" si="82"/>
        <v>0</v>
      </c>
      <c r="AK152" s="269">
        <f t="shared" si="82"/>
        <v>0</v>
      </c>
      <c r="AL152" s="269">
        <f t="shared" si="82"/>
        <v>0</v>
      </c>
      <c r="AM152" s="269">
        <f t="shared" si="82"/>
        <v>0</v>
      </c>
      <c r="AN152" s="269">
        <f t="shared" si="82"/>
        <v>0</v>
      </c>
      <c r="AO152" s="269">
        <f t="shared" si="82"/>
        <v>0</v>
      </c>
      <c r="AP152" s="269">
        <f t="shared" si="82"/>
        <v>0</v>
      </c>
      <c r="AQ152" s="269">
        <f t="shared" si="82"/>
        <v>0</v>
      </c>
      <c r="AR152" s="269">
        <f t="shared" si="82"/>
        <v>0</v>
      </c>
      <c r="AS152" s="269">
        <f t="shared" si="82"/>
        <v>0</v>
      </c>
      <c r="AT152" s="270">
        <f t="shared" si="86"/>
        <v>0</v>
      </c>
      <c r="BN152" s="187" t="str">
        <f t="shared" si="77"/>
        <v>직원5</v>
      </c>
      <c r="BO152" s="188">
        <f t="shared" ref="BO152:CS152" si="90">IFERROR(VLOOKUP(O110,$D$8:$H$18,5,0),0)</f>
        <v>0</v>
      </c>
      <c r="BP152" s="189">
        <f t="shared" si="90"/>
        <v>0</v>
      </c>
      <c r="BQ152" s="189">
        <f t="shared" si="90"/>
        <v>0</v>
      </c>
      <c r="BR152" s="189">
        <f t="shared" si="90"/>
        <v>0</v>
      </c>
      <c r="BS152" s="189">
        <f t="shared" si="90"/>
        <v>0</v>
      </c>
      <c r="BT152" s="189">
        <f t="shared" si="90"/>
        <v>0</v>
      </c>
      <c r="BU152" s="189">
        <f t="shared" si="90"/>
        <v>0</v>
      </c>
      <c r="BV152" s="190">
        <f t="shared" si="90"/>
        <v>0</v>
      </c>
      <c r="BW152" s="190">
        <f t="shared" si="90"/>
        <v>0</v>
      </c>
      <c r="BX152" s="190">
        <f t="shared" si="90"/>
        <v>0</v>
      </c>
      <c r="BY152" s="190">
        <f t="shared" si="90"/>
        <v>0</v>
      </c>
      <c r="BZ152" s="190">
        <f t="shared" si="90"/>
        <v>0</v>
      </c>
      <c r="CA152" s="190">
        <f t="shared" si="90"/>
        <v>0</v>
      </c>
      <c r="CB152" s="190">
        <f t="shared" si="90"/>
        <v>0</v>
      </c>
      <c r="CC152" s="190">
        <f t="shared" si="90"/>
        <v>0</v>
      </c>
      <c r="CD152" s="190">
        <f t="shared" si="90"/>
        <v>0</v>
      </c>
      <c r="CE152" s="190">
        <f t="shared" si="90"/>
        <v>0</v>
      </c>
      <c r="CF152" s="190">
        <f t="shared" si="90"/>
        <v>0</v>
      </c>
      <c r="CG152" s="190">
        <f t="shared" si="90"/>
        <v>0</v>
      </c>
      <c r="CH152" s="190">
        <f t="shared" si="90"/>
        <v>0</v>
      </c>
      <c r="CI152" s="190">
        <f t="shared" si="90"/>
        <v>0</v>
      </c>
      <c r="CJ152" s="190">
        <f t="shared" si="90"/>
        <v>0</v>
      </c>
      <c r="CK152" s="190">
        <f t="shared" si="90"/>
        <v>0</v>
      </c>
      <c r="CL152" s="190">
        <f t="shared" si="90"/>
        <v>0</v>
      </c>
      <c r="CM152" s="190">
        <f t="shared" si="90"/>
        <v>0</v>
      </c>
      <c r="CN152" s="190">
        <f t="shared" si="90"/>
        <v>0</v>
      </c>
      <c r="CO152" s="190">
        <f t="shared" si="90"/>
        <v>0</v>
      </c>
      <c r="CP152" s="190">
        <f t="shared" si="90"/>
        <v>0</v>
      </c>
      <c r="CQ152" s="190">
        <f t="shared" si="90"/>
        <v>0</v>
      </c>
      <c r="CR152" s="190">
        <f t="shared" si="90"/>
        <v>0</v>
      </c>
      <c r="CS152" s="191">
        <f t="shared" si="90"/>
        <v>0</v>
      </c>
    </row>
    <row r="153" spans="1:97" ht="15" customHeight="1">
      <c r="A153" s="487">
        <f t="shared" ca="1" si="84"/>
        <v>0</v>
      </c>
      <c r="B153" s="488">
        <f t="shared" si="79"/>
        <v>0</v>
      </c>
      <c r="C153" s="489">
        <f t="shared" ca="1" si="85"/>
        <v>0</v>
      </c>
      <c r="D153" s="550">
        <f t="shared" si="80"/>
        <v>0</v>
      </c>
      <c r="E153" s="485">
        <f t="shared" si="80"/>
        <v>0</v>
      </c>
      <c r="F153" s="485">
        <f t="shared" si="80"/>
        <v>0</v>
      </c>
      <c r="G153" s="485">
        <f t="shared" si="80"/>
        <v>0</v>
      </c>
      <c r="H153" s="485">
        <f t="shared" si="80"/>
        <v>0</v>
      </c>
      <c r="I153" s="551">
        <f t="shared" si="80"/>
        <v>0</v>
      </c>
      <c r="J153" s="69"/>
      <c r="K153" s="69"/>
      <c r="M153" s="22"/>
      <c r="N153" s="267" t="str">
        <f t="shared" si="81"/>
        <v>직원6</v>
      </c>
      <c r="O153" s="268">
        <f t="shared" si="82"/>
        <v>0</v>
      </c>
      <c r="P153" s="268">
        <f t="shared" si="82"/>
        <v>0</v>
      </c>
      <c r="Q153" s="268">
        <f t="shared" si="82"/>
        <v>0</v>
      </c>
      <c r="R153" s="268">
        <f t="shared" si="82"/>
        <v>0</v>
      </c>
      <c r="S153" s="268">
        <f t="shared" si="82"/>
        <v>0</v>
      </c>
      <c r="T153" s="268">
        <f t="shared" si="82"/>
        <v>0</v>
      </c>
      <c r="U153" s="268">
        <f t="shared" si="82"/>
        <v>0</v>
      </c>
      <c r="V153" s="269">
        <f t="shared" si="82"/>
        <v>0</v>
      </c>
      <c r="W153" s="269">
        <f t="shared" si="82"/>
        <v>0</v>
      </c>
      <c r="X153" s="269">
        <f t="shared" si="82"/>
        <v>0</v>
      </c>
      <c r="Y153" s="269">
        <f t="shared" si="82"/>
        <v>0</v>
      </c>
      <c r="Z153" s="269">
        <f t="shared" si="82"/>
        <v>0</v>
      </c>
      <c r="AA153" s="269">
        <f t="shared" si="82"/>
        <v>0</v>
      </c>
      <c r="AB153" s="269">
        <f t="shared" si="82"/>
        <v>0</v>
      </c>
      <c r="AC153" s="269">
        <f t="shared" si="82"/>
        <v>0</v>
      </c>
      <c r="AD153" s="269">
        <f t="shared" si="82"/>
        <v>0</v>
      </c>
      <c r="AE153" s="269">
        <f t="shared" si="82"/>
        <v>0</v>
      </c>
      <c r="AF153" s="269">
        <f t="shared" si="82"/>
        <v>0</v>
      </c>
      <c r="AG153" s="269">
        <f t="shared" si="82"/>
        <v>0</v>
      </c>
      <c r="AH153" s="269">
        <f t="shared" si="82"/>
        <v>0</v>
      </c>
      <c r="AI153" s="269">
        <f t="shared" si="82"/>
        <v>0</v>
      </c>
      <c r="AJ153" s="269">
        <f t="shared" si="82"/>
        <v>0</v>
      </c>
      <c r="AK153" s="269">
        <f t="shared" si="82"/>
        <v>0</v>
      </c>
      <c r="AL153" s="269">
        <f t="shared" si="82"/>
        <v>0</v>
      </c>
      <c r="AM153" s="269">
        <f t="shared" si="82"/>
        <v>0</v>
      </c>
      <c r="AN153" s="269">
        <f t="shared" si="82"/>
        <v>0</v>
      </c>
      <c r="AO153" s="269">
        <f t="shared" si="82"/>
        <v>0</v>
      </c>
      <c r="AP153" s="269">
        <f t="shared" si="82"/>
        <v>0</v>
      </c>
      <c r="AQ153" s="269">
        <f t="shared" si="82"/>
        <v>0</v>
      </c>
      <c r="AR153" s="269">
        <f t="shared" si="82"/>
        <v>0</v>
      </c>
      <c r="AS153" s="269">
        <f t="shared" si="82"/>
        <v>0</v>
      </c>
      <c r="AT153" s="270">
        <f t="shared" si="86"/>
        <v>0</v>
      </c>
      <c r="BN153" s="187" t="str">
        <f t="shared" si="77"/>
        <v>직원6</v>
      </c>
      <c r="BO153" s="188">
        <f t="shared" ref="BO153:CS153" si="91">IFERROR(VLOOKUP(O111,$D$8:$H$18,5,0),0)</f>
        <v>0</v>
      </c>
      <c r="BP153" s="189">
        <f t="shared" si="91"/>
        <v>0</v>
      </c>
      <c r="BQ153" s="189">
        <f t="shared" si="91"/>
        <v>0</v>
      </c>
      <c r="BR153" s="189">
        <f t="shared" si="91"/>
        <v>0</v>
      </c>
      <c r="BS153" s="189">
        <f t="shared" si="91"/>
        <v>0</v>
      </c>
      <c r="BT153" s="189">
        <f t="shared" si="91"/>
        <v>0</v>
      </c>
      <c r="BU153" s="189">
        <f t="shared" si="91"/>
        <v>0</v>
      </c>
      <c r="BV153" s="190">
        <f t="shared" si="91"/>
        <v>0</v>
      </c>
      <c r="BW153" s="190">
        <f t="shared" si="91"/>
        <v>0</v>
      </c>
      <c r="BX153" s="190">
        <f t="shared" si="91"/>
        <v>0</v>
      </c>
      <c r="BY153" s="190">
        <f t="shared" si="91"/>
        <v>0</v>
      </c>
      <c r="BZ153" s="190">
        <f t="shared" si="91"/>
        <v>0</v>
      </c>
      <c r="CA153" s="190">
        <f t="shared" si="91"/>
        <v>0</v>
      </c>
      <c r="CB153" s="190">
        <f t="shared" si="91"/>
        <v>0</v>
      </c>
      <c r="CC153" s="190">
        <f t="shared" si="91"/>
        <v>0</v>
      </c>
      <c r="CD153" s="190">
        <f t="shared" si="91"/>
        <v>0</v>
      </c>
      <c r="CE153" s="190">
        <f t="shared" si="91"/>
        <v>0</v>
      </c>
      <c r="CF153" s="190">
        <f t="shared" si="91"/>
        <v>0</v>
      </c>
      <c r="CG153" s="190">
        <f t="shared" si="91"/>
        <v>0</v>
      </c>
      <c r="CH153" s="190">
        <f t="shared" si="91"/>
        <v>0</v>
      </c>
      <c r="CI153" s="190">
        <f t="shared" si="91"/>
        <v>0</v>
      </c>
      <c r="CJ153" s="190">
        <f t="shared" si="91"/>
        <v>0</v>
      </c>
      <c r="CK153" s="190">
        <f t="shared" si="91"/>
        <v>0</v>
      </c>
      <c r="CL153" s="190">
        <f t="shared" si="91"/>
        <v>0</v>
      </c>
      <c r="CM153" s="190">
        <f t="shared" si="91"/>
        <v>0</v>
      </c>
      <c r="CN153" s="190">
        <f t="shared" si="91"/>
        <v>0</v>
      </c>
      <c r="CO153" s="190">
        <f t="shared" si="91"/>
        <v>0</v>
      </c>
      <c r="CP153" s="190">
        <f t="shared" si="91"/>
        <v>0</v>
      </c>
      <c r="CQ153" s="190">
        <f t="shared" si="91"/>
        <v>0</v>
      </c>
      <c r="CR153" s="190">
        <f t="shared" si="91"/>
        <v>0</v>
      </c>
      <c r="CS153" s="191">
        <f t="shared" si="91"/>
        <v>0</v>
      </c>
    </row>
    <row r="154" spans="1:97" ht="15" customHeight="1">
      <c r="A154" s="487">
        <f t="shared" ca="1" si="84"/>
        <v>0</v>
      </c>
      <c r="B154" s="488">
        <f t="shared" si="79"/>
        <v>0</v>
      </c>
      <c r="C154" s="489">
        <f t="shared" ca="1" si="85"/>
        <v>0</v>
      </c>
      <c r="D154" s="550">
        <f t="shared" si="80"/>
        <v>0</v>
      </c>
      <c r="E154" s="485">
        <f t="shared" si="80"/>
        <v>0</v>
      </c>
      <c r="F154" s="485">
        <f t="shared" si="80"/>
        <v>0</v>
      </c>
      <c r="G154" s="485">
        <f t="shared" si="80"/>
        <v>0</v>
      </c>
      <c r="H154" s="485">
        <f t="shared" si="80"/>
        <v>0</v>
      </c>
      <c r="I154" s="551">
        <f t="shared" si="80"/>
        <v>0</v>
      </c>
      <c r="J154" s="69"/>
      <c r="K154" s="69"/>
      <c r="M154" s="22"/>
      <c r="N154" s="267" t="str">
        <f t="shared" si="81"/>
        <v>직원7</v>
      </c>
      <c r="O154" s="268">
        <f t="shared" si="82"/>
        <v>0</v>
      </c>
      <c r="P154" s="268">
        <f t="shared" si="82"/>
        <v>0</v>
      </c>
      <c r="Q154" s="268">
        <f t="shared" si="82"/>
        <v>0</v>
      </c>
      <c r="R154" s="268">
        <f t="shared" si="82"/>
        <v>0</v>
      </c>
      <c r="S154" s="268">
        <f t="shared" si="82"/>
        <v>0</v>
      </c>
      <c r="T154" s="268">
        <f t="shared" si="82"/>
        <v>0</v>
      </c>
      <c r="U154" s="268">
        <f t="shared" si="82"/>
        <v>0</v>
      </c>
      <c r="V154" s="269">
        <f t="shared" si="82"/>
        <v>0</v>
      </c>
      <c r="W154" s="269">
        <f t="shared" si="82"/>
        <v>0</v>
      </c>
      <c r="X154" s="269">
        <f t="shared" si="82"/>
        <v>0</v>
      </c>
      <c r="Y154" s="269">
        <f t="shared" si="82"/>
        <v>0</v>
      </c>
      <c r="Z154" s="269">
        <f t="shared" si="82"/>
        <v>0</v>
      </c>
      <c r="AA154" s="269">
        <f t="shared" si="82"/>
        <v>0</v>
      </c>
      <c r="AB154" s="269">
        <f t="shared" si="82"/>
        <v>0</v>
      </c>
      <c r="AC154" s="269">
        <f t="shared" si="82"/>
        <v>0</v>
      </c>
      <c r="AD154" s="269">
        <f t="shared" si="82"/>
        <v>0</v>
      </c>
      <c r="AE154" s="269">
        <f t="shared" si="82"/>
        <v>0</v>
      </c>
      <c r="AF154" s="269">
        <f t="shared" si="82"/>
        <v>0</v>
      </c>
      <c r="AG154" s="269">
        <f t="shared" si="82"/>
        <v>0</v>
      </c>
      <c r="AH154" s="269">
        <f t="shared" si="82"/>
        <v>0</v>
      </c>
      <c r="AI154" s="269">
        <f t="shared" si="82"/>
        <v>0</v>
      </c>
      <c r="AJ154" s="269">
        <f t="shared" si="82"/>
        <v>0</v>
      </c>
      <c r="AK154" s="269">
        <f t="shared" si="82"/>
        <v>0</v>
      </c>
      <c r="AL154" s="269">
        <f t="shared" si="82"/>
        <v>0</v>
      </c>
      <c r="AM154" s="269">
        <f t="shared" si="82"/>
        <v>0</v>
      </c>
      <c r="AN154" s="269">
        <f t="shared" si="82"/>
        <v>0</v>
      </c>
      <c r="AO154" s="269">
        <f t="shared" si="82"/>
        <v>0</v>
      </c>
      <c r="AP154" s="269">
        <f t="shared" si="82"/>
        <v>0</v>
      </c>
      <c r="AQ154" s="269">
        <f t="shared" si="82"/>
        <v>0</v>
      </c>
      <c r="AR154" s="269">
        <f t="shared" si="82"/>
        <v>0</v>
      </c>
      <c r="AS154" s="269">
        <f t="shared" si="82"/>
        <v>0</v>
      </c>
      <c r="AT154" s="270">
        <f t="shared" si="86"/>
        <v>0</v>
      </c>
      <c r="BN154" s="187" t="str">
        <f t="shared" si="77"/>
        <v>직원7</v>
      </c>
      <c r="BO154" s="188">
        <f t="shared" ref="BO154:CS154" si="92">IFERROR(VLOOKUP(O112,$D$8:$H$18,5,0),0)</f>
        <v>0</v>
      </c>
      <c r="BP154" s="189">
        <f t="shared" si="92"/>
        <v>0</v>
      </c>
      <c r="BQ154" s="189">
        <f t="shared" si="92"/>
        <v>0</v>
      </c>
      <c r="BR154" s="189">
        <f t="shared" si="92"/>
        <v>0</v>
      </c>
      <c r="BS154" s="189">
        <f t="shared" si="92"/>
        <v>0</v>
      </c>
      <c r="BT154" s="189">
        <f t="shared" si="92"/>
        <v>0</v>
      </c>
      <c r="BU154" s="189">
        <f t="shared" si="92"/>
        <v>0</v>
      </c>
      <c r="BV154" s="190">
        <f t="shared" si="92"/>
        <v>0</v>
      </c>
      <c r="BW154" s="190">
        <f t="shared" si="92"/>
        <v>0</v>
      </c>
      <c r="BX154" s="190">
        <f t="shared" si="92"/>
        <v>0</v>
      </c>
      <c r="BY154" s="190">
        <f t="shared" si="92"/>
        <v>0</v>
      </c>
      <c r="BZ154" s="190">
        <f t="shared" si="92"/>
        <v>0</v>
      </c>
      <c r="CA154" s="190">
        <f t="shared" si="92"/>
        <v>0</v>
      </c>
      <c r="CB154" s="190">
        <f t="shared" si="92"/>
        <v>0</v>
      </c>
      <c r="CC154" s="190">
        <f t="shared" si="92"/>
        <v>0</v>
      </c>
      <c r="CD154" s="190">
        <f t="shared" si="92"/>
        <v>0</v>
      </c>
      <c r="CE154" s="190">
        <f t="shared" si="92"/>
        <v>0</v>
      </c>
      <c r="CF154" s="190">
        <f t="shared" si="92"/>
        <v>0</v>
      </c>
      <c r="CG154" s="190">
        <f t="shared" si="92"/>
        <v>0</v>
      </c>
      <c r="CH154" s="190">
        <f t="shared" si="92"/>
        <v>0</v>
      </c>
      <c r="CI154" s="190">
        <f t="shared" si="92"/>
        <v>0</v>
      </c>
      <c r="CJ154" s="190">
        <f t="shared" si="92"/>
        <v>0</v>
      </c>
      <c r="CK154" s="190">
        <f t="shared" si="92"/>
        <v>0</v>
      </c>
      <c r="CL154" s="190">
        <f t="shared" si="92"/>
        <v>0</v>
      </c>
      <c r="CM154" s="190">
        <f t="shared" si="92"/>
        <v>0</v>
      </c>
      <c r="CN154" s="190">
        <f t="shared" si="92"/>
        <v>0</v>
      </c>
      <c r="CO154" s="190">
        <f t="shared" si="92"/>
        <v>0</v>
      </c>
      <c r="CP154" s="190">
        <f t="shared" si="92"/>
        <v>0</v>
      </c>
      <c r="CQ154" s="190">
        <f t="shared" si="92"/>
        <v>0</v>
      </c>
      <c r="CR154" s="190">
        <f t="shared" si="92"/>
        <v>0</v>
      </c>
      <c r="CS154" s="191">
        <f t="shared" si="92"/>
        <v>0</v>
      </c>
    </row>
    <row r="155" spans="1:97" ht="15" customHeight="1">
      <c r="A155" s="487">
        <f t="shared" ca="1" si="84"/>
        <v>0</v>
      </c>
      <c r="B155" s="488">
        <f t="shared" si="79"/>
        <v>0</v>
      </c>
      <c r="C155" s="489">
        <f t="shared" ca="1" si="85"/>
        <v>0</v>
      </c>
      <c r="D155" s="550">
        <f t="shared" si="80"/>
        <v>0</v>
      </c>
      <c r="E155" s="485">
        <f t="shared" si="80"/>
        <v>0</v>
      </c>
      <c r="F155" s="485">
        <f t="shared" si="80"/>
        <v>0</v>
      </c>
      <c r="G155" s="485">
        <f t="shared" si="80"/>
        <v>0</v>
      </c>
      <c r="H155" s="485">
        <f t="shared" si="80"/>
        <v>0</v>
      </c>
      <c r="I155" s="551">
        <f t="shared" si="80"/>
        <v>0</v>
      </c>
      <c r="J155" s="69"/>
      <c r="K155" s="69"/>
      <c r="M155" s="22"/>
      <c r="N155" s="267" t="str">
        <f t="shared" si="81"/>
        <v>직원8</v>
      </c>
      <c r="O155" s="268">
        <f t="shared" si="82"/>
        <v>0</v>
      </c>
      <c r="P155" s="268">
        <f t="shared" si="82"/>
        <v>0</v>
      </c>
      <c r="Q155" s="268">
        <f t="shared" si="82"/>
        <v>0</v>
      </c>
      <c r="R155" s="268">
        <f t="shared" si="82"/>
        <v>0</v>
      </c>
      <c r="S155" s="268">
        <f t="shared" si="82"/>
        <v>0</v>
      </c>
      <c r="T155" s="268">
        <f t="shared" si="82"/>
        <v>0</v>
      </c>
      <c r="U155" s="268">
        <f t="shared" si="82"/>
        <v>0</v>
      </c>
      <c r="V155" s="269">
        <f t="shared" si="82"/>
        <v>0</v>
      </c>
      <c r="W155" s="269">
        <f t="shared" si="82"/>
        <v>0</v>
      </c>
      <c r="X155" s="269">
        <f t="shared" si="82"/>
        <v>0</v>
      </c>
      <c r="Y155" s="269">
        <f t="shared" si="82"/>
        <v>0</v>
      </c>
      <c r="Z155" s="269">
        <f t="shared" si="82"/>
        <v>0</v>
      </c>
      <c r="AA155" s="269">
        <f t="shared" si="82"/>
        <v>0</v>
      </c>
      <c r="AB155" s="269">
        <f t="shared" si="82"/>
        <v>0</v>
      </c>
      <c r="AC155" s="269">
        <f t="shared" si="82"/>
        <v>0</v>
      </c>
      <c r="AD155" s="269">
        <f t="shared" si="82"/>
        <v>0</v>
      </c>
      <c r="AE155" s="269">
        <f t="shared" si="82"/>
        <v>0</v>
      </c>
      <c r="AF155" s="269">
        <f t="shared" si="82"/>
        <v>0</v>
      </c>
      <c r="AG155" s="269">
        <f t="shared" si="82"/>
        <v>0</v>
      </c>
      <c r="AH155" s="269">
        <f t="shared" si="82"/>
        <v>0</v>
      </c>
      <c r="AI155" s="269">
        <f t="shared" si="82"/>
        <v>0</v>
      </c>
      <c r="AJ155" s="269">
        <f t="shared" si="82"/>
        <v>0</v>
      </c>
      <c r="AK155" s="269">
        <f t="shared" si="82"/>
        <v>0</v>
      </c>
      <c r="AL155" s="269">
        <f t="shared" si="82"/>
        <v>0</v>
      </c>
      <c r="AM155" s="269">
        <f t="shared" si="82"/>
        <v>0</v>
      </c>
      <c r="AN155" s="269">
        <f t="shared" si="82"/>
        <v>0</v>
      </c>
      <c r="AO155" s="269">
        <f t="shared" si="82"/>
        <v>0</v>
      </c>
      <c r="AP155" s="269">
        <f t="shared" si="82"/>
        <v>0</v>
      </c>
      <c r="AQ155" s="269">
        <f t="shared" si="82"/>
        <v>0</v>
      </c>
      <c r="AR155" s="269">
        <f t="shared" si="82"/>
        <v>0</v>
      </c>
      <c r="AS155" s="269">
        <f t="shared" si="82"/>
        <v>0</v>
      </c>
      <c r="AT155" s="270">
        <f t="shared" si="86"/>
        <v>0</v>
      </c>
      <c r="BN155" s="187" t="str">
        <f t="shared" si="77"/>
        <v>직원8</v>
      </c>
      <c r="BO155" s="188">
        <f t="shared" ref="BO155:CS155" si="93">IFERROR(VLOOKUP(O113,$D$8:$H$18,5,0),0)</f>
        <v>0</v>
      </c>
      <c r="BP155" s="189">
        <f t="shared" si="93"/>
        <v>0</v>
      </c>
      <c r="BQ155" s="189">
        <f t="shared" si="93"/>
        <v>0</v>
      </c>
      <c r="BR155" s="189">
        <f t="shared" si="93"/>
        <v>0</v>
      </c>
      <c r="BS155" s="189">
        <f t="shared" si="93"/>
        <v>0</v>
      </c>
      <c r="BT155" s="189">
        <f t="shared" si="93"/>
        <v>0</v>
      </c>
      <c r="BU155" s="189">
        <f t="shared" si="93"/>
        <v>0</v>
      </c>
      <c r="BV155" s="190">
        <f t="shared" si="93"/>
        <v>0</v>
      </c>
      <c r="BW155" s="190">
        <f t="shared" si="93"/>
        <v>0</v>
      </c>
      <c r="BX155" s="190">
        <f t="shared" si="93"/>
        <v>0</v>
      </c>
      <c r="BY155" s="190">
        <f t="shared" si="93"/>
        <v>0</v>
      </c>
      <c r="BZ155" s="190">
        <f t="shared" si="93"/>
        <v>0</v>
      </c>
      <c r="CA155" s="190">
        <f t="shared" si="93"/>
        <v>0</v>
      </c>
      <c r="CB155" s="190">
        <f t="shared" si="93"/>
        <v>0</v>
      </c>
      <c r="CC155" s="190">
        <f t="shared" si="93"/>
        <v>0</v>
      </c>
      <c r="CD155" s="190">
        <f t="shared" si="93"/>
        <v>0</v>
      </c>
      <c r="CE155" s="190">
        <f t="shared" si="93"/>
        <v>0</v>
      </c>
      <c r="CF155" s="190">
        <f t="shared" si="93"/>
        <v>0</v>
      </c>
      <c r="CG155" s="190">
        <f t="shared" si="93"/>
        <v>0</v>
      </c>
      <c r="CH155" s="190">
        <f t="shared" si="93"/>
        <v>0</v>
      </c>
      <c r="CI155" s="190">
        <f t="shared" si="93"/>
        <v>0</v>
      </c>
      <c r="CJ155" s="190">
        <f t="shared" si="93"/>
        <v>0</v>
      </c>
      <c r="CK155" s="190">
        <f t="shared" si="93"/>
        <v>0</v>
      </c>
      <c r="CL155" s="190">
        <f t="shared" si="93"/>
        <v>0</v>
      </c>
      <c r="CM155" s="190">
        <f t="shared" si="93"/>
        <v>0</v>
      </c>
      <c r="CN155" s="190">
        <f t="shared" si="93"/>
        <v>0</v>
      </c>
      <c r="CO155" s="190">
        <f t="shared" si="93"/>
        <v>0</v>
      </c>
      <c r="CP155" s="190">
        <f t="shared" si="93"/>
        <v>0</v>
      </c>
      <c r="CQ155" s="190">
        <f t="shared" si="93"/>
        <v>0</v>
      </c>
      <c r="CR155" s="190">
        <f t="shared" si="93"/>
        <v>0</v>
      </c>
      <c r="CS155" s="191">
        <f t="shared" si="93"/>
        <v>0</v>
      </c>
    </row>
    <row r="156" spans="1:97" ht="15" customHeight="1">
      <c r="A156" s="487">
        <f t="shared" ca="1" si="84"/>
        <v>0</v>
      </c>
      <c r="B156" s="488">
        <f t="shared" si="79"/>
        <v>0</v>
      </c>
      <c r="C156" s="489">
        <f t="shared" ca="1" si="85"/>
        <v>0</v>
      </c>
      <c r="D156" s="550">
        <f t="shared" si="80"/>
        <v>0</v>
      </c>
      <c r="E156" s="485">
        <f t="shared" si="80"/>
        <v>0</v>
      </c>
      <c r="F156" s="485">
        <f t="shared" si="80"/>
        <v>0</v>
      </c>
      <c r="G156" s="485">
        <f t="shared" si="80"/>
        <v>0</v>
      </c>
      <c r="H156" s="485">
        <f t="shared" si="80"/>
        <v>0</v>
      </c>
      <c r="I156" s="551">
        <f t="shared" si="80"/>
        <v>0</v>
      </c>
      <c r="J156" s="69"/>
      <c r="K156" s="69"/>
      <c r="M156" s="22"/>
      <c r="N156" s="267" t="str">
        <f t="shared" si="81"/>
        <v>직원9</v>
      </c>
      <c r="O156" s="268">
        <f t="shared" si="82"/>
        <v>0</v>
      </c>
      <c r="P156" s="268">
        <f t="shared" si="82"/>
        <v>0</v>
      </c>
      <c r="Q156" s="268">
        <f t="shared" si="82"/>
        <v>0</v>
      </c>
      <c r="R156" s="268">
        <f t="shared" si="82"/>
        <v>0</v>
      </c>
      <c r="S156" s="268">
        <f t="shared" si="82"/>
        <v>0</v>
      </c>
      <c r="T156" s="268">
        <f t="shared" si="82"/>
        <v>0</v>
      </c>
      <c r="U156" s="268">
        <f t="shared" si="82"/>
        <v>0</v>
      </c>
      <c r="V156" s="269">
        <f t="shared" ref="V156:AS156" si="94">IFERROR(VLOOKUP(V114,$D$8:$H$18,5,0),0)</f>
        <v>0</v>
      </c>
      <c r="W156" s="269">
        <f t="shared" si="94"/>
        <v>0</v>
      </c>
      <c r="X156" s="269">
        <f t="shared" si="94"/>
        <v>0</v>
      </c>
      <c r="Y156" s="269">
        <f t="shared" si="94"/>
        <v>0</v>
      </c>
      <c r="Z156" s="269">
        <f t="shared" si="94"/>
        <v>0</v>
      </c>
      <c r="AA156" s="269">
        <f t="shared" si="94"/>
        <v>0</v>
      </c>
      <c r="AB156" s="269">
        <f t="shared" si="94"/>
        <v>0</v>
      </c>
      <c r="AC156" s="269">
        <f t="shared" si="94"/>
        <v>0</v>
      </c>
      <c r="AD156" s="269">
        <f t="shared" si="94"/>
        <v>0</v>
      </c>
      <c r="AE156" s="269">
        <f t="shared" si="94"/>
        <v>0</v>
      </c>
      <c r="AF156" s="269">
        <f t="shared" si="94"/>
        <v>0</v>
      </c>
      <c r="AG156" s="269">
        <f t="shared" si="94"/>
        <v>0</v>
      </c>
      <c r="AH156" s="269">
        <f t="shared" si="94"/>
        <v>0</v>
      </c>
      <c r="AI156" s="269">
        <f t="shared" si="94"/>
        <v>0</v>
      </c>
      <c r="AJ156" s="269">
        <f t="shared" si="94"/>
        <v>0</v>
      </c>
      <c r="AK156" s="269">
        <f t="shared" si="94"/>
        <v>0</v>
      </c>
      <c r="AL156" s="269">
        <f t="shared" si="94"/>
        <v>0</v>
      </c>
      <c r="AM156" s="269">
        <f t="shared" si="94"/>
        <v>0</v>
      </c>
      <c r="AN156" s="269">
        <f t="shared" si="94"/>
        <v>0</v>
      </c>
      <c r="AO156" s="269">
        <f t="shared" si="94"/>
        <v>0</v>
      </c>
      <c r="AP156" s="269">
        <f t="shared" si="94"/>
        <v>0</v>
      </c>
      <c r="AQ156" s="269">
        <f t="shared" si="94"/>
        <v>0</v>
      </c>
      <c r="AR156" s="269">
        <f t="shared" si="94"/>
        <v>0</v>
      </c>
      <c r="AS156" s="269">
        <f t="shared" si="94"/>
        <v>0</v>
      </c>
      <c r="AT156" s="270">
        <f t="shared" si="86"/>
        <v>0</v>
      </c>
      <c r="BN156" s="187" t="str">
        <f t="shared" si="77"/>
        <v>직원9</v>
      </c>
      <c r="BO156" s="188">
        <f t="shared" ref="BO156:CS156" si="95">IFERROR(VLOOKUP(O114,$D$8:$H$18,5,0),0)</f>
        <v>0</v>
      </c>
      <c r="BP156" s="189">
        <f t="shared" si="95"/>
        <v>0</v>
      </c>
      <c r="BQ156" s="189">
        <f t="shared" si="95"/>
        <v>0</v>
      </c>
      <c r="BR156" s="189">
        <f t="shared" si="95"/>
        <v>0</v>
      </c>
      <c r="BS156" s="189">
        <f t="shared" si="95"/>
        <v>0</v>
      </c>
      <c r="BT156" s="189">
        <f t="shared" si="95"/>
        <v>0</v>
      </c>
      <c r="BU156" s="189">
        <f t="shared" si="95"/>
        <v>0</v>
      </c>
      <c r="BV156" s="190">
        <f t="shared" si="95"/>
        <v>0</v>
      </c>
      <c r="BW156" s="190">
        <f t="shared" si="95"/>
        <v>0</v>
      </c>
      <c r="BX156" s="190">
        <f t="shared" si="95"/>
        <v>0</v>
      </c>
      <c r="BY156" s="190">
        <f t="shared" si="95"/>
        <v>0</v>
      </c>
      <c r="BZ156" s="190">
        <f t="shared" si="95"/>
        <v>0</v>
      </c>
      <c r="CA156" s="190">
        <f t="shared" si="95"/>
        <v>0</v>
      </c>
      <c r="CB156" s="190">
        <f t="shared" si="95"/>
        <v>0</v>
      </c>
      <c r="CC156" s="190">
        <f t="shared" si="95"/>
        <v>0</v>
      </c>
      <c r="CD156" s="190">
        <f t="shared" si="95"/>
        <v>0</v>
      </c>
      <c r="CE156" s="190">
        <f t="shared" si="95"/>
        <v>0</v>
      </c>
      <c r="CF156" s="190">
        <f t="shared" si="95"/>
        <v>0</v>
      </c>
      <c r="CG156" s="190">
        <f t="shared" si="95"/>
        <v>0</v>
      </c>
      <c r="CH156" s="190">
        <f t="shared" si="95"/>
        <v>0</v>
      </c>
      <c r="CI156" s="190">
        <f t="shared" si="95"/>
        <v>0</v>
      </c>
      <c r="CJ156" s="190">
        <f t="shared" si="95"/>
        <v>0</v>
      </c>
      <c r="CK156" s="190">
        <f t="shared" si="95"/>
        <v>0</v>
      </c>
      <c r="CL156" s="190">
        <f t="shared" si="95"/>
        <v>0</v>
      </c>
      <c r="CM156" s="190">
        <f t="shared" si="95"/>
        <v>0</v>
      </c>
      <c r="CN156" s="190">
        <f t="shared" si="95"/>
        <v>0</v>
      </c>
      <c r="CO156" s="190">
        <f t="shared" si="95"/>
        <v>0</v>
      </c>
      <c r="CP156" s="190">
        <f t="shared" si="95"/>
        <v>0</v>
      </c>
      <c r="CQ156" s="190">
        <f t="shared" si="95"/>
        <v>0</v>
      </c>
      <c r="CR156" s="190">
        <f t="shared" si="95"/>
        <v>0</v>
      </c>
      <c r="CS156" s="191">
        <f t="shared" si="95"/>
        <v>0</v>
      </c>
    </row>
    <row r="157" spans="1:97" ht="15" customHeight="1">
      <c r="A157" s="487">
        <f t="shared" ca="1" si="84"/>
        <v>0</v>
      </c>
      <c r="B157" s="488">
        <f t="shared" si="79"/>
        <v>0</v>
      </c>
      <c r="C157" s="489">
        <f t="shared" ca="1" si="85"/>
        <v>0</v>
      </c>
      <c r="D157" s="550">
        <f t="shared" si="80"/>
        <v>0</v>
      </c>
      <c r="E157" s="485">
        <f t="shared" si="80"/>
        <v>0</v>
      </c>
      <c r="F157" s="485">
        <f t="shared" si="80"/>
        <v>0</v>
      </c>
      <c r="G157" s="485">
        <f t="shared" si="80"/>
        <v>0</v>
      </c>
      <c r="H157" s="485">
        <f t="shared" si="80"/>
        <v>0</v>
      </c>
      <c r="I157" s="551">
        <f t="shared" si="80"/>
        <v>0</v>
      </c>
      <c r="J157" s="69"/>
      <c r="K157" s="69"/>
      <c r="M157" s="22"/>
      <c r="N157" s="267" t="str">
        <f t="shared" si="81"/>
        <v>직원10</v>
      </c>
      <c r="O157" s="268">
        <f t="shared" ref="O157:AS162" si="96">IFERROR(VLOOKUP(O115,$D$8:$H$18,5,0),0)</f>
        <v>0</v>
      </c>
      <c r="P157" s="268">
        <f t="shared" si="96"/>
        <v>0</v>
      </c>
      <c r="Q157" s="268">
        <f t="shared" si="96"/>
        <v>0</v>
      </c>
      <c r="R157" s="268">
        <f t="shared" si="96"/>
        <v>0</v>
      </c>
      <c r="S157" s="268">
        <f t="shared" si="96"/>
        <v>0</v>
      </c>
      <c r="T157" s="268">
        <f t="shared" si="96"/>
        <v>0</v>
      </c>
      <c r="U157" s="268">
        <f t="shared" si="96"/>
        <v>0</v>
      </c>
      <c r="V157" s="269">
        <f t="shared" si="96"/>
        <v>0</v>
      </c>
      <c r="W157" s="269">
        <f t="shared" si="96"/>
        <v>0</v>
      </c>
      <c r="X157" s="269">
        <f t="shared" si="96"/>
        <v>0</v>
      </c>
      <c r="Y157" s="269">
        <f t="shared" si="96"/>
        <v>0</v>
      </c>
      <c r="Z157" s="269">
        <f t="shared" si="96"/>
        <v>0</v>
      </c>
      <c r="AA157" s="269">
        <f t="shared" si="96"/>
        <v>0</v>
      </c>
      <c r="AB157" s="269">
        <f t="shared" si="96"/>
        <v>0</v>
      </c>
      <c r="AC157" s="269">
        <f t="shared" si="96"/>
        <v>0</v>
      </c>
      <c r="AD157" s="269">
        <f t="shared" si="96"/>
        <v>0</v>
      </c>
      <c r="AE157" s="269">
        <f t="shared" si="96"/>
        <v>0</v>
      </c>
      <c r="AF157" s="269">
        <f t="shared" si="96"/>
        <v>0</v>
      </c>
      <c r="AG157" s="269">
        <f t="shared" si="96"/>
        <v>0</v>
      </c>
      <c r="AH157" s="269">
        <f t="shared" si="96"/>
        <v>0</v>
      </c>
      <c r="AI157" s="269">
        <f t="shared" si="96"/>
        <v>0</v>
      </c>
      <c r="AJ157" s="269">
        <f t="shared" si="96"/>
        <v>0</v>
      </c>
      <c r="AK157" s="269">
        <f t="shared" si="96"/>
        <v>0</v>
      </c>
      <c r="AL157" s="269">
        <f t="shared" si="96"/>
        <v>0</v>
      </c>
      <c r="AM157" s="269">
        <f t="shared" si="96"/>
        <v>0</v>
      </c>
      <c r="AN157" s="269">
        <f t="shared" si="96"/>
        <v>0</v>
      </c>
      <c r="AO157" s="269">
        <f t="shared" si="96"/>
        <v>0</v>
      </c>
      <c r="AP157" s="269">
        <f t="shared" si="96"/>
        <v>0</v>
      </c>
      <c r="AQ157" s="269">
        <f t="shared" si="96"/>
        <v>0</v>
      </c>
      <c r="AR157" s="269">
        <f t="shared" si="96"/>
        <v>0</v>
      </c>
      <c r="AS157" s="269">
        <f t="shared" si="96"/>
        <v>0</v>
      </c>
      <c r="AT157" s="270">
        <f t="shared" si="86"/>
        <v>0</v>
      </c>
      <c r="BN157" s="187" t="str">
        <f t="shared" si="77"/>
        <v>직원10</v>
      </c>
      <c r="BO157" s="188">
        <f t="shared" ref="BO157:CS157" si="97">IFERROR(VLOOKUP(O115,$D$8:$H$18,5,0),0)</f>
        <v>0</v>
      </c>
      <c r="BP157" s="189">
        <f t="shared" si="97"/>
        <v>0</v>
      </c>
      <c r="BQ157" s="189">
        <f t="shared" si="97"/>
        <v>0</v>
      </c>
      <c r="BR157" s="189">
        <f t="shared" si="97"/>
        <v>0</v>
      </c>
      <c r="BS157" s="189">
        <f t="shared" si="97"/>
        <v>0</v>
      </c>
      <c r="BT157" s="189">
        <f t="shared" si="97"/>
        <v>0</v>
      </c>
      <c r="BU157" s="189">
        <f t="shared" si="97"/>
        <v>0</v>
      </c>
      <c r="BV157" s="190">
        <f t="shared" si="97"/>
        <v>0</v>
      </c>
      <c r="BW157" s="190">
        <f t="shared" si="97"/>
        <v>0</v>
      </c>
      <c r="BX157" s="190">
        <f t="shared" si="97"/>
        <v>0</v>
      </c>
      <c r="BY157" s="190">
        <f t="shared" si="97"/>
        <v>0</v>
      </c>
      <c r="BZ157" s="190">
        <f t="shared" si="97"/>
        <v>0</v>
      </c>
      <c r="CA157" s="190">
        <f t="shared" si="97"/>
        <v>0</v>
      </c>
      <c r="CB157" s="190">
        <f t="shared" si="97"/>
        <v>0</v>
      </c>
      <c r="CC157" s="190">
        <f t="shared" si="97"/>
        <v>0</v>
      </c>
      <c r="CD157" s="190">
        <f t="shared" si="97"/>
        <v>0</v>
      </c>
      <c r="CE157" s="190">
        <f t="shared" si="97"/>
        <v>0</v>
      </c>
      <c r="CF157" s="190">
        <f t="shared" si="97"/>
        <v>0</v>
      </c>
      <c r="CG157" s="190">
        <f t="shared" si="97"/>
        <v>0</v>
      </c>
      <c r="CH157" s="190">
        <f t="shared" si="97"/>
        <v>0</v>
      </c>
      <c r="CI157" s="190">
        <f t="shared" si="97"/>
        <v>0</v>
      </c>
      <c r="CJ157" s="190">
        <f t="shared" si="97"/>
        <v>0</v>
      </c>
      <c r="CK157" s="190">
        <f t="shared" si="97"/>
        <v>0</v>
      </c>
      <c r="CL157" s="190">
        <f t="shared" si="97"/>
        <v>0</v>
      </c>
      <c r="CM157" s="190">
        <f t="shared" si="97"/>
        <v>0</v>
      </c>
      <c r="CN157" s="190">
        <f t="shared" si="97"/>
        <v>0</v>
      </c>
      <c r="CO157" s="190">
        <f t="shared" si="97"/>
        <v>0</v>
      </c>
      <c r="CP157" s="190">
        <f t="shared" si="97"/>
        <v>0</v>
      </c>
      <c r="CQ157" s="190">
        <f t="shared" si="97"/>
        <v>0</v>
      </c>
      <c r="CR157" s="190">
        <f t="shared" si="97"/>
        <v>0</v>
      </c>
      <c r="CS157" s="191">
        <f t="shared" si="97"/>
        <v>0</v>
      </c>
    </row>
    <row r="158" spans="1:97" ht="15" customHeight="1">
      <c r="A158" s="487">
        <f t="shared" ca="1" si="84"/>
        <v>0</v>
      </c>
      <c r="B158" s="488">
        <f t="shared" si="79"/>
        <v>0</v>
      </c>
      <c r="C158" s="489">
        <f t="shared" ca="1" si="85"/>
        <v>0</v>
      </c>
      <c r="D158" s="550">
        <f t="shared" si="80"/>
        <v>0</v>
      </c>
      <c r="E158" s="485">
        <f t="shared" si="80"/>
        <v>0</v>
      </c>
      <c r="F158" s="485">
        <f t="shared" si="80"/>
        <v>0</v>
      </c>
      <c r="G158" s="485">
        <f t="shared" si="80"/>
        <v>0</v>
      </c>
      <c r="H158" s="485">
        <f t="shared" si="80"/>
        <v>0</v>
      </c>
      <c r="I158" s="551">
        <f t="shared" si="80"/>
        <v>0</v>
      </c>
      <c r="J158" s="69"/>
      <c r="K158" s="69"/>
      <c r="M158" s="22"/>
      <c r="N158" s="267" t="str">
        <f t="shared" si="81"/>
        <v>직원11</v>
      </c>
      <c r="O158" s="268">
        <f t="shared" si="96"/>
        <v>0</v>
      </c>
      <c r="P158" s="268">
        <f t="shared" si="96"/>
        <v>0</v>
      </c>
      <c r="Q158" s="268">
        <f t="shared" si="96"/>
        <v>0</v>
      </c>
      <c r="R158" s="268">
        <f t="shared" si="96"/>
        <v>0</v>
      </c>
      <c r="S158" s="268">
        <f t="shared" si="96"/>
        <v>0</v>
      </c>
      <c r="T158" s="268">
        <f t="shared" si="96"/>
        <v>0</v>
      </c>
      <c r="U158" s="268">
        <f t="shared" si="96"/>
        <v>0</v>
      </c>
      <c r="V158" s="269">
        <f t="shared" si="96"/>
        <v>0</v>
      </c>
      <c r="W158" s="269">
        <f t="shared" si="96"/>
        <v>0</v>
      </c>
      <c r="X158" s="269">
        <f t="shared" si="96"/>
        <v>0</v>
      </c>
      <c r="Y158" s="269">
        <f t="shared" si="96"/>
        <v>0</v>
      </c>
      <c r="Z158" s="269">
        <f t="shared" si="96"/>
        <v>0</v>
      </c>
      <c r="AA158" s="269">
        <f t="shared" si="96"/>
        <v>0</v>
      </c>
      <c r="AB158" s="269">
        <f t="shared" si="96"/>
        <v>0</v>
      </c>
      <c r="AC158" s="269">
        <f t="shared" si="96"/>
        <v>0</v>
      </c>
      <c r="AD158" s="269">
        <f t="shared" si="96"/>
        <v>0</v>
      </c>
      <c r="AE158" s="269">
        <f t="shared" si="96"/>
        <v>0</v>
      </c>
      <c r="AF158" s="269">
        <f t="shared" si="96"/>
        <v>0</v>
      </c>
      <c r="AG158" s="269">
        <f t="shared" si="96"/>
        <v>0</v>
      </c>
      <c r="AH158" s="269">
        <f t="shared" si="96"/>
        <v>0</v>
      </c>
      <c r="AI158" s="269">
        <f t="shared" si="96"/>
        <v>0</v>
      </c>
      <c r="AJ158" s="269">
        <f t="shared" si="96"/>
        <v>0</v>
      </c>
      <c r="AK158" s="269">
        <f t="shared" si="96"/>
        <v>0</v>
      </c>
      <c r="AL158" s="269">
        <f t="shared" si="96"/>
        <v>0</v>
      </c>
      <c r="AM158" s="269">
        <f t="shared" si="96"/>
        <v>0</v>
      </c>
      <c r="AN158" s="269">
        <f t="shared" si="96"/>
        <v>0</v>
      </c>
      <c r="AO158" s="269">
        <f t="shared" si="96"/>
        <v>0</v>
      </c>
      <c r="AP158" s="269">
        <f t="shared" si="96"/>
        <v>0</v>
      </c>
      <c r="AQ158" s="269">
        <f t="shared" si="96"/>
        <v>0</v>
      </c>
      <c r="AR158" s="269">
        <f t="shared" si="96"/>
        <v>0</v>
      </c>
      <c r="AS158" s="269">
        <f t="shared" si="96"/>
        <v>0</v>
      </c>
      <c r="AT158" s="270">
        <f t="shared" si="86"/>
        <v>0</v>
      </c>
      <c r="BN158" s="187" t="str">
        <f t="shared" si="77"/>
        <v>직원11</v>
      </c>
      <c r="BO158" s="188">
        <f t="shared" ref="BO158:CS158" si="98">IFERROR(VLOOKUP(O116,$D$8:$H$18,5,0),0)</f>
        <v>0</v>
      </c>
      <c r="BP158" s="189">
        <f t="shared" si="98"/>
        <v>0</v>
      </c>
      <c r="BQ158" s="189">
        <f t="shared" si="98"/>
        <v>0</v>
      </c>
      <c r="BR158" s="189">
        <f t="shared" si="98"/>
        <v>0</v>
      </c>
      <c r="BS158" s="189">
        <f t="shared" si="98"/>
        <v>0</v>
      </c>
      <c r="BT158" s="189">
        <f t="shared" si="98"/>
        <v>0</v>
      </c>
      <c r="BU158" s="189">
        <f t="shared" si="98"/>
        <v>0</v>
      </c>
      <c r="BV158" s="190">
        <f t="shared" si="98"/>
        <v>0</v>
      </c>
      <c r="BW158" s="190">
        <f t="shared" si="98"/>
        <v>0</v>
      </c>
      <c r="BX158" s="190">
        <f t="shared" si="98"/>
        <v>0</v>
      </c>
      <c r="BY158" s="190">
        <f t="shared" si="98"/>
        <v>0</v>
      </c>
      <c r="BZ158" s="190">
        <f t="shared" si="98"/>
        <v>0</v>
      </c>
      <c r="CA158" s="190">
        <f t="shared" si="98"/>
        <v>0</v>
      </c>
      <c r="CB158" s="190">
        <f t="shared" si="98"/>
        <v>0</v>
      </c>
      <c r="CC158" s="190">
        <f t="shared" si="98"/>
        <v>0</v>
      </c>
      <c r="CD158" s="190">
        <f t="shared" si="98"/>
        <v>0</v>
      </c>
      <c r="CE158" s="190">
        <f t="shared" si="98"/>
        <v>0</v>
      </c>
      <c r="CF158" s="190">
        <f t="shared" si="98"/>
        <v>0</v>
      </c>
      <c r="CG158" s="190">
        <f t="shared" si="98"/>
        <v>0</v>
      </c>
      <c r="CH158" s="190">
        <f t="shared" si="98"/>
        <v>0</v>
      </c>
      <c r="CI158" s="190">
        <f t="shared" si="98"/>
        <v>0</v>
      </c>
      <c r="CJ158" s="190">
        <f t="shared" si="98"/>
        <v>0</v>
      </c>
      <c r="CK158" s="190">
        <f t="shared" si="98"/>
        <v>0</v>
      </c>
      <c r="CL158" s="190">
        <f t="shared" si="98"/>
        <v>0</v>
      </c>
      <c r="CM158" s="190">
        <f t="shared" si="98"/>
        <v>0</v>
      </c>
      <c r="CN158" s="190">
        <f t="shared" si="98"/>
        <v>0</v>
      </c>
      <c r="CO158" s="190">
        <f t="shared" si="98"/>
        <v>0</v>
      </c>
      <c r="CP158" s="190">
        <f t="shared" si="98"/>
        <v>0</v>
      </c>
      <c r="CQ158" s="190">
        <f t="shared" si="98"/>
        <v>0</v>
      </c>
      <c r="CR158" s="190">
        <f t="shared" si="98"/>
        <v>0</v>
      </c>
      <c r="CS158" s="191">
        <f t="shared" si="98"/>
        <v>0</v>
      </c>
    </row>
    <row r="159" spans="1:97" ht="15" customHeight="1">
      <c r="A159" s="487">
        <f t="shared" ca="1" si="84"/>
        <v>0</v>
      </c>
      <c r="B159" s="488">
        <f t="shared" si="79"/>
        <v>0</v>
      </c>
      <c r="C159" s="489">
        <f t="shared" ca="1" si="85"/>
        <v>0</v>
      </c>
      <c r="D159" s="550">
        <f t="shared" si="80"/>
        <v>0</v>
      </c>
      <c r="E159" s="485">
        <f t="shared" si="80"/>
        <v>0</v>
      </c>
      <c r="F159" s="485">
        <f t="shared" si="80"/>
        <v>0</v>
      </c>
      <c r="G159" s="485">
        <f t="shared" si="80"/>
        <v>0</v>
      </c>
      <c r="H159" s="485">
        <f t="shared" si="80"/>
        <v>0</v>
      </c>
      <c r="I159" s="551">
        <f t="shared" si="80"/>
        <v>0</v>
      </c>
      <c r="J159" s="69"/>
      <c r="K159" s="69"/>
      <c r="M159" s="22"/>
      <c r="N159" s="267" t="str">
        <f t="shared" si="81"/>
        <v>직원12</v>
      </c>
      <c r="O159" s="268">
        <f t="shared" si="96"/>
        <v>0</v>
      </c>
      <c r="P159" s="268">
        <f t="shared" si="96"/>
        <v>0</v>
      </c>
      <c r="Q159" s="268">
        <f t="shared" si="96"/>
        <v>0</v>
      </c>
      <c r="R159" s="268">
        <f t="shared" si="96"/>
        <v>0</v>
      </c>
      <c r="S159" s="268">
        <f t="shared" si="96"/>
        <v>0</v>
      </c>
      <c r="T159" s="268">
        <f t="shared" si="96"/>
        <v>0</v>
      </c>
      <c r="U159" s="268">
        <f t="shared" si="96"/>
        <v>0</v>
      </c>
      <c r="V159" s="269">
        <f t="shared" si="96"/>
        <v>0</v>
      </c>
      <c r="W159" s="269">
        <f t="shared" si="96"/>
        <v>0</v>
      </c>
      <c r="X159" s="269">
        <f t="shared" si="96"/>
        <v>0</v>
      </c>
      <c r="Y159" s="269">
        <f t="shared" si="96"/>
        <v>0</v>
      </c>
      <c r="Z159" s="269">
        <f t="shared" si="96"/>
        <v>0</v>
      </c>
      <c r="AA159" s="269">
        <f t="shared" si="96"/>
        <v>0</v>
      </c>
      <c r="AB159" s="269">
        <f t="shared" si="96"/>
        <v>0</v>
      </c>
      <c r="AC159" s="269">
        <f t="shared" si="96"/>
        <v>0</v>
      </c>
      <c r="AD159" s="269">
        <f t="shared" si="96"/>
        <v>0</v>
      </c>
      <c r="AE159" s="269">
        <f t="shared" si="96"/>
        <v>0</v>
      </c>
      <c r="AF159" s="269">
        <f t="shared" si="96"/>
        <v>0</v>
      </c>
      <c r="AG159" s="269">
        <f t="shared" si="96"/>
        <v>0</v>
      </c>
      <c r="AH159" s="269">
        <f t="shared" si="96"/>
        <v>0</v>
      </c>
      <c r="AI159" s="269">
        <f t="shared" si="96"/>
        <v>0</v>
      </c>
      <c r="AJ159" s="269">
        <f t="shared" si="96"/>
        <v>0</v>
      </c>
      <c r="AK159" s="269">
        <f t="shared" si="96"/>
        <v>0</v>
      </c>
      <c r="AL159" s="269">
        <f t="shared" si="96"/>
        <v>0</v>
      </c>
      <c r="AM159" s="269">
        <f t="shared" si="96"/>
        <v>0</v>
      </c>
      <c r="AN159" s="269">
        <f t="shared" si="96"/>
        <v>0</v>
      </c>
      <c r="AO159" s="269">
        <f t="shared" si="96"/>
        <v>0</v>
      </c>
      <c r="AP159" s="269">
        <f t="shared" si="96"/>
        <v>0</v>
      </c>
      <c r="AQ159" s="269">
        <f t="shared" si="96"/>
        <v>0</v>
      </c>
      <c r="AR159" s="269">
        <f t="shared" si="96"/>
        <v>0</v>
      </c>
      <c r="AS159" s="269">
        <f t="shared" si="96"/>
        <v>0</v>
      </c>
      <c r="AT159" s="270">
        <f t="shared" si="86"/>
        <v>0</v>
      </c>
      <c r="BN159" s="187" t="str">
        <f t="shared" si="77"/>
        <v>직원12</v>
      </c>
      <c r="BO159" s="188">
        <f t="shared" ref="BO159:CS159" si="99">IFERROR(VLOOKUP(O117,$D$8:$H$18,5,0),0)</f>
        <v>0</v>
      </c>
      <c r="BP159" s="189">
        <f t="shared" si="99"/>
        <v>0</v>
      </c>
      <c r="BQ159" s="189">
        <f t="shared" si="99"/>
        <v>0</v>
      </c>
      <c r="BR159" s="189">
        <f t="shared" si="99"/>
        <v>0</v>
      </c>
      <c r="BS159" s="189">
        <f t="shared" si="99"/>
        <v>0</v>
      </c>
      <c r="BT159" s="189">
        <f t="shared" si="99"/>
        <v>0</v>
      </c>
      <c r="BU159" s="189">
        <f t="shared" si="99"/>
        <v>0</v>
      </c>
      <c r="BV159" s="190">
        <f t="shared" si="99"/>
        <v>0</v>
      </c>
      <c r="BW159" s="190">
        <f t="shared" si="99"/>
        <v>0</v>
      </c>
      <c r="BX159" s="190">
        <f t="shared" si="99"/>
        <v>0</v>
      </c>
      <c r="BY159" s="190">
        <f t="shared" si="99"/>
        <v>0</v>
      </c>
      <c r="BZ159" s="190">
        <f t="shared" si="99"/>
        <v>0</v>
      </c>
      <c r="CA159" s="190">
        <f t="shared" si="99"/>
        <v>0</v>
      </c>
      <c r="CB159" s="190">
        <f t="shared" si="99"/>
        <v>0</v>
      </c>
      <c r="CC159" s="190">
        <f t="shared" si="99"/>
        <v>0</v>
      </c>
      <c r="CD159" s="190">
        <f t="shared" si="99"/>
        <v>0</v>
      </c>
      <c r="CE159" s="190">
        <f t="shared" si="99"/>
        <v>0</v>
      </c>
      <c r="CF159" s="190">
        <f t="shared" si="99"/>
        <v>0</v>
      </c>
      <c r="CG159" s="190">
        <f t="shared" si="99"/>
        <v>0</v>
      </c>
      <c r="CH159" s="190">
        <f t="shared" si="99"/>
        <v>0</v>
      </c>
      <c r="CI159" s="190">
        <f t="shared" si="99"/>
        <v>0</v>
      </c>
      <c r="CJ159" s="190">
        <f t="shared" si="99"/>
        <v>0</v>
      </c>
      <c r="CK159" s="190">
        <f t="shared" si="99"/>
        <v>0</v>
      </c>
      <c r="CL159" s="190">
        <f t="shared" si="99"/>
        <v>0</v>
      </c>
      <c r="CM159" s="190">
        <f t="shared" si="99"/>
        <v>0</v>
      </c>
      <c r="CN159" s="190">
        <f t="shared" si="99"/>
        <v>0</v>
      </c>
      <c r="CO159" s="190">
        <f t="shared" si="99"/>
        <v>0</v>
      </c>
      <c r="CP159" s="190">
        <f t="shared" si="99"/>
        <v>0</v>
      </c>
      <c r="CQ159" s="190">
        <f t="shared" si="99"/>
        <v>0</v>
      </c>
      <c r="CR159" s="190">
        <f t="shared" si="99"/>
        <v>0</v>
      </c>
      <c r="CS159" s="191">
        <f t="shared" si="99"/>
        <v>0</v>
      </c>
    </row>
    <row r="160" spans="1:97" ht="15" customHeight="1">
      <c r="A160" s="487">
        <f t="shared" ca="1" si="84"/>
        <v>0</v>
      </c>
      <c r="B160" s="488">
        <f t="shared" si="79"/>
        <v>0</v>
      </c>
      <c r="C160" s="489">
        <f t="shared" ca="1" si="85"/>
        <v>0</v>
      </c>
      <c r="D160" s="550">
        <f t="shared" si="80"/>
        <v>0</v>
      </c>
      <c r="E160" s="485">
        <f t="shared" si="80"/>
        <v>0</v>
      </c>
      <c r="F160" s="485">
        <f t="shared" si="80"/>
        <v>0</v>
      </c>
      <c r="G160" s="485">
        <f t="shared" si="80"/>
        <v>0</v>
      </c>
      <c r="H160" s="485">
        <f t="shared" si="80"/>
        <v>0</v>
      </c>
      <c r="I160" s="551">
        <f t="shared" si="80"/>
        <v>0</v>
      </c>
      <c r="J160" s="69"/>
      <c r="K160" s="69"/>
      <c r="M160" s="22"/>
      <c r="N160" s="267" t="str">
        <f t="shared" si="81"/>
        <v>직원13</v>
      </c>
      <c r="O160" s="268">
        <f t="shared" si="96"/>
        <v>0</v>
      </c>
      <c r="P160" s="268">
        <f t="shared" si="96"/>
        <v>0</v>
      </c>
      <c r="Q160" s="268">
        <f t="shared" si="96"/>
        <v>0</v>
      </c>
      <c r="R160" s="268">
        <f t="shared" si="96"/>
        <v>0</v>
      </c>
      <c r="S160" s="268">
        <f t="shared" si="96"/>
        <v>0</v>
      </c>
      <c r="T160" s="268">
        <f t="shared" si="96"/>
        <v>0</v>
      </c>
      <c r="U160" s="268">
        <f t="shared" si="96"/>
        <v>0</v>
      </c>
      <c r="V160" s="269">
        <f t="shared" si="96"/>
        <v>0</v>
      </c>
      <c r="W160" s="269">
        <f t="shared" si="96"/>
        <v>0</v>
      </c>
      <c r="X160" s="269">
        <f t="shared" si="96"/>
        <v>0</v>
      </c>
      <c r="Y160" s="269">
        <f t="shared" si="96"/>
        <v>0</v>
      </c>
      <c r="Z160" s="269">
        <f t="shared" si="96"/>
        <v>0</v>
      </c>
      <c r="AA160" s="269">
        <f t="shared" si="96"/>
        <v>0</v>
      </c>
      <c r="AB160" s="269">
        <f t="shared" si="96"/>
        <v>0</v>
      </c>
      <c r="AC160" s="269">
        <f t="shared" si="96"/>
        <v>0</v>
      </c>
      <c r="AD160" s="269">
        <f t="shared" si="96"/>
        <v>0</v>
      </c>
      <c r="AE160" s="269">
        <f t="shared" si="96"/>
        <v>0</v>
      </c>
      <c r="AF160" s="269">
        <f t="shared" si="96"/>
        <v>0</v>
      </c>
      <c r="AG160" s="269">
        <f t="shared" si="96"/>
        <v>0</v>
      </c>
      <c r="AH160" s="269">
        <f t="shared" si="96"/>
        <v>0</v>
      </c>
      <c r="AI160" s="269">
        <f t="shared" si="96"/>
        <v>0</v>
      </c>
      <c r="AJ160" s="269">
        <f t="shared" si="96"/>
        <v>0</v>
      </c>
      <c r="AK160" s="269">
        <f t="shared" si="96"/>
        <v>0</v>
      </c>
      <c r="AL160" s="269">
        <f t="shared" si="96"/>
        <v>0</v>
      </c>
      <c r="AM160" s="269">
        <f t="shared" si="96"/>
        <v>0</v>
      </c>
      <c r="AN160" s="269">
        <f t="shared" si="96"/>
        <v>0</v>
      </c>
      <c r="AO160" s="269">
        <f t="shared" si="96"/>
        <v>0</v>
      </c>
      <c r="AP160" s="269">
        <f t="shared" si="96"/>
        <v>0</v>
      </c>
      <c r="AQ160" s="269">
        <f t="shared" si="96"/>
        <v>0</v>
      </c>
      <c r="AR160" s="269">
        <f t="shared" si="96"/>
        <v>0</v>
      </c>
      <c r="AS160" s="269">
        <f t="shared" si="96"/>
        <v>0</v>
      </c>
      <c r="AT160" s="270">
        <f t="shared" si="86"/>
        <v>0</v>
      </c>
      <c r="BN160" s="187" t="str">
        <f t="shared" si="77"/>
        <v>직원13</v>
      </c>
      <c r="BO160" s="188">
        <f t="shared" ref="BO160:CS160" si="100">IFERROR(VLOOKUP(O118,$D$8:$H$18,5,0),0)</f>
        <v>0</v>
      </c>
      <c r="BP160" s="189">
        <f t="shared" si="100"/>
        <v>0</v>
      </c>
      <c r="BQ160" s="189">
        <f t="shared" si="100"/>
        <v>0</v>
      </c>
      <c r="BR160" s="189">
        <f t="shared" si="100"/>
        <v>0</v>
      </c>
      <c r="BS160" s="189">
        <f t="shared" si="100"/>
        <v>0</v>
      </c>
      <c r="BT160" s="189">
        <f t="shared" si="100"/>
        <v>0</v>
      </c>
      <c r="BU160" s="189">
        <f t="shared" si="100"/>
        <v>0</v>
      </c>
      <c r="BV160" s="190">
        <f t="shared" si="100"/>
        <v>0</v>
      </c>
      <c r="BW160" s="190">
        <f t="shared" si="100"/>
        <v>0</v>
      </c>
      <c r="BX160" s="190">
        <f t="shared" si="100"/>
        <v>0</v>
      </c>
      <c r="BY160" s="190">
        <f t="shared" si="100"/>
        <v>0</v>
      </c>
      <c r="BZ160" s="190">
        <f t="shared" si="100"/>
        <v>0</v>
      </c>
      <c r="CA160" s="190">
        <f t="shared" si="100"/>
        <v>0</v>
      </c>
      <c r="CB160" s="190">
        <f t="shared" si="100"/>
        <v>0</v>
      </c>
      <c r="CC160" s="190">
        <f t="shared" si="100"/>
        <v>0</v>
      </c>
      <c r="CD160" s="190">
        <f t="shared" si="100"/>
        <v>0</v>
      </c>
      <c r="CE160" s="190">
        <f t="shared" si="100"/>
        <v>0</v>
      </c>
      <c r="CF160" s="190">
        <f t="shared" si="100"/>
        <v>0</v>
      </c>
      <c r="CG160" s="190">
        <f t="shared" si="100"/>
        <v>0</v>
      </c>
      <c r="CH160" s="190">
        <f t="shared" si="100"/>
        <v>0</v>
      </c>
      <c r="CI160" s="190">
        <f t="shared" si="100"/>
        <v>0</v>
      </c>
      <c r="CJ160" s="190">
        <f t="shared" si="100"/>
        <v>0</v>
      </c>
      <c r="CK160" s="190">
        <f t="shared" si="100"/>
        <v>0</v>
      </c>
      <c r="CL160" s="190">
        <f t="shared" si="100"/>
        <v>0</v>
      </c>
      <c r="CM160" s="190">
        <f t="shared" si="100"/>
        <v>0</v>
      </c>
      <c r="CN160" s="190">
        <f t="shared" si="100"/>
        <v>0</v>
      </c>
      <c r="CO160" s="190">
        <f t="shared" si="100"/>
        <v>0</v>
      </c>
      <c r="CP160" s="190">
        <f t="shared" si="100"/>
        <v>0</v>
      </c>
      <c r="CQ160" s="190">
        <f t="shared" si="100"/>
        <v>0</v>
      </c>
      <c r="CR160" s="190">
        <f t="shared" si="100"/>
        <v>0</v>
      </c>
      <c r="CS160" s="191">
        <f t="shared" si="100"/>
        <v>0</v>
      </c>
    </row>
    <row r="161" spans="1:97" ht="15" customHeight="1">
      <c r="A161" s="487">
        <f t="shared" ca="1" si="84"/>
        <v>0</v>
      </c>
      <c r="B161" s="488">
        <f t="shared" si="79"/>
        <v>0</v>
      </c>
      <c r="C161" s="489">
        <f t="shared" ca="1" si="85"/>
        <v>0</v>
      </c>
      <c r="D161" s="550">
        <f t="shared" si="80"/>
        <v>0</v>
      </c>
      <c r="E161" s="485">
        <f t="shared" si="80"/>
        <v>0</v>
      </c>
      <c r="F161" s="485">
        <f t="shared" si="80"/>
        <v>0</v>
      </c>
      <c r="G161" s="485">
        <f t="shared" si="80"/>
        <v>0</v>
      </c>
      <c r="H161" s="485">
        <f t="shared" si="80"/>
        <v>0</v>
      </c>
      <c r="I161" s="551">
        <f t="shared" si="80"/>
        <v>0</v>
      </c>
      <c r="J161" s="69"/>
      <c r="K161" s="69"/>
      <c r="M161" s="22"/>
      <c r="N161" s="267" t="str">
        <f t="shared" si="81"/>
        <v>직원14</v>
      </c>
      <c r="O161" s="268">
        <f t="shared" si="96"/>
        <v>0</v>
      </c>
      <c r="P161" s="268">
        <f t="shared" si="96"/>
        <v>0</v>
      </c>
      <c r="Q161" s="268">
        <f t="shared" si="96"/>
        <v>0</v>
      </c>
      <c r="R161" s="268">
        <f t="shared" si="96"/>
        <v>0</v>
      </c>
      <c r="S161" s="268">
        <f t="shared" si="96"/>
        <v>0</v>
      </c>
      <c r="T161" s="268">
        <f t="shared" si="96"/>
        <v>0</v>
      </c>
      <c r="U161" s="268">
        <f t="shared" si="96"/>
        <v>0</v>
      </c>
      <c r="V161" s="269">
        <f t="shared" si="96"/>
        <v>0</v>
      </c>
      <c r="W161" s="269">
        <f t="shared" si="96"/>
        <v>0</v>
      </c>
      <c r="X161" s="269">
        <f t="shared" si="96"/>
        <v>0</v>
      </c>
      <c r="Y161" s="269">
        <f t="shared" si="96"/>
        <v>0</v>
      </c>
      <c r="Z161" s="269">
        <f t="shared" si="96"/>
        <v>0</v>
      </c>
      <c r="AA161" s="269">
        <f t="shared" si="96"/>
        <v>0</v>
      </c>
      <c r="AB161" s="269">
        <f t="shared" si="96"/>
        <v>0</v>
      </c>
      <c r="AC161" s="269">
        <f t="shared" si="96"/>
        <v>0</v>
      </c>
      <c r="AD161" s="269">
        <f t="shared" si="96"/>
        <v>0</v>
      </c>
      <c r="AE161" s="269">
        <f t="shared" si="96"/>
        <v>0</v>
      </c>
      <c r="AF161" s="269">
        <f t="shared" si="96"/>
        <v>0</v>
      </c>
      <c r="AG161" s="269">
        <f t="shared" si="96"/>
        <v>0</v>
      </c>
      <c r="AH161" s="269">
        <f t="shared" si="96"/>
        <v>0</v>
      </c>
      <c r="AI161" s="269">
        <f t="shared" si="96"/>
        <v>0</v>
      </c>
      <c r="AJ161" s="269">
        <f t="shared" si="96"/>
        <v>0</v>
      </c>
      <c r="AK161" s="269">
        <f t="shared" si="96"/>
        <v>0</v>
      </c>
      <c r="AL161" s="269">
        <f t="shared" si="96"/>
        <v>0</v>
      </c>
      <c r="AM161" s="269">
        <f t="shared" si="96"/>
        <v>0</v>
      </c>
      <c r="AN161" s="269">
        <f t="shared" si="96"/>
        <v>0</v>
      </c>
      <c r="AO161" s="269">
        <f t="shared" si="96"/>
        <v>0</v>
      </c>
      <c r="AP161" s="269">
        <f t="shared" si="96"/>
        <v>0</v>
      </c>
      <c r="AQ161" s="269">
        <f t="shared" si="96"/>
        <v>0</v>
      </c>
      <c r="AR161" s="269">
        <f t="shared" si="96"/>
        <v>0</v>
      </c>
      <c r="AS161" s="269">
        <f t="shared" si="96"/>
        <v>0</v>
      </c>
      <c r="AT161" s="270">
        <f t="shared" si="86"/>
        <v>0</v>
      </c>
      <c r="BN161" s="187" t="str">
        <f t="shared" si="77"/>
        <v>직원14</v>
      </c>
      <c r="BO161" s="188">
        <f t="shared" ref="BO161:CS161" si="101">IFERROR(VLOOKUP(O119,$D$8:$H$18,5,0),0)</f>
        <v>0</v>
      </c>
      <c r="BP161" s="189">
        <f t="shared" si="101"/>
        <v>0</v>
      </c>
      <c r="BQ161" s="189">
        <f t="shared" si="101"/>
        <v>0</v>
      </c>
      <c r="BR161" s="189">
        <f t="shared" si="101"/>
        <v>0</v>
      </c>
      <c r="BS161" s="189">
        <f t="shared" si="101"/>
        <v>0</v>
      </c>
      <c r="BT161" s="189">
        <f t="shared" si="101"/>
        <v>0</v>
      </c>
      <c r="BU161" s="189">
        <f t="shared" si="101"/>
        <v>0</v>
      </c>
      <c r="BV161" s="190">
        <f t="shared" si="101"/>
        <v>0</v>
      </c>
      <c r="BW161" s="190">
        <f t="shared" si="101"/>
        <v>0</v>
      </c>
      <c r="BX161" s="190">
        <f t="shared" si="101"/>
        <v>0</v>
      </c>
      <c r="BY161" s="190">
        <f t="shared" si="101"/>
        <v>0</v>
      </c>
      <c r="BZ161" s="190">
        <f t="shared" si="101"/>
        <v>0</v>
      </c>
      <c r="CA161" s="190">
        <f t="shared" si="101"/>
        <v>0</v>
      </c>
      <c r="CB161" s="190">
        <f t="shared" si="101"/>
        <v>0</v>
      </c>
      <c r="CC161" s="190">
        <f t="shared" si="101"/>
        <v>0</v>
      </c>
      <c r="CD161" s="190">
        <f t="shared" si="101"/>
        <v>0</v>
      </c>
      <c r="CE161" s="190">
        <f t="shared" si="101"/>
        <v>0</v>
      </c>
      <c r="CF161" s="190">
        <f t="shared" si="101"/>
        <v>0</v>
      </c>
      <c r="CG161" s="190">
        <f t="shared" si="101"/>
        <v>0</v>
      </c>
      <c r="CH161" s="190">
        <f t="shared" si="101"/>
        <v>0</v>
      </c>
      <c r="CI161" s="190">
        <f t="shared" si="101"/>
        <v>0</v>
      </c>
      <c r="CJ161" s="190">
        <f t="shared" si="101"/>
        <v>0</v>
      </c>
      <c r="CK161" s="190">
        <f t="shared" si="101"/>
        <v>0</v>
      </c>
      <c r="CL161" s="190">
        <f t="shared" si="101"/>
        <v>0</v>
      </c>
      <c r="CM161" s="190">
        <f t="shared" si="101"/>
        <v>0</v>
      </c>
      <c r="CN161" s="190">
        <f t="shared" si="101"/>
        <v>0</v>
      </c>
      <c r="CO161" s="190">
        <f t="shared" si="101"/>
        <v>0</v>
      </c>
      <c r="CP161" s="190">
        <f t="shared" si="101"/>
        <v>0</v>
      </c>
      <c r="CQ161" s="190">
        <f t="shared" si="101"/>
        <v>0</v>
      </c>
      <c r="CR161" s="190">
        <f t="shared" si="101"/>
        <v>0</v>
      </c>
      <c r="CS161" s="191">
        <f t="shared" si="101"/>
        <v>0</v>
      </c>
    </row>
    <row r="162" spans="1:97" ht="15" customHeight="1">
      <c r="A162" s="487">
        <f t="shared" ca="1" si="84"/>
        <v>0</v>
      </c>
      <c r="B162" s="488">
        <f t="shared" si="79"/>
        <v>0</v>
      </c>
      <c r="C162" s="489">
        <f t="shared" ca="1" si="85"/>
        <v>0</v>
      </c>
      <c r="D162" s="552">
        <f t="shared" si="80"/>
        <v>0</v>
      </c>
      <c r="E162" s="486">
        <f t="shared" si="80"/>
        <v>0</v>
      </c>
      <c r="F162" s="486">
        <f t="shared" si="80"/>
        <v>0</v>
      </c>
      <c r="G162" s="486">
        <f t="shared" si="80"/>
        <v>0</v>
      </c>
      <c r="H162" s="486">
        <f t="shared" si="80"/>
        <v>0</v>
      </c>
      <c r="I162" s="553">
        <f t="shared" si="80"/>
        <v>0</v>
      </c>
      <c r="J162" s="69"/>
      <c r="K162" s="69"/>
      <c r="M162" s="22"/>
      <c r="N162" s="271" t="str">
        <f t="shared" si="81"/>
        <v>직원15</v>
      </c>
      <c r="O162" s="272">
        <f t="shared" si="96"/>
        <v>0</v>
      </c>
      <c r="P162" s="272">
        <f t="shared" si="96"/>
        <v>0</v>
      </c>
      <c r="Q162" s="272">
        <f t="shared" si="96"/>
        <v>0</v>
      </c>
      <c r="R162" s="272">
        <f t="shared" si="96"/>
        <v>0</v>
      </c>
      <c r="S162" s="272">
        <f t="shared" si="96"/>
        <v>0</v>
      </c>
      <c r="T162" s="272">
        <f t="shared" si="96"/>
        <v>0</v>
      </c>
      <c r="U162" s="272">
        <f t="shared" si="96"/>
        <v>0</v>
      </c>
      <c r="V162" s="273">
        <f t="shared" si="96"/>
        <v>0</v>
      </c>
      <c r="W162" s="273">
        <f t="shared" si="96"/>
        <v>0</v>
      </c>
      <c r="X162" s="273">
        <f t="shared" si="96"/>
        <v>0</v>
      </c>
      <c r="Y162" s="273">
        <f t="shared" si="96"/>
        <v>0</v>
      </c>
      <c r="Z162" s="273">
        <f t="shared" si="96"/>
        <v>0</v>
      </c>
      <c r="AA162" s="273">
        <f t="shared" si="96"/>
        <v>0</v>
      </c>
      <c r="AB162" s="273">
        <f t="shared" si="96"/>
        <v>0</v>
      </c>
      <c r="AC162" s="273">
        <f t="shared" si="96"/>
        <v>0</v>
      </c>
      <c r="AD162" s="273">
        <f t="shared" si="96"/>
        <v>0</v>
      </c>
      <c r="AE162" s="273">
        <f t="shared" si="96"/>
        <v>0</v>
      </c>
      <c r="AF162" s="273">
        <f t="shared" si="96"/>
        <v>0</v>
      </c>
      <c r="AG162" s="273">
        <f t="shared" si="96"/>
        <v>0</v>
      </c>
      <c r="AH162" s="273">
        <f t="shared" si="96"/>
        <v>0</v>
      </c>
      <c r="AI162" s="273">
        <f t="shared" si="96"/>
        <v>0</v>
      </c>
      <c r="AJ162" s="273">
        <f t="shared" si="96"/>
        <v>0</v>
      </c>
      <c r="AK162" s="273">
        <f t="shared" si="96"/>
        <v>0</v>
      </c>
      <c r="AL162" s="273">
        <f t="shared" si="96"/>
        <v>0</v>
      </c>
      <c r="AM162" s="273">
        <f t="shared" si="96"/>
        <v>0</v>
      </c>
      <c r="AN162" s="273">
        <f t="shared" si="96"/>
        <v>0</v>
      </c>
      <c r="AO162" s="273">
        <f t="shared" si="96"/>
        <v>0</v>
      </c>
      <c r="AP162" s="273">
        <f t="shared" si="96"/>
        <v>0</v>
      </c>
      <c r="AQ162" s="273">
        <f t="shared" si="96"/>
        <v>0</v>
      </c>
      <c r="AR162" s="273">
        <f t="shared" si="96"/>
        <v>0</v>
      </c>
      <c r="AS162" s="273">
        <f t="shared" si="96"/>
        <v>0</v>
      </c>
      <c r="AT162" s="274">
        <f t="shared" si="86"/>
        <v>0</v>
      </c>
      <c r="BN162" s="192" t="str">
        <f t="shared" ref="BN162" si="102">BN120</f>
        <v>직원15</v>
      </c>
      <c r="BO162" s="193">
        <f t="shared" ref="BO162:CS162" si="103">IFERROR(VLOOKUP(O120,$D$8:$H$18,5,0),0)</f>
        <v>0</v>
      </c>
      <c r="BP162" s="194">
        <f t="shared" si="103"/>
        <v>0</v>
      </c>
      <c r="BQ162" s="194">
        <f t="shared" si="103"/>
        <v>0</v>
      </c>
      <c r="BR162" s="194">
        <f t="shared" si="103"/>
        <v>0</v>
      </c>
      <c r="BS162" s="194">
        <f t="shared" si="103"/>
        <v>0</v>
      </c>
      <c r="BT162" s="194">
        <f t="shared" si="103"/>
        <v>0</v>
      </c>
      <c r="BU162" s="194">
        <f t="shared" si="103"/>
        <v>0</v>
      </c>
      <c r="BV162" s="195">
        <f t="shared" si="103"/>
        <v>0</v>
      </c>
      <c r="BW162" s="195">
        <f t="shared" si="103"/>
        <v>0</v>
      </c>
      <c r="BX162" s="195">
        <f t="shared" si="103"/>
        <v>0</v>
      </c>
      <c r="BY162" s="195">
        <f t="shared" si="103"/>
        <v>0</v>
      </c>
      <c r="BZ162" s="195">
        <f t="shared" si="103"/>
        <v>0</v>
      </c>
      <c r="CA162" s="195">
        <f t="shared" si="103"/>
        <v>0</v>
      </c>
      <c r="CB162" s="195">
        <f t="shared" si="103"/>
        <v>0</v>
      </c>
      <c r="CC162" s="195">
        <f t="shared" si="103"/>
        <v>0</v>
      </c>
      <c r="CD162" s="195">
        <f t="shared" si="103"/>
        <v>0</v>
      </c>
      <c r="CE162" s="195">
        <f t="shared" si="103"/>
        <v>0</v>
      </c>
      <c r="CF162" s="195">
        <f t="shared" si="103"/>
        <v>0</v>
      </c>
      <c r="CG162" s="195">
        <f t="shared" si="103"/>
        <v>0</v>
      </c>
      <c r="CH162" s="195">
        <f t="shared" si="103"/>
        <v>0</v>
      </c>
      <c r="CI162" s="195">
        <f t="shared" si="103"/>
        <v>0</v>
      </c>
      <c r="CJ162" s="195">
        <f t="shared" si="103"/>
        <v>0</v>
      </c>
      <c r="CK162" s="195">
        <f t="shared" si="103"/>
        <v>0</v>
      </c>
      <c r="CL162" s="195">
        <f t="shared" si="103"/>
        <v>0</v>
      </c>
      <c r="CM162" s="195">
        <f t="shared" si="103"/>
        <v>0</v>
      </c>
      <c r="CN162" s="195">
        <f t="shared" si="103"/>
        <v>0</v>
      </c>
      <c r="CO162" s="195">
        <f t="shared" si="103"/>
        <v>0</v>
      </c>
      <c r="CP162" s="195">
        <f t="shared" si="103"/>
        <v>0</v>
      </c>
      <c r="CQ162" s="195">
        <f t="shared" si="103"/>
        <v>0</v>
      </c>
      <c r="CR162" s="195">
        <f t="shared" si="103"/>
        <v>0</v>
      </c>
      <c r="CS162" s="196">
        <f t="shared" si="103"/>
        <v>0</v>
      </c>
    </row>
    <row r="163" spans="1:97" ht="15" customHeight="1">
      <c r="H163" s="69"/>
      <c r="I163" s="69"/>
      <c r="J163" s="69"/>
      <c r="K163" s="69"/>
      <c r="M163" s="22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</row>
    <row r="164" spans="1:97" ht="15" customHeight="1">
      <c r="H164" s="69"/>
      <c r="I164" s="69"/>
      <c r="J164" s="69"/>
      <c r="K164" s="69"/>
      <c r="M164" s="22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</row>
    <row r="165" spans="1:97" ht="15" customHeight="1">
      <c r="H165" s="69"/>
      <c r="I165" s="69"/>
      <c r="J165" s="69"/>
      <c r="K165" s="69"/>
      <c r="M165" s="22"/>
      <c r="N165" s="171" t="s">
        <v>50</v>
      </c>
      <c r="O165" s="70"/>
      <c r="P165" s="70"/>
      <c r="Q165" s="70"/>
      <c r="R165" s="70"/>
      <c r="S165" s="70"/>
      <c r="T165" s="70"/>
      <c r="U165" s="70"/>
      <c r="V165" s="70"/>
      <c r="W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</row>
    <row r="166" spans="1:97" ht="15" customHeight="1">
      <c r="H166" s="69"/>
      <c r="I166" s="69"/>
      <c r="J166" s="69"/>
      <c r="K166" s="69"/>
      <c r="M166" s="22"/>
      <c r="N166" s="172" t="s">
        <v>51</v>
      </c>
      <c r="O166" s="70"/>
      <c r="P166" s="70"/>
      <c r="Q166" s="70"/>
      <c r="R166" s="70"/>
      <c r="S166" s="70"/>
      <c r="T166" s="70"/>
      <c r="U166" s="70"/>
      <c r="V166" s="70"/>
      <c r="W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</row>
    <row r="167" spans="1:97" ht="15" customHeight="1">
      <c r="H167" s="69"/>
      <c r="I167" s="69"/>
      <c r="J167" s="69"/>
      <c r="K167" s="69"/>
      <c r="M167" s="22"/>
      <c r="N167" s="18"/>
      <c r="O167" s="70"/>
      <c r="P167" s="70"/>
      <c r="Q167" s="70"/>
      <c r="R167" s="70"/>
      <c r="S167" s="70"/>
      <c r="T167" s="70"/>
      <c r="U167" s="70"/>
      <c r="V167" s="70"/>
      <c r="W167" s="70"/>
      <c r="AB167" s="59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</row>
    <row r="168" spans="1:97" ht="15" customHeight="1">
      <c r="H168" s="69"/>
      <c r="I168" s="69"/>
      <c r="J168" s="69"/>
      <c r="K168" s="69"/>
      <c r="M168" s="22"/>
      <c r="N168" s="173"/>
      <c r="O168" s="602" t="s">
        <v>52</v>
      </c>
      <c r="P168" s="603"/>
      <c r="Q168" s="604"/>
      <c r="R168" s="602" t="s">
        <v>53</v>
      </c>
      <c r="S168" s="603"/>
      <c r="T168" s="604"/>
      <c r="U168" s="602" t="s">
        <v>54</v>
      </c>
      <c r="V168" s="603"/>
      <c r="W168" s="604"/>
      <c r="X168" s="602" t="s">
        <v>55</v>
      </c>
      <c r="Y168" s="603"/>
      <c r="Z168" s="604"/>
      <c r="AA168" s="602" t="s">
        <v>56</v>
      </c>
      <c r="AB168" s="603"/>
      <c r="AC168" s="604"/>
      <c r="AD168" s="602" t="s">
        <v>97</v>
      </c>
      <c r="AE168" s="603"/>
      <c r="AF168" s="604"/>
      <c r="AG168" s="70"/>
      <c r="AH168" s="605" t="s">
        <v>48</v>
      </c>
      <c r="AJ168" s="197" t="s">
        <v>220</v>
      </c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</row>
    <row r="169" spans="1:97" ht="15" customHeight="1">
      <c r="H169" s="69"/>
      <c r="I169" s="69"/>
      <c r="J169" s="69"/>
      <c r="K169" s="69"/>
      <c r="M169" s="22"/>
      <c r="N169" s="174"/>
      <c r="O169" s="174" t="s">
        <v>41</v>
      </c>
      <c r="P169" s="174" t="s">
        <v>42</v>
      </c>
      <c r="Q169" s="102" t="s">
        <v>57</v>
      </c>
      <c r="R169" s="174" t="s">
        <v>41</v>
      </c>
      <c r="S169" s="174" t="s">
        <v>42</v>
      </c>
      <c r="T169" s="102" t="s">
        <v>57</v>
      </c>
      <c r="U169" s="174" t="s">
        <v>41</v>
      </c>
      <c r="V169" s="174" t="s">
        <v>42</v>
      </c>
      <c r="W169" s="102" t="s">
        <v>57</v>
      </c>
      <c r="X169" s="174" t="s">
        <v>41</v>
      </c>
      <c r="Y169" s="174" t="s">
        <v>42</v>
      </c>
      <c r="Z169" s="102" t="s">
        <v>57</v>
      </c>
      <c r="AA169" s="174" t="s">
        <v>41</v>
      </c>
      <c r="AB169" s="174" t="s">
        <v>42</v>
      </c>
      <c r="AC169" s="102" t="s">
        <v>57</v>
      </c>
      <c r="AD169" s="174" t="s">
        <v>41</v>
      </c>
      <c r="AE169" s="174" t="s">
        <v>42</v>
      </c>
      <c r="AF169" s="102" t="s">
        <v>57</v>
      </c>
      <c r="AG169" s="70"/>
      <c r="AH169" s="606"/>
      <c r="AJ169" s="70" t="s">
        <v>199</v>
      </c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</row>
    <row r="170" spans="1:97" ht="15" customHeight="1">
      <c r="H170" s="69"/>
      <c r="I170" s="69"/>
      <c r="J170" s="69"/>
      <c r="K170" s="69"/>
      <c r="M170" s="22"/>
      <c r="N170" s="175" t="str">
        <f t="shared" ref="N170:N184" si="104">N8</f>
        <v>직원1</v>
      </c>
      <c r="O170" s="512">
        <f ca="1">SUM(INDIRECT(ADDRESS(ROW(F148),O$185,4)):INDIRECT(ADDRESS(ROW(F148),P$185,4)))+$C148-$B148-40-SUM(INDIRECT(ADDRESS(ROW(F191),O$185,4)):INDIRECT(ADDRESS(ROW(F191),P$185,4)),INDIRECT(ADDRESS(ROW(F212),O$185,4)):INDIRECT(ADDRESS(ROW(F212),P$185,4)))</f>
        <v>-40</v>
      </c>
      <c r="P170" s="168">
        <f ca="1">SUMIFS(INDIRECT(ADDRESS(ROW(F148),O$185,4)):INDIRECT(ADDRESS(ROW(F148),P$185,4)),INDIRECT(ADDRESS(ROW(F148),O$185,4)):INDIRECT(ADDRESS(ROW(F148),P$185,4)),"&gt;8")-COUNTIFS(INDIRECT(ADDRESS(ROW(F148),O$185,4)):INDIRECT(ADDRESS(ROW(F148),P$185,4)),"&gt;8")*8-SUM(INDIRECT(ADDRESS(ROW(F212),O$185,4)):INDIRECT(ADDRESS(ROW(F212),P$185,4)))</f>
        <v>0</v>
      </c>
      <c r="Q170" s="176">
        <f t="shared" ref="Q170:Q184" ca="1" si="105">MAX(O170:P170)</f>
        <v>0</v>
      </c>
      <c r="R170" s="168">
        <f ca="1">SUM(INDIRECT(ADDRESS(ROW(I148),R$185,4)):INDIRECT(ADDRESS(ROW(I148),S$185,4)))-40-SUM(INDIRECT(ADDRESS(ROW(I191),R$185,4)):INDIRECT(ADDRESS(ROW(I191),S$185,4)),INDIRECT(ADDRESS(ROW(I212),R$185,4)):INDIRECT(ADDRESS(ROW(I212),S$185,4)))</f>
        <v>-40</v>
      </c>
      <c r="S170" s="168">
        <f ca="1">SUMIFS(INDIRECT(ADDRESS(ROW(I148),R$185,4)):INDIRECT(ADDRESS(ROW(I148),S$185,4)),INDIRECT(ADDRESS(ROW(I148),R$185,4)):INDIRECT(ADDRESS(ROW(I148),S$185,4)),"&gt;8")-COUNTIFS(INDIRECT(ADDRESS(ROW(I148),R$185,4)):INDIRECT(ADDRESS(ROW(I148),S$185,4)),"&gt;8")*8-SUM(INDIRECT(ADDRESS(ROW(I212),R$185,4)):INDIRECT(ADDRESS(ROW(I212),S$185,4)))</f>
        <v>0</v>
      </c>
      <c r="T170" s="176">
        <f t="shared" ref="T170:T184" ca="1" si="106">MAX(R170:S170)</f>
        <v>0</v>
      </c>
      <c r="U170" s="168">
        <f ca="1">SUM(INDIRECT(ADDRESS(ROW(L148),U$185,4)):INDIRECT(ADDRESS(ROW(L148),V$185,4)))-40-SUM(INDIRECT(ADDRESS(ROW(L191),U$185,4)):INDIRECT(ADDRESS(ROW(L191),V$185,4)),INDIRECT(ADDRESS(ROW(L212),U$185,4)):INDIRECT(ADDRESS(ROW(L212),V$185,4)))</f>
        <v>-40</v>
      </c>
      <c r="V170" s="168">
        <f ca="1">SUMIFS(INDIRECT(ADDRESS(ROW(L148),U$185,4)):INDIRECT(ADDRESS(ROW(L148),V$185,4)),INDIRECT(ADDRESS(ROW(L148),U$185,4)):INDIRECT(ADDRESS(ROW(L148),V$185,4)),"&gt;8")-COUNTIFS(INDIRECT(ADDRESS(ROW(L148),U$185,4)):INDIRECT(ADDRESS(ROW(L148),V$185,4)),"&gt;8")*8-SUM(INDIRECT(ADDRESS(ROW(L212),U$185,4)):INDIRECT(ADDRESS(ROW(L212),V$185,4)))</f>
        <v>0</v>
      </c>
      <c r="W170" s="176">
        <f t="shared" ref="W170:W184" ca="1" si="107">MAX(U170:V170)</f>
        <v>0</v>
      </c>
      <c r="X170" s="168">
        <f ca="1">SUM(INDIRECT(ADDRESS(ROW(O148),X$185,4)):INDIRECT(ADDRESS(ROW(O148),Y$185,4)))-40-SUM(INDIRECT(ADDRESS(ROW(O191),X$185,4)):INDIRECT(ADDRESS(ROW(O191),Y$185,4)),INDIRECT(ADDRESS(ROW(O212),X$185,4)):INDIRECT(ADDRESS(ROW(O212),Y$185,4)))</f>
        <v>-40</v>
      </c>
      <c r="Y170" s="168">
        <f ca="1">SUMIFS(INDIRECT(ADDRESS(ROW(O148),X$185,4)):INDIRECT(ADDRESS(ROW(O148),Y$185,4)),INDIRECT(ADDRESS(ROW(O148),X$185,4)):INDIRECT(ADDRESS(ROW(O148),Y$185,4)),"&gt;8")-COUNTIFS(INDIRECT(ADDRESS(ROW(O148),X$185,4)):INDIRECT(ADDRESS(ROW(O148),Y$185,4)),"&gt;8")*8-SUM(INDIRECT(ADDRESS(ROW(O212),X$185,4)):INDIRECT(ADDRESS(ROW(O212),Y$185,4)))</f>
        <v>0</v>
      </c>
      <c r="Z170" s="176">
        <f t="shared" ref="Z170:Z184" ca="1" si="108">MAX(X170:Y170)</f>
        <v>0</v>
      </c>
      <c r="AA170" s="479">
        <f ca="1">SUM(INDIRECT(ADDRESS(ROW(R148),AA$185,4)):INDIRECT(ADDRESS(ROW(R148),AB$185,4)))-40-SUM(INDIRECT(ADDRESS(ROW(R191),AA$185,4)):INDIRECT(ADDRESS(ROW(R191),AB$185,4)),INDIRECT(ADDRESS(ROW(R212),AA$185,4)):INDIRECT(ADDRESS(ROW(R212),AB$185,4)))</f>
        <v>-40</v>
      </c>
      <c r="AB170" s="479">
        <f ca="1">SUMIFS(INDIRECT(ADDRESS(ROW(R148),AA$185,4)):INDIRECT(ADDRESS(ROW(R148),AB$185,4)),INDIRECT(ADDRESS(ROW(R148),AA$185,4)):INDIRECT(ADDRESS(ROW(R148),AB$185,4)),"&gt;8")-COUNTIFS(INDIRECT(ADDRESS(ROW(R148),AA$185,4)):INDIRECT(ADDRESS(ROW(R148),AB$185,4)),"&gt;8")*8-SUM(INDIRECT(ADDRESS(ROW(R212),AA$185,4)):INDIRECT(ADDRESS(ROW(R212),AB$185,4)))</f>
        <v>0</v>
      </c>
      <c r="AC170" s="176">
        <f t="shared" ref="AC170:AC184" ca="1" si="109">MAX(AA170:AB170)</f>
        <v>0</v>
      </c>
      <c r="AD170" s="168">
        <f ca="1">IF($AB$185=45,0,SUM(INDIRECT(ADDRESS(ROW(U148),AD$185,4)):INDIRECT(ADDRESS(ROW(U148),AE$185,4)))-40-SUM(INDIRECT(ADDRESS(ROW(U191),AD$185,4)):INDIRECT(ADDRESS(ROW(U191),AE$185,4)),INDIRECT(ADDRESS(ROW(U212),AD$185,4)):INDIRECT(ADDRESS(ROW(U212),AE$185,4))))</f>
        <v>0</v>
      </c>
      <c r="AE170" s="168">
        <f ca="1">IF($AB$185=45,0,SUMIFS(INDIRECT(ADDRESS(ROW(U148),AD$185,4)):INDIRECT(ADDRESS(ROW(U148),AE$185,4)),INDIRECT(ADDRESS(ROW(U148),AD$185,4)):INDIRECT(ADDRESS(ROW(U148),AE$185,4)),"&gt;8")-COUNTIFS(INDIRECT(ADDRESS(ROW(U148),AD$185,4)):INDIRECT(ADDRESS(ROW(U148),AE$185,4)),"&gt;8")*8-SUM(INDIRECT(ADDRESS(ROW(U212),AD$185,4)):INDIRECT(ADDRESS(ROW(U212),AE$185,4))))</f>
        <v>0</v>
      </c>
      <c r="AF170" s="176">
        <f t="shared" ref="AF170:AF184" ca="1" si="110">MAX(AD170:AE170)</f>
        <v>0</v>
      </c>
      <c r="AG170" s="70"/>
      <c r="AH170" s="168">
        <f ca="1">SUM(Q170,T170,W170,Z170,AC170,AF170)</f>
        <v>0</v>
      </c>
      <c r="AJ170" s="69" t="s">
        <v>200</v>
      </c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</row>
    <row r="171" spans="1:97" ht="15" customHeight="1">
      <c r="H171" s="69"/>
      <c r="I171" s="69"/>
      <c r="J171" s="69"/>
      <c r="K171" s="69"/>
      <c r="M171" s="22"/>
      <c r="N171" s="177" t="str">
        <f t="shared" si="104"/>
        <v>직원2</v>
      </c>
      <c r="O171" s="513">
        <f ca="1">SUM(INDIRECT(ADDRESS(ROW(F149),O$185,4)):INDIRECT(ADDRESS(ROW(F149),P$185,4)))+$C149-$B149-40-SUM(INDIRECT(ADDRESS(ROW(F192),O$185,4)):INDIRECT(ADDRESS(ROW(F192),P$185,4)),INDIRECT(ADDRESS(ROW(F213),O$185,4)):INDIRECT(ADDRESS(ROW(F213),P$185,4)))</f>
        <v>-40</v>
      </c>
      <c r="P171" s="169">
        <f ca="1">SUMIFS(INDIRECT(ADDRESS(ROW(F149),O$185,4)):INDIRECT(ADDRESS(ROW(F149),P$185,4)),INDIRECT(ADDRESS(ROW(F149),O$185,4)):INDIRECT(ADDRESS(ROW(F149),P$185,4)),"&gt;8")-COUNTIFS(INDIRECT(ADDRESS(ROW(F149),O$185,4)):INDIRECT(ADDRESS(ROW(F149),P$185,4)),"&gt;8")*8-SUM(INDIRECT(ADDRESS(ROW(F213),O$185,4)):INDIRECT(ADDRESS(ROW(F213),P$185,4)))</f>
        <v>0</v>
      </c>
      <c r="Q171" s="178">
        <f t="shared" ca="1" si="105"/>
        <v>0</v>
      </c>
      <c r="R171" s="169">
        <f ca="1">SUM(INDIRECT(ADDRESS(ROW(I149),R$185,4)):INDIRECT(ADDRESS(ROW(I149),S$185,4)))-40-SUM(INDIRECT(ADDRESS(ROW(I192),R$185,4)):INDIRECT(ADDRESS(ROW(I192),S$185,4)),INDIRECT(ADDRESS(ROW(I213),R$185,4)):INDIRECT(ADDRESS(ROW(I213),S$185,4)))</f>
        <v>-40</v>
      </c>
      <c r="S171" s="169">
        <f ca="1">SUMIFS(INDIRECT(ADDRESS(ROW(I149),R$185,4)):INDIRECT(ADDRESS(ROW(I149),S$185,4)),INDIRECT(ADDRESS(ROW(I149),R$185,4)):INDIRECT(ADDRESS(ROW(I149),S$185,4)),"&gt;8")-COUNTIFS(INDIRECT(ADDRESS(ROW(I149),R$185,4)):INDIRECT(ADDRESS(ROW(I149),S$185,4)),"&gt;8")*8-SUM(INDIRECT(ADDRESS(ROW(I213),R$185,4)):INDIRECT(ADDRESS(ROW(I213),S$185,4)))</f>
        <v>0</v>
      </c>
      <c r="T171" s="178">
        <f t="shared" ca="1" si="106"/>
        <v>0</v>
      </c>
      <c r="U171" s="169">
        <f ca="1">SUM(INDIRECT(ADDRESS(ROW(L149),U$185,4)):INDIRECT(ADDRESS(ROW(L149),V$185,4)))-40-SUM(INDIRECT(ADDRESS(ROW(L192),U$185,4)):INDIRECT(ADDRESS(ROW(L192),V$185,4)),INDIRECT(ADDRESS(ROW(L213),U$185,4)):INDIRECT(ADDRESS(ROW(L213),V$185,4)))</f>
        <v>-40</v>
      </c>
      <c r="V171" s="169">
        <f ca="1">SUMIFS(INDIRECT(ADDRESS(ROW(L149),U$185,4)):INDIRECT(ADDRESS(ROW(L149),V$185,4)),INDIRECT(ADDRESS(ROW(L149),U$185,4)):INDIRECT(ADDRESS(ROW(L149),V$185,4)),"&gt;8")-COUNTIFS(INDIRECT(ADDRESS(ROW(L149),U$185,4)):INDIRECT(ADDRESS(ROW(L149),V$185,4)),"&gt;8")*8-SUM(INDIRECT(ADDRESS(ROW(L213),U$185,4)):INDIRECT(ADDRESS(ROW(L213),V$185,4)))</f>
        <v>0</v>
      </c>
      <c r="W171" s="178">
        <f t="shared" ca="1" si="107"/>
        <v>0</v>
      </c>
      <c r="X171" s="169">
        <f ca="1">SUM(INDIRECT(ADDRESS(ROW(O149),X$185,4)):INDIRECT(ADDRESS(ROW(O149),Y$185,4)))-40-SUM(INDIRECT(ADDRESS(ROW(O192),X$185,4)):INDIRECT(ADDRESS(ROW(O192),Y$185,4)),INDIRECT(ADDRESS(ROW(O213),X$185,4)):INDIRECT(ADDRESS(ROW(O213),Y$185,4)))</f>
        <v>-40</v>
      </c>
      <c r="Y171" s="169">
        <f ca="1">SUMIFS(INDIRECT(ADDRESS(ROW(O149),X$185,4)):INDIRECT(ADDRESS(ROW(O149),Y$185,4)),INDIRECT(ADDRESS(ROW(O149),X$185,4)):INDIRECT(ADDRESS(ROW(O149),Y$185,4)),"&gt;8")-COUNTIFS(INDIRECT(ADDRESS(ROW(O149),X$185,4)):INDIRECT(ADDRESS(ROW(O149),Y$185,4)),"&gt;8")*8-SUM(INDIRECT(ADDRESS(ROW(O213),X$185,4)):INDIRECT(ADDRESS(ROW(O213),Y$185,4)))</f>
        <v>0</v>
      </c>
      <c r="Z171" s="178">
        <f t="shared" ca="1" si="108"/>
        <v>0</v>
      </c>
      <c r="AA171" s="480">
        <f ca="1">SUM(INDIRECT(ADDRESS(ROW(R149),AA$185,4)):INDIRECT(ADDRESS(ROW(R149),AB$185,4)))-40-SUM(INDIRECT(ADDRESS(ROW(R192),AA$185,4)):INDIRECT(ADDRESS(ROW(R192),AB$185,4)),INDIRECT(ADDRESS(ROW(R213),AA$185,4)):INDIRECT(ADDRESS(ROW(R213),AB$185,4)))</f>
        <v>-40</v>
      </c>
      <c r="AB171" s="480">
        <f ca="1">SUMIFS(INDIRECT(ADDRESS(ROW(R149),AA$185,4)):INDIRECT(ADDRESS(ROW(R149),AB$185,4)),INDIRECT(ADDRESS(ROW(R149),AA$185,4)):INDIRECT(ADDRESS(ROW(R149),AB$185,4)),"&gt;8")-COUNTIFS(INDIRECT(ADDRESS(ROW(R149),AA$185,4)):INDIRECT(ADDRESS(ROW(R149),AB$185,4)),"&gt;8")*8-SUM(INDIRECT(ADDRESS(ROW(R213),AA$185,4)):INDIRECT(ADDRESS(ROW(R213),AB$185,4)))</f>
        <v>0</v>
      </c>
      <c r="AC171" s="178">
        <f t="shared" ca="1" si="109"/>
        <v>0</v>
      </c>
      <c r="AD171" s="169">
        <f ca="1">IF($AB$185=45,0,SUM(INDIRECT(ADDRESS(ROW(U149),AD$185,4)):INDIRECT(ADDRESS(ROW(U149),AE$185,4)))-40-SUM(INDIRECT(ADDRESS(ROW(U192),AD$185,4)):INDIRECT(ADDRESS(ROW(U192),AE$185,4)),INDIRECT(ADDRESS(ROW(U213),AD$185,4)):INDIRECT(ADDRESS(ROW(U213),AE$185,4))))</f>
        <v>0</v>
      </c>
      <c r="AE171" s="169">
        <f ca="1">IF($AB$185=45,0,SUMIFS(INDIRECT(ADDRESS(ROW(U149),AD$185,4)):INDIRECT(ADDRESS(ROW(U149),AE$185,4)),INDIRECT(ADDRESS(ROW(U149),AD$185,4)):INDIRECT(ADDRESS(ROW(U149),AE$185,4)),"&gt;8")-COUNTIFS(INDIRECT(ADDRESS(ROW(U149),AD$185,4)):INDIRECT(ADDRESS(ROW(U149),AE$185,4)),"&gt;8")*8-SUM(INDIRECT(ADDRESS(ROW(U213),AD$185,4)):INDIRECT(ADDRESS(ROW(U213),AE$185,4))))</f>
        <v>0</v>
      </c>
      <c r="AF171" s="178">
        <f t="shared" ca="1" si="110"/>
        <v>0</v>
      </c>
      <c r="AG171" s="70"/>
      <c r="AH171" s="169">
        <f t="shared" ref="AH171:AH184" ca="1" si="111">SUM(Q171,T171,W171,Z171,AC171,AF171)</f>
        <v>0</v>
      </c>
      <c r="AJ171" s="69" t="s">
        <v>201</v>
      </c>
      <c r="AK171" s="313"/>
      <c r="AL171" s="313"/>
      <c r="AM171" s="313"/>
      <c r="AN171" s="313"/>
      <c r="AO171" s="313"/>
      <c r="AP171" s="313"/>
      <c r="AQ171" s="313"/>
      <c r="AR171" s="313"/>
      <c r="AS171" s="313"/>
      <c r="AT171" s="313"/>
      <c r="AU171" s="313"/>
      <c r="AV171" s="311"/>
      <c r="AW171" s="312"/>
      <c r="AX171" s="312"/>
      <c r="AY171" s="312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</row>
    <row r="172" spans="1:97" ht="15" customHeight="1">
      <c r="H172" s="69"/>
      <c r="I172" s="69"/>
      <c r="J172" s="69"/>
      <c r="K172" s="69"/>
      <c r="M172" s="22"/>
      <c r="N172" s="177" t="str">
        <f t="shared" si="104"/>
        <v>직원3</v>
      </c>
      <c r="O172" s="513">
        <f ca="1">SUM(INDIRECT(ADDRESS(ROW(F150),O$185,4)):INDIRECT(ADDRESS(ROW(F150),P$185,4)))+$C150-$B150-40-SUM(INDIRECT(ADDRESS(ROW(F193),O$185,4)):INDIRECT(ADDRESS(ROW(F193),P$185,4)),INDIRECT(ADDRESS(ROW(F214),O$185,4)):INDIRECT(ADDRESS(ROW(F214),P$185,4)))</f>
        <v>-40</v>
      </c>
      <c r="P172" s="169">
        <f ca="1">SUMIFS(INDIRECT(ADDRESS(ROW(F150),O$185,4)):INDIRECT(ADDRESS(ROW(F150),P$185,4)),INDIRECT(ADDRESS(ROW(F150),O$185,4)):INDIRECT(ADDRESS(ROW(F150),P$185,4)),"&gt;8")-COUNTIFS(INDIRECT(ADDRESS(ROW(F150),O$185,4)):INDIRECT(ADDRESS(ROW(F150),P$185,4)),"&gt;8")*8-SUM(INDIRECT(ADDRESS(ROW(F214),O$185,4)):INDIRECT(ADDRESS(ROW(F214),P$185,4)))</f>
        <v>0</v>
      </c>
      <c r="Q172" s="178">
        <f t="shared" ca="1" si="105"/>
        <v>0</v>
      </c>
      <c r="R172" s="169">
        <f ca="1">SUM(INDIRECT(ADDRESS(ROW(I150),R$185,4)):INDIRECT(ADDRESS(ROW(I150),S$185,4)))-40-SUM(INDIRECT(ADDRESS(ROW(I193),R$185,4)):INDIRECT(ADDRESS(ROW(I193),S$185,4)),INDIRECT(ADDRESS(ROW(I214),R$185,4)):INDIRECT(ADDRESS(ROW(I214),S$185,4)))</f>
        <v>-40</v>
      </c>
      <c r="S172" s="169">
        <f ca="1">SUMIFS(INDIRECT(ADDRESS(ROW(I150),R$185,4)):INDIRECT(ADDRESS(ROW(I150),S$185,4)),INDIRECT(ADDRESS(ROW(I150),R$185,4)):INDIRECT(ADDRESS(ROW(I150),S$185,4)),"&gt;8")-COUNTIFS(INDIRECT(ADDRESS(ROW(I150),R$185,4)):INDIRECT(ADDRESS(ROW(I150),S$185,4)),"&gt;8")*8-SUM(INDIRECT(ADDRESS(ROW(I214),R$185,4)):INDIRECT(ADDRESS(ROW(I214),S$185,4)))</f>
        <v>0</v>
      </c>
      <c r="T172" s="178">
        <f t="shared" ca="1" si="106"/>
        <v>0</v>
      </c>
      <c r="U172" s="169">
        <f ca="1">SUM(INDIRECT(ADDRESS(ROW(L150),U$185,4)):INDIRECT(ADDRESS(ROW(L150),V$185,4)))-40-SUM(INDIRECT(ADDRESS(ROW(L193),U$185,4)):INDIRECT(ADDRESS(ROW(L193),V$185,4)),INDIRECT(ADDRESS(ROW(L214),U$185,4)):INDIRECT(ADDRESS(ROW(L214),V$185,4)))</f>
        <v>-40</v>
      </c>
      <c r="V172" s="169">
        <f ca="1">SUMIFS(INDIRECT(ADDRESS(ROW(L150),U$185,4)):INDIRECT(ADDRESS(ROW(L150),V$185,4)),INDIRECT(ADDRESS(ROW(L150),U$185,4)):INDIRECT(ADDRESS(ROW(L150),V$185,4)),"&gt;8")-COUNTIFS(INDIRECT(ADDRESS(ROW(L150),U$185,4)):INDIRECT(ADDRESS(ROW(L150),V$185,4)),"&gt;8")*8-SUM(INDIRECT(ADDRESS(ROW(L214),U$185,4)):INDIRECT(ADDRESS(ROW(L214),V$185,4)))</f>
        <v>0</v>
      </c>
      <c r="W172" s="178">
        <f t="shared" ca="1" si="107"/>
        <v>0</v>
      </c>
      <c r="X172" s="169">
        <f ca="1">SUM(INDIRECT(ADDRESS(ROW(O150),X$185,4)):INDIRECT(ADDRESS(ROW(O150),Y$185,4)))-40-SUM(INDIRECT(ADDRESS(ROW(O193),X$185,4)):INDIRECT(ADDRESS(ROW(O193),Y$185,4)),INDIRECT(ADDRESS(ROW(O214),X$185,4)):INDIRECT(ADDRESS(ROW(O214),Y$185,4)))</f>
        <v>-40</v>
      </c>
      <c r="Y172" s="169">
        <f ca="1">SUMIFS(INDIRECT(ADDRESS(ROW(O150),X$185,4)):INDIRECT(ADDRESS(ROW(O150),Y$185,4)),INDIRECT(ADDRESS(ROW(O150),X$185,4)):INDIRECT(ADDRESS(ROW(O150),Y$185,4)),"&gt;8")-COUNTIFS(INDIRECT(ADDRESS(ROW(O150),X$185,4)):INDIRECT(ADDRESS(ROW(O150),Y$185,4)),"&gt;8")*8-SUM(INDIRECT(ADDRESS(ROW(O214),X$185,4)):INDIRECT(ADDRESS(ROW(O214),Y$185,4)))</f>
        <v>0</v>
      </c>
      <c r="Z172" s="178">
        <f t="shared" ca="1" si="108"/>
        <v>0</v>
      </c>
      <c r="AA172" s="480">
        <f ca="1">SUM(INDIRECT(ADDRESS(ROW(R150),AA$185,4)):INDIRECT(ADDRESS(ROW(R150),AB$185,4)))-40-SUM(INDIRECT(ADDRESS(ROW(R193),AA$185,4)):INDIRECT(ADDRESS(ROW(R193),AB$185,4)),INDIRECT(ADDRESS(ROW(R214),AA$185,4)):INDIRECT(ADDRESS(ROW(R214),AB$185,4)))</f>
        <v>-40</v>
      </c>
      <c r="AB172" s="480">
        <f ca="1">SUMIFS(INDIRECT(ADDRESS(ROW(R150),AA$185,4)):INDIRECT(ADDRESS(ROW(R150),AB$185,4)),INDIRECT(ADDRESS(ROW(R150),AA$185,4)):INDIRECT(ADDRESS(ROW(R150),AB$185,4)),"&gt;8")-COUNTIFS(INDIRECT(ADDRESS(ROW(R150),AA$185,4)):INDIRECT(ADDRESS(ROW(R150),AB$185,4)),"&gt;8")*8-SUM(INDIRECT(ADDRESS(ROW(R214),AA$185,4)):INDIRECT(ADDRESS(ROW(R214),AB$185,4)))</f>
        <v>0</v>
      </c>
      <c r="AC172" s="178">
        <f t="shared" ca="1" si="109"/>
        <v>0</v>
      </c>
      <c r="AD172" s="169">
        <f ca="1">IF($AB$185=45,0,SUM(INDIRECT(ADDRESS(ROW(U150),AD$185,4)):INDIRECT(ADDRESS(ROW(U150),AE$185,4)))-40-SUM(INDIRECT(ADDRESS(ROW(U193),AD$185,4)):INDIRECT(ADDRESS(ROW(U193),AE$185,4)),INDIRECT(ADDRESS(ROW(U214),AD$185,4)):INDIRECT(ADDRESS(ROW(U214),AE$185,4))))</f>
        <v>0</v>
      </c>
      <c r="AE172" s="169">
        <f ca="1">IF($AB$185=45,0,SUMIFS(INDIRECT(ADDRESS(ROW(U150),AD$185,4)):INDIRECT(ADDRESS(ROW(U150),AE$185,4)),INDIRECT(ADDRESS(ROW(U150),AD$185,4)):INDIRECT(ADDRESS(ROW(U150),AE$185,4)),"&gt;8")-COUNTIFS(INDIRECT(ADDRESS(ROW(U150),AD$185,4)):INDIRECT(ADDRESS(ROW(U150),AE$185,4)),"&gt;8")*8-SUM(INDIRECT(ADDRESS(ROW(U214),AD$185,4)):INDIRECT(ADDRESS(ROW(U214),AE$185,4))))</f>
        <v>0</v>
      </c>
      <c r="AF172" s="178">
        <f t="shared" ca="1" si="110"/>
        <v>0</v>
      </c>
      <c r="AG172" s="70"/>
      <c r="AH172" s="169">
        <f t="shared" ca="1" si="111"/>
        <v>0</v>
      </c>
      <c r="AJ172" s="69" t="s">
        <v>203</v>
      </c>
      <c r="AK172" s="313"/>
      <c r="AL172" s="313"/>
      <c r="AM172" s="313"/>
      <c r="AN172" s="313"/>
      <c r="AO172" s="313"/>
      <c r="AP172" s="313"/>
      <c r="AQ172" s="313"/>
      <c r="AR172" s="313"/>
      <c r="AS172" s="313"/>
      <c r="AT172" s="313"/>
      <c r="AU172" s="313"/>
      <c r="AV172" s="311"/>
      <c r="AW172" s="312"/>
      <c r="AX172" s="312"/>
      <c r="AY172" s="312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</row>
    <row r="173" spans="1:97" ht="15" customHeight="1">
      <c r="H173" s="69"/>
      <c r="I173" s="69"/>
      <c r="J173" s="69"/>
      <c r="K173" s="69"/>
      <c r="M173" s="22"/>
      <c r="N173" s="177" t="str">
        <f t="shared" si="104"/>
        <v>직원4</v>
      </c>
      <c r="O173" s="513">
        <f ca="1">SUM(INDIRECT(ADDRESS(ROW(F151),O$185,4)):INDIRECT(ADDRESS(ROW(F151),P$185,4)))+$C151-$B151-40-SUM(INDIRECT(ADDRESS(ROW(F194),O$185,4)):INDIRECT(ADDRESS(ROW(F194),P$185,4)),INDIRECT(ADDRESS(ROW(F215),O$185,4)):INDIRECT(ADDRESS(ROW(F215),P$185,4)))</f>
        <v>-40</v>
      </c>
      <c r="P173" s="169">
        <f ca="1">SUMIFS(INDIRECT(ADDRESS(ROW(F151),O$185,4)):INDIRECT(ADDRESS(ROW(F151),P$185,4)),INDIRECT(ADDRESS(ROW(F151),O$185,4)):INDIRECT(ADDRESS(ROW(F151),P$185,4)),"&gt;8")-COUNTIFS(INDIRECT(ADDRESS(ROW(F151),O$185,4)):INDIRECT(ADDRESS(ROW(F151),P$185,4)),"&gt;8")*8-SUM(INDIRECT(ADDRESS(ROW(F215),O$185,4)):INDIRECT(ADDRESS(ROW(F215),P$185,4)))</f>
        <v>0</v>
      </c>
      <c r="Q173" s="178">
        <f t="shared" ca="1" si="105"/>
        <v>0</v>
      </c>
      <c r="R173" s="169">
        <f ca="1">SUM(INDIRECT(ADDRESS(ROW(I151),R$185,4)):INDIRECT(ADDRESS(ROW(I151),S$185,4)))-40-SUM(INDIRECT(ADDRESS(ROW(I194),R$185,4)):INDIRECT(ADDRESS(ROW(I194),S$185,4)),INDIRECT(ADDRESS(ROW(I215),R$185,4)):INDIRECT(ADDRESS(ROW(I215),S$185,4)))</f>
        <v>-40</v>
      </c>
      <c r="S173" s="169">
        <f ca="1">SUMIFS(INDIRECT(ADDRESS(ROW(I151),R$185,4)):INDIRECT(ADDRESS(ROW(I151),S$185,4)),INDIRECT(ADDRESS(ROW(I151),R$185,4)):INDIRECT(ADDRESS(ROW(I151),S$185,4)),"&gt;8")-COUNTIFS(INDIRECT(ADDRESS(ROW(I151),R$185,4)):INDIRECT(ADDRESS(ROW(I151),S$185,4)),"&gt;8")*8-SUM(INDIRECT(ADDRESS(ROW(I215),R$185,4)):INDIRECT(ADDRESS(ROW(I215),S$185,4)))</f>
        <v>0</v>
      </c>
      <c r="T173" s="178">
        <f t="shared" ca="1" si="106"/>
        <v>0</v>
      </c>
      <c r="U173" s="169">
        <f ca="1">SUM(INDIRECT(ADDRESS(ROW(L151),U$185,4)):INDIRECT(ADDRESS(ROW(L151),V$185,4)))-40-SUM(INDIRECT(ADDRESS(ROW(L194),U$185,4)):INDIRECT(ADDRESS(ROW(L194),V$185,4)),INDIRECT(ADDRESS(ROW(L215),U$185,4)):INDIRECT(ADDRESS(ROW(L215),V$185,4)))</f>
        <v>-40</v>
      </c>
      <c r="V173" s="169">
        <f ca="1">SUMIFS(INDIRECT(ADDRESS(ROW(L151),U$185,4)):INDIRECT(ADDRESS(ROW(L151),V$185,4)),INDIRECT(ADDRESS(ROW(L151),U$185,4)):INDIRECT(ADDRESS(ROW(L151),V$185,4)),"&gt;8")-COUNTIFS(INDIRECT(ADDRESS(ROW(L151),U$185,4)):INDIRECT(ADDRESS(ROW(L151),V$185,4)),"&gt;8")*8-SUM(INDIRECT(ADDRESS(ROW(L215),U$185,4)):INDIRECT(ADDRESS(ROW(L215),V$185,4)))</f>
        <v>0</v>
      </c>
      <c r="W173" s="178">
        <f t="shared" ca="1" si="107"/>
        <v>0</v>
      </c>
      <c r="X173" s="169">
        <f ca="1">SUM(INDIRECT(ADDRESS(ROW(O151),X$185,4)):INDIRECT(ADDRESS(ROW(O151),Y$185,4)))-40-SUM(INDIRECT(ADDRESS(ROW(O194),X$185,4)):INDIRECT(ADDRESS(ROW(O194),Y$185,4)),INDIRECT(ADDRESS(ROW(O215),X$185,4)):INDIRECT(ADDRESS(ROW(O215),Y$185,4)))</f>
        <v>-40</v>
      </c>
      <c r="Y173" s="169">
        <f ca="1">SUMIFS(INDIRECT(ADDRESS(ROW(O151),X$185,4)):INDIRECT(ADDRESS(ROW(O151),Y$185,4)),INDIRECT(ADDRESS(ROW(O151),X$185,4)):INDIRECT(ADDRESS(ROW(O151),Y$185,4)),"&gt;8")-COUNTIFS(INDIRECT(ADDRESS(ROW(O151),X$185,4)):INDIRECT(ADDRESS(ROW(O151),Y$185,4)),"&gt;8")*8-SUM(INDIRECT(ADDRESS(ROW(O215),X$185,4)):INDIRECT(ADDRESS(ROW(O215),Y$185,4)))</f>
        <v>0</v>
      </c>
      <c r="Z173" s="178">
        <f t="shared" ca="1" si="108"/>
        <v>0</v>
      </c>
      <c r="AA173" s="480">
        <f ca="1">SUM(INDIRECT(ADDRESS(ROW(R151),AA$185,4)):INDIRECT(ADDRESS(ROW(R151),AB$185,4)))-40-SUM(INDIRECT(ADDRESS(ROW(R194),AA$185,4)):INDIRECT(ADDRESS(ROW(R194),AB$185,4)),INDIRECT(ADDRESS(ROW(R215),AA$185,4)):INDIRECT(ADDRESS(ROW(R215),AB$185,4)))</f>
        <v>-40</v>
      </c>
      <c r="AB173" s="480">
        <f ca="1">SUMIFS(INDIRECT(ADDRESS(ROW(R151),AA$185,4)):INDIRECT(ADDRESS(ROW(R151),AB$185,4)),INDIRECT(ADDRESS(ROW(R151),AA$185,4)):INDIRECT(ADDRESS(ROW(R151),AB$185,4)),"&gt;8")-COUNTIFS(INDIRECT(ADDRESS(ROW(R151),AA$185,4)):INDIRECT(ADDRESS(ROW(R151),AB$185,4)),"&gt;8")*8-SUM(INDIRECT(ADDRESS(ROW(R215),AA$185,4)):INDIRECT(ADDRESS(ROW(R215),AB$185,4)))</f>
        <v>0</v>
      </c>
      <c r="AC173" s="178">
        <f t="shared" ca="1" si="109"/>
        <v>0</v>
      </c>
      <c r="AD173" s="169">
        <f ca="1">IF($AB$185=45,0,SUM(INDIRECT(ADDRESS(ROW(U151),AD$185,4)):INDIRECT(ADDRESS(ROW(U151),AE$185,4)))-40-SUM(INDIRECT(ADDRESS(ROW(U194),AD$185,4)):INDIRECT(ADDRESS(ROW(U194),AE$185,4)),INDIRECT(ADDRESS(ROW(U215),AD$185,4)):INDIRECT(ADDRESS(ROW(U215),AE$185,4))))</f>
        <v>0</v>
      </c>
      <c r="AE173" s="169">
        <f ca="1">IF($AB$185=45,0,SUMIFS(INDIRECT(ADDRESS(ROW(U151),AD$185,4)):INDIRECT(ADDRESS(ROW(U151),AE$185,4)),INDIRECT(ADDRESS(ROW(U151),AD$185,4)):INDIRECT(ADDRESS(ROW(U151),AE$185,4)),"&gt;8")-COUNTIFS(INDIRECT(ADDRESS(ROW(U151),AD$185,4)):INDIRECT(ADDRESS(ROW(U151),AE$185,4)),"&gt;8")*8-SUM(INDIRECT(ADDRESS(ROW(U215),AD$185,4)):INDIRECT(ADDRESS(ROW(U215),AE$185,4))))</f>
        <v>0</v>
      </c>
      <c r="AF173" s="178">
        <f t="shared" ca="1" si="110"/>
        <v>0</v>
      </c>
      <c r="AG173" s="70"/>
      <c r="AH173" s="169">
        <f t="shared" ca="1" si="111"/>
        <v>0</v>
      </c>
      <c r="AJ173" s="69" t="s">
        <v>202</v>
      </c>
      <c r="AK173" s="313"/>
      <c r="AL173" s="313"/>
      <c r="AM173" s="313"/>
      <c r="AN173" s="313"/>
      <c r="AO173" s="313"/>
      <c r="AP173" s="313"/>
      <c r="AQ173" s="313"/>
      <c r="AR173" s="313"/>
      <c r="AS173" s="313"/>
      <c r="AT173" s="313"/>
      <c r="AU173" s="313"/>
      <c r="AV173" s="311"/>
      <c r="AW173" s="312"/>
      <c r="AX173" s="312"/>
      <c r="AY173" s="312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</row>
    <row r="174" spans="1:97" ht="15" customHeight="1">
      <c r="H174" s="69"/>
      <c r="I174" s="69"/>
      <c r="J174" s="69"/>
      <c r="K174" s="69"/>
      <c r="M174" s="22"/>
      <c r="N174" s="177" t="str">
        <f t="shared" si="104"/>
        <v>직원5</v>
      </c>
      <c r="O174" s="513">
        <f ca="1">SUM(INDIRECT(ADDRESS(ROW(F152),O$185,4)):INDIRECT(ADDRESS(ROW(F152),P$185,4)))+$C152-$B152-40-SUM(INDIRECT(ADDRESS(ROW(F195),O$185,4)):INDIRECT(ADDRESS(ROW(F195),P$185,4)),INDIRECT(ADDRESS(ROW(F216),O$185,4)):INDIRECT(ADDRESS(ROW(F216),P$185,4)))</f>
        <v>-40</v>
      </c>
      <c r="P174" s="169">
        <f ca="1">SUMIFS(INDIRECT(ADDRESS(ROW(F152),O$185,4)):INDIRECT(ADDRESS(ROW(F152),P$185,4)),INDIRECT(ADDRESS(ROW(F152),O$185,4)):INDIRECT(ADDRESS(ROW(F152),P$185,4)),"&gt;8")-COUNTIFS(INDIRECT(ADDRESS(ROW(F152),O$185,4)):INDIRECT(ADDRESS(ROW(F152),P$185,4)),"&gt;8")*8-SUM(INDIRECT(ADDRESS(ROW(F216),O$185,4)):INDIRECT(ADDRESS(ROW(F216),P$185,4)))</f>
        <v>0</v>
      </c>
      <c r="Q174" s="178">
        <f t="shared" ca="1" si="105"/>
        <v>0</v>
      </c>
      <c r="R174" s="169">
        <f ca="1">SUM(INDIRECT(ADDRESS(ROW(I152),R$185,4)):INDIRECT(ADDRESS(ROW(I152),S$185,4)))-40-SUM(INDIRECT(ADDRESS(ROW(I195),R$185,4)):INDIRECT(ADDRESS(ROW(I195),S$185,4)),INDIRECT(ADDRESS(ROW(I216),R$185,4)):INDIRECT(ADDRESS(ROW(I216),S$185,4)))</f>
        <v>-40</v>
      </c>
      <c r="S174" s="169">
        <f ca="1">SUMIFS(INDIRECT(ADDRESS(ROW(I152),R$185,4)):INDIRECT(ADDRESS(ROW(I152),S$185,4)),INDIRECT(ADDRESS(ROW(I152),R$185,4)):INDIRECT(ADDRESS(ROW(I152),S$185,4)),"&gt;8")-COUNTIFS(INDIRECT(ADDRESS(ROW(I152),R$185,4)):INDIRECT(ADDRESS(ROW(I152),S$185,4)),"&gt;8")*8-SUM(INDIRECT(ADDRESS(ROW(I216),R$185,4)):INDIRECT(ADDRESS(ROW(I216),S$185,4)))</f>
        <v>0</v>
      </c>
      <c r="T174" s="178">
        <f t="shared" ca="1" si="106"/>
        <v>0</v>
      </c>
      <c r="U174" s="169">
        <f ca="1">SUM(INDIRECT(ADDRESS(ROW(L152),U$185,4)):INDIRECT(ADDRESS(ROW(L152),V$185,4)))-40-SUM(INDIRECT(ADDRESS(ROW(L195),U$185,4)):INDIRECT(ADDRESS(ROW(L195),V$185,4)),INDIRECT(ADDRESS(ROW(L216),U$185,4)):INDIRECT(ADDRESS(ROW(L216),V$185,4)))</f>
        <v>-40</v>
      </c>
      <c r="V174" s="169">
        <f ca="1">SUMIFS(INDIRECT(ADDRESS(ROW(L152),U$185,4)):INDIRECT(ADDRESS(ROW(L152),V$185,4)),INDIRECT(ADDRESS(ROW(L152),U$185,4)):INDIRECT(ADDRESS(ROW(L152),V$185,4)),"&gt;8")-COUNTIFS(INDIRECT(ADDRESS(ROW(L152),U$185,4)):INDIRECT(ADDRESS(ROW(L152),V$185,4)),"&gt;8")*8-SUM(INDIRECT(ADDRESS(ROW(L216),U$185,4)):INDIRECT(ADDRESS(ROW(L216),V$185,4)))</f>
        <v>0</v>
      </c>
      <c r="W174" s="178">
        <f t="shared" ca="1" si="107"/>
        <v>0</v>
      </c>
      <c r="X174" s="169">
        <f ca="1">SUM(INDIRECT(ADDRESS(ROW(O152),X$185,4)):INDIRECT(ADDRESS(ROW(O152),Y$185,4)))-40-SUM(INDIRECT(ADDRESS(ROW(O195),X$185,4)):INDIRECT(ADDRESS(ROW(O195),Y$185,4)),INDIRECT(ADDRESS(ROW(O216),X$185,4)):INDIRECT(ADDRESS(ROW(O216),Y$185,4)))</f>
        <v>-40</v>
      </c>
      <c r="Y174" s="169">
        <f ca="1">SUMIFS(INDIRECT(ADDRESS(ROW(O152),X$185,4)):INDIRECT(ADDRESS(ROW(O152),Y$185,4)),INDIRECT(ADDRESS(ROW(O152),X$185,4)):INDIRECT(ADDRESS(ROW(O152),Y$185,4)),"&gt;8")-COUNTIFS(INDIRECT(ADDRESS(ROW(O152),X$185,4)):INDIRECT(ADDRESS(ROW(O152),Y$185,4)),"&gt;8")*8-SUM(INDIRECT(ADDRESS(ROW(O216),X$185,4)):INDIRECT(ADDRESS(ROW(O216),Y$185,4)))</f>
        <v>0</v>
      </c>
      <c r="Z174" s="178">
        <f t="shared" ca="1" si="108"/>
        <v>0</v>
      </c>
      <c r="AA174" s="480">
        <f ca="1">SUM(INDIRECT(ADDRESS(ROW(R152),AA$185,4)):INDIRECT(ADDRESS(ROW(R152),AB$185,4)))-40-SUM(INDIRECT(ADDRESS(ROW(R195),AA$185,4)):INDIRECT(ADDRESS(ROW(R195),AB$185,4)),INDIRECT(ADDRESS(ROW(R216),AA$185,4)):INDIRECT(ADDRESS(ROW(R216),AB$185,4)))</f>
        <v>-40</v>
      </c>
      <c r="AB174" s="480">
        <f ca="1">SUMIFS(INDIRECT(ADDRESS(ROW(R152),AA$185,4)):INDIRECT(ADDRESS(ROW(R152),AB$185,4)),INDIRECT(ADDRESS(ROW(R152),AA$185,4)):INDIRECT(ADDRESS(ROW(R152),AB$185,4)),"&gt;8")-COUNTIFS(INDIRECT(ADDRESS(ROW(R152),AA$185,4)):INDIRECT(ADDRESS(ROW(R152),AB$185,4)),"&gt;8")*8-SUM(INDIRECT(ADDRESS(ROW(R216),AA$185,4)):INDIRECT(ADDRESS(ROW(R216),AB$185,4)))</f>
        <v>0</v>
      </c>
      <c r="AC174" s="178">
        <f t="shared" ca="1" si="109"/>
        <v>0</v>
      </c>
      <c r="AD174" s="169">
        <f ca="1">IF($AB$185=45,0,SUM(INDIRECT(ADDRESS(ROW(U152),AD$185,4)):INDIRECT(ADDRESS(ROW(U152),AE$185,4)))-40-SUM(INDIRECT(ADDRESS(ROW(U195),AD$185,4)):INDIRECT(ADDRESS(ROW(U195),AE$185,4)),INDIRECT(ADDRESS(ROW(U216),AD$185,4)):INDIRECT(ADDRESS(ROW(U216),AE$185,4))))</f>
        <v>0</v>
      </c>
      <c r="AE174" s="169">
        <f ca="1">IF($AB$185=45,0,SUMIFS(INDIRECT(ADDRESS(ROW(U152),AD$185,4)):INDIRECT(ADDRESS(ROW(U152),AE$185,4)),INDIRECT(ADDRESS(ROW(U152),AD$185,4)):INDIRECT(ADDRESS(ROW(U152),AE$185,4)),"&gt;8")-COUNTIFS(INDIRECT(ADDRESS(ROW(U152),AD$185,4)):INDIRECT(ADDRESS(ROW(U152),AE$185,4)),"&gt;8")*8-SUM(INDIRECT(ADDRESS(ROW(U216),AD$185,4)):INDIRECT(ADDRESS(ROW(U216),AE$185,4))))</f>
        <v>0</v>
      </c>
      <c r="AF174" s="178">
        <f t="shared" ca="1" si="110"/>
        <v>0</v>
      </c>
      <c r="AG174" s="70"/>
      <c r="AH174" s="169">
        <f t="shared" ca="1" si="111"/>
        <v>0</v>
      </c>
      <c r="AJ174" s="313"/>
      <c r="AK174" s="313"/>
      <c r="AL174" s="313"/>
      <c r="AM174" s="313"/>
      <c r="AN174" s="313"/>
      <c r="AO174" s="313"/>
      <c r="AP174" s="313"/>
      <c r="AQ174" s="313"/>
      <c r="AR174" s="313"/>
      <c r="AS174" s="313"/>
      <c r="AT174" s="313"/>
      <c r="AU174" s="313"/>
      <c r="AV174" s="311"/>
      <c r="AW174" s="312"/>
      <c r="AX174" s="312"/>
      <c r="AY174" s="312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</row>
    <row r="175" spans="1:97" ht="15" customHeight="1">
      <c r="H175" s="69"/>
      <c r="I175" s="69"/>
      <c r="J175" s="69"/>
      <c r="K175" s="69"/>
      <c r="M175" s="22"/>
      <c r="N175" s="177" t="str">
        <f t="shared" si="104"/>
        <v>직원6</v>
      </c>
      <c r="O175" s="513">
        <f ca="1">SUM(INDIRECT(ADDRESS(ROW(F153),O$185,4)):INDIRECT(ADDRESS(ROW(F153),P$185,4)))+$C153-$B153-40-SUM(INDIRECT(ADDRESS(ROW(F196),O$185,4)):INDIRECT(ADDRESS(ROW(F196),P$185,4)),INDIRECT(ADDRESS(ROW(F217),O$185,4)):INDIRECT(ADDRESS(ROW(F217),P$185,4)))</f>
        <v>-40</v>
      </c>
      <c r="P175" s="169">
        <f ca="1">SUMIFS(INDIRECT(ADDRESS(ROW(F153),O$185,4)):INDIRECT(ADDRESS(ROW(F153),P$185,4)),INDIRECT(ADDRESS(ROW(F153),O$185,4)):INDIRECT(ADDRESS(ROW(F153),P$185,4)),"&gt;8")-COUNTIFS(INDIRECT(ADDRESS(ROW(F153),O$185,4)):INDIRECT(ADDRESS(ROW(F153),P$185,4)),"&gt;8")*8-SUM(INDIRECT(ADDRESS(ROW(F217),O$185,4)):INDIRECT(ADDRESS(ROW(F217),P$185,4)))</f>
        <v>0</v>
      </c>
      <c r="Q175" s="178">
        <f t="shared" ca="1" si="105"/>
        <v>0</v>
      </c>
      <c r="R175" s="169">
        <f ca="1">SUM(INDIRECT(ADDRESS(ROW(I153),R$185,4)):INDIRECT(ADDRESS(ROW(I153),S$185,4)))-40-SUM(INDIRECT(ADDRESS(ROW(I196),R$185,4)):INDIRECT(ADDRESS(ROW(I196),S$185,4)),INDIRECT(ADDRESS(ROW(I217),R$185,4)):INDIRECT(ADDRESS(ROW(I217),S$185,4)))</f>
        <v>-40</v>
      </c>
      <c r="S175" s="169">
        <f ca="1">SUMIFS(INDIRECT(ADDRESS(ROW(I153),R$185,4)):INDIRECT(ADDRESS(ROW(I153),S$185,4)),INDIRECT(ADDRESS(ROW(I153),R$185,4)):INDIRECT(ADDRESS(ROW(I153),S$185,4)),"&gt;8")-COUNTIFS(INDIRECT(ADDRESS(ROW(I153),R$185,4)):INDIRECT(ADDRESS(ROW(I153),S$185,4)),"&gt;8")*8-SUM(INDIRECT(ADDRESS(ROW(I217),R$185,4)):INDIRECT(ADDRESS(ROW(I217),S$185,4)))</f>
        <v>0</v>
      </c>
      <c r="T175" s="178">
        <f t="shared" ca="1" si="106"/>
        <v>0</v>
      </c>
      <c r="U175" s="169">
        <f ca="1">SUM(INDIRECT(ADDRESS(ROW(L153),U$185,4)):INDIRECT(ADDRESS(ROW(L153),V$185,4)))-40-SUM(INDIRECT(ADDRESS(ROW(L196),U$185,4)):INDIRECT(ADDRESS(ROW(L196),V$185,4)),INDIRECT(ADDRESS(ROW(L217),U$185,4)):INDIRECT(ADDRESS(ROW(L217),V$185,4)))</f>
        <v>-40</v>
      </c>
      <c r="V175" s="169">
        <f ca="1">SUMIFS(INDIRECT(ADDRESS(ROW(L153),U$185,4)):INDIRECT(ADDRESS(ROW(L153),V$185,4)),INDIRECT(ADDRESS(ROW(L153),U$185,4)):INDIRECT(ADDRESS(ROW(L153),V$185,4)),"&gt;8")-COUNTIFS(INDIRECT(ADDRESS(ROW(L153),U$185,4)):INDIRECT(ADDRESS(ROW(L153),V$185,4)),"&gt;8")*8-SUM(INDIRECT(ADDRESS(ROW(L217),U$185,4)):INDIRECT(ADDRESS(ROW(L217),V$185,4)))</f>
        <v>0</v>
      </c>
      <c r="W175" s="178">
        <f t="shared" ca="1" si="107"/>
        <v>0</v>
      </c>
      <c r="X175" s="169">
        <f ca="1">SUM(INDIRECT(ADDRESS(ROW(O153),X$185,4)):INDIRECT(ADDRESS(ROW(O153),Y$185,4)))-40-SUM(INDIRECT(ADDRESS(ROW(O196),X$185,4)):INDIRECT(ADDRESS(ROW(O196),Y$185,4)),INDIRECT(ADDRESS(ROW(O217),X$185,4)):INDIRECT(ADDRESS(ROW(O217),Y$185,4)))</f>
        <v>-40</v>
      </c>
      <c r="Y175" s="169">
        <f ca="1">SUMIFS(INDIRECT(ADDRESS(ROW(O153),X$185,4)):INDIRECT(ADDRESS(ROW(O153),Y$185,4)),INDIRECT(ADDRESS(ROW(O153),X$185,4)):INDIRECT(ADDRESS(ROW(O153),Y$185,4)),"&gt;8")-COUNTIFS(INDIRECT(ADDRESS(ROW(O153),X$185,4)):INDIRECT(ADDRESS(ROW(O153),Y$185,4)),"&gt;8")*8-SUM(INDIRECT(ADDRESS(ROW(O217),X$185,4)):INDIRECT(ADDRESS(ROW(O217),Y$185,4)))</f>
        <v>0</v>
      </c>
      <c r="Z175" s="178">
        <f t="shared" ca="1" si="108"/>
        <v>0</v>
      </c>
      <c r="AA175" s="480">
        <f ca="1">SUM(INDIRECT(ADDRESS(ROW(R153),AA$185,4)):INDIRECT(ADDRESS(ROW(R153),AB$185,4)))-40-SUM(INDIRECT(ADDRESS(ROW(R196),AA$185,4)):INDIRECT(ADDRESS(ROW(R196),AB$185,4)),INDIRECT(ADDRESS(ROW(R217),AA$185,4)):INDIRECT(ADDRESS(ROW(R217),AB$185,4)))</f>
        <v>-40</v>
      </c>
      <c r="AB175" s="480">
        <f ca="1">SUMIFS(INDIRECT(ADDRESS(ROW(R153),AA$185,4)):INDIRECT(ADDRESS(ROW(R153),AB$185,4)),INDIRECT(ADDRESS(ROW(R153),AA$185,4)):INDIRECT(ADDRESS(ROW(R153),AB$185,4)),"&gt;8")-COUNTIFS(INDIRECT(ADDRESS(ROW(R153),AA$185,4)):INDIRECT(ADDRESS(ROW(R153),AB$185,4)),"&gt;8")*8-SUM(INDIRECT(ADDRESS(ROW(R217),AA$185,4)):INDIRECT(ADDRESS(ROW(R217),AB$185,4)))</f>
        <v>0</v>
      </c>
      <c r="AC175" s="178">
        <f t="shared" ca="1" si="109"/>
        <v>0</v>
      </c>
      <c r="AD175" s="169">
        <f ca="1">IF($AB$185=45,0,SUM(INDIRECT(ADDRESS(ROW(U153),AD$185,4)):INDIRECT(ADDRESS(ROW(U153),AE$185,4)))-40-SUM(INDIRECT(ADDRESS(ROW(U196),AD$185,4)):INDIRECT(ADDRESS(ROW(U196),AE$185,4)),INDIRECT(ADDRESS(ROW(U217),AD$185,4)):INDIRECT(ADDRESS(ROW(U217),AE$185,4))))</f>
        <v>0</v>
      </c>
      <c r="AE175" s="169">
        <f ca="1">IF($AB$185=45,0,SUMIFS(INDIRECT(ADDRESS(ROW(U153),AD$185,4)):INDIRECT(ADDRESS(ROW(U153),AE$185,4)),INDIRECT(ADDRESS(ROW(U153),AD$185,4)):INDIRECT(ADDRESS(ROW(U153),AE$185,4)),"&gt;8")-COUNTIFS(INDIRECT(ADDRESS(ROW(U153),AD$185,4)):INDIRECT(ADDRESS(ROW(U153),AE$185,4)),"&gt;8")*8-SUM(INDIRECT(ADDRESS(ROW(U217),AD$185,4)):INDIRECT(ADDRESS(ROW(U217),AE$185,4))))</f>
        <v>0</v>
      </c>
      <c r="AF175" s="178">
        <f t="shared" ca="1" si="110"/>
        <v>0</v>
      </c>
      <c r="AG175" s="70"/>
      <c r="AH175" s="169">
        <f t="shared" ca="1" si="111"/>
        <v>0</v>
      </c>
      <c r="AJ175" s="313"/>
      <c r="AK175" s="313"/>
      <c r="AL175" s="313"/>
      <c r="AM175" s="313"/>
      <c r="AN175" s="313"/>
      <c r="AO175" s="313"/>
      <c r="AP175" s="313"/>
      <c r="AQ175" s="313"/>
      <c r="AR175" s="313"/>
      <c r="AS175" s="313"/>
      <c r="AT175" s="313"/>
      <c r="AU175" s="313"/>
      <c r="AV175" s="311"/>
      <c r="AW175" s="312"/>
      <c r="AX175" s="312"/>
      <c r="AY175" s="312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</row>
    <row r="176" spans="1:97" ht="15" customHeight="1">
      <c r="H176" s="69"/>
      <c r="I176" s="69"/>
      <c r="J176" s="69"/>
      <c r="K176" s="69"/>
      <c r="M176" s="22"/>
      <c r="N176" s="177" t="str">
        <f t="shared" si="104"/>
        <v>직원7</v>
      </c>
      <c r="O176" s="513">
        <f ca="1">SUM(INDIRECT(ADDRESS(ROW(F154),O$185,4)):INDIRECT(ADDRESS(ROW(F154),P$185,4)))+$C154-$B154-40-SUM(INDIRECT(ADDRESS(ROW(F197),O$185,4)):INDIRECT(ADDRESS(ROW(F197),P$185,4)),INDIRECT(ADDRESS(ROW(F218),O$185,4)):INDIRECT(ADDRESS(ROW(F218),P$185,4)))</f>
        <v>-40</v>
      </c>
      <c r="P176" s="169">
        <f ca="1">SUMIFS(INDIRECT(ADDRESS(ROW(F154),O$185,4)):INDIRECT(ADDRESS(ROW(F154),P$185,4)),INDIRECT(ADDRESS(ROW(F154),O$185,4)):INDIRECT(ADDRESS(ROW(F154),P$185,4)),"&gt;8")-COUNTIFS(INDIRECT(ADDRESS(ROW(F154),O$185,4)):INDIRECT(ADDRESS(ROW(F154),P$185,4)),"&gt;8")*8-SUM(INDIRECT(ADDRESS(ROW(F218),O$185,4)):INDIRECT(ADDRESS(ROW(F218),P$185,4)))</f>
        <v>0</v>
      </c>
      <c r="Q176" s="178">
        <f t="shared" ca="1" si="105"/>
        <v>0</v>
      </c>
      <c r="R176" s="169">
        <f ca="1">SUM(INDIRECT(ADDRESS(ROW(I154),R$185,4)):INDIRECT(ADDRESS(ROW(I154),S$185,4)))-40-SUM(INDIRECT(ADDRESS(ROW(I197),R$185,4)):INDIRECT(ADDRESS(ROW(I197),S$185,4)),INDIRECT(ADDRESS(ROW(I218),R$185,4)):INDIRECT(ADDRESS(ROW(I218),S$185,4)))</f>
        <v>-40</v>
      </c>
      <c r="S176" s="169">
        <f ca="1">SUMIFS(INDIRECT(ADDRESS(ROW(I154),R$185,4)):INDIRECT(ADDRESS(ROW(I154),S$185,4)),INDIRECT(ADDRESS(ROW(I154),R$185,4)):INDIRECT(ADDRESS(ROW(I154),S$185,4)),"&gt;8")-COUNTIFS(INDIRECT(ADDRESS(ROW(I154),R$185,4)):INDIRECT(ADDRESS(ROW(I154),S$185,4)),"&gt;8")*8-SUM(INDIRECT(ADDRESS(ROW(I218),R$185,4)):INDIRECT(ADDRESS(ROW(I218),S$185,4)))</f>
        <v>0</v>
      </c>
      <c r="T176" s="178">
        <f t="shared" ca="1" si="106"/>
        <v>0</v>
      </c>
      <c r="U176" s="169">
        <f ca="1">SUM(INDIRECT(ADDRESS(ROW(L154),U$185,4)):INDIRECT(ADDRESS(ROW(L154),V$185,4)))-40-SUM(INDIRECT(ADDRESS(ROW(L197),U$185,4)):INDIRECT(ADDRESS(ROW(L197),V$185,4)),INDIRECT(ADDRESS(ROW(L218),U$185,4)):INDIRECT(ADDRESS(ROW(L218),V$185,4)))</f>
        <v>-40</v>
      </c>
      <c r="V176" s="169">
        <f ca="1">SUMIFS(INDIRECT(ADDRESS(ROW(L154),U$185,4)):INDIRECT(ADDRESS(ROW(L154),V$185,4)),INDIRECT(ADDRESS(ROW(L154),U$185,4)):INDIRECT(ADDRESS(ROW(L154),V$185,4)),"&gt;8")-COUNTIFS(INDIRECT(ADDRESS(ROW(L154),U$185,4)):INDIRECT(ADDRESS(ROW(L154),V$185,4)),"&gt;8")*8-SUM(INDIRECT(ADDRESS(ROW(L218),U$185,4)):INDIRECT(ADDRESS(ROW(L218),V$185,4)))</f>
        <v>0</v>
      </c>
      <c r="W176" s="178">
        <f t="shared" ca="1" si="107"/>
        <v>0</v>
      </c>
      <c r="X176" s="169">
        <f ca="1">SUM(INDIRECT(ADDRESS(ROW(O154),X$185,4)):INDIRECT(ADDRESS(ROW(O154),Y$185,4)))-40-SUM(INDIRECT(ADDRESS(ROW(O197),X$185,4)):INDIRECT(ADDRESS(ROW(O197),Y$185,4)),INDIRECT(ADDRESS(ROW(O218),X$185,4)):INDIRECT(ADDRESS(ROW(O218),Y$185,4)))</f>
        <v>-40</v>
      </c>
      <c r="Y176" s="169">
        <f ca="1">SUMIFS(INDIRECT(ADDRESS(ROW(O154),X$185,4)):INDIRECT(ADDRESS(ROW(O154),Y$185,4)),INDIRECT(ADDRESS(ROW(O154),X$185,4)):INDIRECT(ADDRESS(ROW(O154),Y$185,4)),"&gt;8")-COUNTIFS(INDIRECT(ADDRESS(ROW(O154),X$185,4)):INDIRECT(ADDRESS(ROW(O154),Y$185,4)),"&gt;8")*8-SUM(INDIRECT(ADDRESS(ROW(O218),X$185,4)):INDIRECT(ADDRESS(ROW(O218),Y$185,4)))</f>
        <v>0</v>
      </c>
      <c r="Z176" s="178">
        <f t="shared" ca="1" si="108"/>
        <v>0</v>
      </c>
      <c r="AA176" s="480">
        <f ca="1">SUM(INDIRECT(ADDRESS(ROW(R154),AA$185,4)):INDIRECT(ADDRESS(ROW(R154),AB$185,4)))-40-SUM(INDIRECT(ADDRESS(ROW(R197),AA$185,4)):INDIRECT(ADDRESS(ROW(R197),AB$185,4)),INDIRECT(ADDRESS(ROW(R218),AA$185,4)):INDIRECT(ADDRESS(ROW(R218),AB$185,4)))</f>
        <v>-40</v>
      </c>
      <c r="AB176" s="480">
        <f ca="1">SUMIFS(INDIRECT(ADDRESS(ROW(R154),AA$185,4)):INDIRECT(ADDRESS(ROW(R154),AB$185,4)),INDIRECT(ADDRESS(ROW(R154),AA$185,4)):INDIRECT(ADDRESS(ROW(R154),AB$185,4)),"&gt;8")-COUNTIFS(INDIRECT(ADDRESS(ROW(R154),AA$185,4)):INDIRECT(ADDRESS(ROW(R154),AB$185,4)),"&gt;8")*8-SUM(INDIRECT(ADDRESS(ROW(R218),AA$185,4)):INDIRECT(ADDRESS(ROW(R218),AB$185,4)))</f>
        <v>0</v>
      </c>
      <c r="AC176" s="178">
        <f t="shared" ca="1" si="109"/>
        <v>0</v>
      </c>
      <c r="AD176" s="169">
        <f ca="1">IF($AB$185=45,0,SUM(INDIRECT(ADDRESS(ROW(U154),AD$185,4)):INDIRECT(ADDRESS(ROW(U154),AE$185,4)))-40-SUM(INDIRECT(ADDRESS(ROW(U197),AD$185,4)):INDIRECT(ADDRESS(ROW(U197),AE$185,4)),INDIRECT(ADDRESS(ROW(U218),AD$185,4)):INDIRECT(ADDRESS(ROW(U218),AE$185,4))))</f>
        <v>0</v>
      </c>
      <c r="AE176" s="169">
        <f ca="1">IF($AB$185=45,0,SUMIFS(INDIRECT(ADDRESS(ROW(U154),AD$185,4)):INDIRECT(ADDRESS(ROW(U154),AE$185,4)),INDIRECT(ADDRESS(ROW(U154),AD$185,4)):INDIRECT(ADDRESS(ROW(U154),AE$185,4)),"&gt;8")-COUNTIFS(INDIRECT(ADDRESS(ROW(U154),AD$185,4)):INDIRECT(ADDRESS(ROW(U154),AE$185,4)),"&gt;8")*8-SUM(INDIRECT(ADDRESS(ROW(U218),AD$185,4)):INDIRECT(ADDRESS(ROW(U218),AE$185,4))))</f>
        <v>0</v>
      </c>
      <c r="AF176" s="178">
        <f t="shared" ca="1" si="110"/>
        <v>0</v>
      </c>
      <c r="AG176" s="70"/>
      <c r="AH176" s="169">
        <f t="shared" ca="1" si="111"/>
        <v>0</v>
      </c>
      <c r="AJ176" s="313"/>
      <c r="AK176" s="313"/>
      <c r="AL176" s="313"/>
      <c r="AM176" s="313"/>
      <c r="AN176" s="313"/>
      <c r="AO176" s="313"/>
      <c r="AP176" s="313"/>
      <c r="AQ176" s="313"/>
      <c r="AR176" s="313"/>
      <c r="AS176" s="313"/>
      <c r="AT176" s="313"/>
      <c r="AU176" s="313"/>
      <c r="AV176" s="311"/>
      <c r="AW176" s="312"/>
      <c r="AX176" s="312"/>
      <c r="AY176" s="312"/>
      <c r="BA176" s="58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</row>
    <row r="177" spans="4:70" ht="15" customHeight="1">
      <c r="H177" s="69"/>
      <c r="I177" s="69"/>
      <c r="J177" s="69"/>
      <c r="K177" s="69"/>
      <c r="M177" s="22"/>
      <c r="N177" s="177" t="str">
        <f t="shared" si="104"/>
        <v>직원8</v>
      </c>
      <c r="O177" s="513">
        <f ca="1">SUM(INDIRECT(ADDRESS(ROW(F155),O$185,4)):INDIRECT(ADDRESS(ROW(F155),P$185,4)))+$C155-$B155-40-SUM(INDIRECT(ADDRESS(ROW(F198),O$185,4)):INDIRECT(ADDRESS(ROW(F198),P$185,4)),INDIRECT(ADDRESS(ROW(F219),O$185,4)):INDIRECT(ADDRESS(ROW(F219),P$185,4)))</f>
        <v>-40</v>
      </c>
      <c r="P177" s="169">
        <f ca="1">SUMIFS(INDIRECT(ADDRESS(ROW(F155),O$185,4)):INDIRECT(ADDRESS(ROW(F155),P$185,4)),INDIRECT(ADDRESS(ROW(F155),O$185,4)):INDIRECT(ADDRESS(ROW(F155),P$185,4)),"&gt;8")-COUNTIFS(INDIRECT(ADDRESS(ROW(F155),O$185,4)):INDIRECT(ADDRESS(ROW(F155),P$185,4)),"&gt;8")*8-SUM(INDIRECT(ADDRESS(ROW(F219),O$185,4)):INDIRECT(ADDRESS(ROW(F219),P$185,4)))</f>
        <v>0</v>
      </c>
      <c r="Q177" s="178">
        <f t="shared" ca="1" si="105"/>
        <v>0</v>
      </c>
      <c r="R177" s="169">
        <f ca="1">SUM(INDIRECT(ADDRESS(ROW(I155),R$185,4)):INDIRECT(ADDRESS(ROW(I155),S$185,4)))-40-SUM(INDIRECT(ADDRESS(ROW(I198),R$185,4)):INDIRECT(ADDRESS(ROW(I198),S$185,4)),INDIRECT(ADDRESS(ROW(I219),R$185,4)):INDIRECT(ADDRESS(ROW(I219),S$185,4)))</f>
        <v>-40</v>
      </c>
      <c r="S177" s="169">
        <f ca="1">SUMIFS(INDIRECT(ADDRESS(ROW(I155),R$185,4)):INDIRECT(ADDRESS(ROW(I155),S$185,4)),INDIRECT(ADDRESS(ROW(I155),R$185,4)):INDIRECT(ADDRESS(ROW(I155),S$185,4)),"&gt;8")-COUNTIFS(INDIRECT(ADDRESS(ROW(I155),R$185,4)):INDIRECT(ADDRESS(ROW(I155),S$185,4)),"&gt;8")*8-SUM(INDIRECT(ADDRESS(ROW(I219),R$185,4)):INDIRECT(ADDRESS(ROW(I219),S$185,4)))</f>
        <v>0</v>
      </c>
      <c r="T177" s="178">
        <f t="shared" ca="1" si="106"/>
        <v>0</v>
      </c>
      <c r="U177" s="169">
        <f ca="1">SUM(INDIRECT(ADDRESS(ROW(L155),U$185,4)):INDIRECT(ADDRESS(ROW(L155),V$185,4)))-40-SUM(INDIRECT(ADDRESS(ROW(L198),U$185,4)):INDIRECT(ADDRESS(ROW(L198),V$185,4)),INDIRECT(ADDRESS(ROW(L219),U$185,4)):INDIRECT(ADDRESS(ROW(L219),V$185,4)))</f>
        <v>-40</v>
      </c>
      <c r="V177" s="169">
        <f ca="1">SUMIFS(INDIRECT(ADDRESS(ROW(L155),U$185,4)):INDIRECT(ADDRESS(ROW(L155),V$185,4)),INDIRECT(ADDRESS(ROW(L155),U$185,4)):INDIRECT(ADDRESS(ROW(L155),V$185,4)),"&gt;8")-COUNTIFS(INDIRECT(ADDRESS(ROW(L155),U$185,4)):INDIRECT(ADDRESS(ROW(L155),V$185,4)),"&gt;8")*8-SUM(INDIRECT(ADDRESS(ROW(L219),U$185,4)):INDIRECT(ADDRESS(ROW(L219),V$185,4)))</f>
        <v>0</v>
      </c>
      <c r="W177" s="178">
        <f t="shared" ca="1" si="107"/>
        <v>0</v>
      </c>
      <c r="X177" s="169">
        <f ca="1">SUM(INDIRECT(ADDRESS(ROW(O155),X$185,4)):INDIRECT(ADDRESS(ROW(O155),Y$185,4)))-40-SUM(INDIRECT(ADDRESS(ROW(O198),X$185,4)):INDIRECT(ADDRESS(ROW(O198),Y$185,4)),INDIRECT(ADDRESS(ROW(O219),X$185,4)):INDIRECT(ADDRESS(ROW(O219),Y$185,4)))</f>
        <v>-40</v>
      </c>
      <c r="Y177" s="169">
        <f ca="1">SUMIFS(INDIRECT(ADDRESS(ROW(O155),X$185,4)):INDIRECT(ADDRESS(ROW(O155),Y$185,4)),INDIRECT(ADDRESS(ROW(O155),X$185,4)):INDIRECT(ADDRESS(ROW(O155),Y$185,4)),"&gt;8")-COUNTIFS(INDIRECT(ADDRESS(ROW(O155),X$185,4)):INDIRECT(ADDRESS(ROW(O155),Y$185,4)),"&gt;8")*8-SUM(INDIRECT(ADDRESS(ROW(O219),X$185,4)):INDIRECT(ADDRESS(ROW(O219),Y$185,4)))</f>
        <v>0</v>
      </c>
      <c r="Z177" s="178">
        <f t="shared" ca="1" si="108"/>
        <v>0</v>
      </c>
      <c r="AA177" s="480">
        <f ca="1">SUM(INDIRECT(ADDRESS(ROW(R155),AA$185,4)):INDIRECT(ADDRESS(ROW(R155),AB$185,4)))-40-SUM(INDIRECT(ADDRESS(ROW(R198),AA$185,4)):INDIRECT(ADDRESS(ROW(R198),AB$185,4)),INDIRECT(ADDRESS(ROW(R219),AA$185,4)):INDIRECT(ADDRESS(ROW(R219),AB$185,4)))</f>
        <v>-40</v>
      </c>
      <c r="AB177" s="480">
        <f ca="1">SUMIFS(INDIRECT(ADDRESS(ROW(R155),AA$185,4)):INDIRECT(ADDRESS(ROW(R155),AB$185,4)),INDIRECT(ADDRESS(ROW(R155),AA$185,4)):INDIRECT(ADDRESS(ROW(R155),AB$185,4)),"&gt;8")-COUNTIFS(INDIRECT(ADDRESS(ROW(R155),AA$185,4)):INDIRECT(ADDRESS(ROW(R155),AB$185,4)),"&gt;8")*8-SUM(INDIRECT(ADDRESS(ROW(R219),AA$185,4)):INDIRECT(ADDRESS(ROW(R219),AB$185,4)))</f>
        <v>0</v>
      </c>
      <c r="AC177" s="178">
        <f t="shared" ca="1" si="109"/>
        <v>0</v>
      </c>
      <c r="AD177" s="169">
        <f ca="1">IF($AB$185=45,0,SUM(INDIRECT(ADDRESS(ROW(U155),AD$185,4)):INDIRECT(ADDRESS(ROW(U155),AE$185,4)))-40-SUM(INDIRECT(ADDRESS(ROW(U198),AD$185,4)):INDIRECT(ADDRESS(ROW(U198),AE$185,4)),INDIRECT(ADDRESS(ROW(U219),AD$185,4)):INDIRECT(ADDRESS(ROW(U219),AE$185,4))))</f>
        <v>0</v>
      </c>
      <c r="AE177" s="169">
        <f ca="1">IF($AB$185=45,0,SUMIFS(INDIRECT(ADDRESS(ROW(U155),AD$185,4)):INDIRECT(ADDRESS(ROW(U155),AE$185,4)),INDIRECT(ADDRESS(ROW(U155),AD$185,4)):INDIRECT(ADDRESS(ROW(U155),AE$185,4)),"&gt;8")-COUNTIFS(INDIRECT(ADDRESS(ROW(U155),AD$185,4)):INDIRECT(ADDRESS(ROW(U155),AE$185,4)),"&gt;8")*8-SUM(INDIRECT(ADDRESS(ROW(U219),AD$185,4)):INDIRECT(ADDRESS(ROW(U219),AE$185,4))))</f>
        <v>0</v>
      </c>
      <c r="AF177" s="178">
        <f t="shared" ca="1" si="110"/>
        <v>0</v>
      </c>
      <c r="AG177" s="70"/>
      <c r="AH177" s="169">
        <f t="shared" ca="1" si="111"/>
        <v>0</v>
      </c>
      <c r="AJ177" s="313"/>
      <c r="AK177" s="313"/>
      <c r="AL177" s="313"/>
      <c r="AM177" s="313"/>
      <c r="AN177" s="313"/>
      <c r="AO177" s="313"/>
      <c r="AP177" s="313"/>
      <c r="AQ177" s="313"/>
      <c r="AR177" s="313"/>
      <c r="AS177" s="313"/>
      <c r="AT177" s="313"/>
      <c r="AU177" s="313"/>
      <c r="AV177" s="311"/>
      <c r="AW177" s="312"/>
      <c r="AX177" s="312"/>
      <c r="AY177" s="312"/>
      <c r="BA177" s="58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</row>
    <row r="178" spans="4:70" ht="15" customHeight="1">
      <c r="H178" s="69"/>
      <c r="I178" s="69"/>
      <c r="J178" s="69"/>
      <c r="K178" s="69"/>
      <c r="M178" s="22"/>
      <c r="N178" s="177" t="str">
        <f t="shared" si="104"/>
        <v>직원9</v>
      </c>
      <c r="O178" s="513">
        <f ca="1">SUM(INDIRECT(ADDRESS(ROW(F156),O$185,4)):INDIRECT(ADDRESS(ROW(F156),P$185,4)))+$C156-$B156-40-SUM(INDIRECT(ADDRESS(ROW(F199),O$185,4)):INDIRECT(ADDRESS(ROW(F199),P$185,4)),INDIRECT(ADDRESS(ROW(F220),O$185,4)):INDIRECT(ADDRESS(ROW(F220),P$185,4)))</f>
        <v>-40</v>
      </c>
      <c r="P178" s="169">
        <f ca="1">SUMIFS(INDIRECT(ADDRESS(ROW(F156),O$185,4)):INDIRECT(ADDRESS(ROW(F156),P$185,4)),INDIRECT(ADDRESS(ROW(F156),O$185,4)):INDIRECT(ADDRESS(ROW(F156),P$185,4)),"&gt;8")-COUNTIFS(INDIRECT(ADDRESS(ROW(F156),O$185,4)):INDIRECT(ADDRESS(ROW(F156),P$185,4)),"&gt;8")*8-SUM(INDIRECT(ADDRESS(ROW(F220),O$185,4)):INDIRECT(ADDRESS(ROW(F220),P$185,4)))</f>
        <v>0</v>
      </c>
      <c r="Q178" s="178">
        <f t="shared" ca="1" si="105"/>
        <v>0</v>
      </c>
      <c r="R178" s="169">
        <f ca="1">SUM(INDIRECT(ADDRESS(ROW(I156),R$185,4)):INDIRECT(ADDRESS(ROW(I156),S$185,4)))-40-SUM(INDIRECT(ADDRESS(ROW(I199),R$185,4)):INDIRECT(ADDRESS(ROW(I199),S$185,4)),INDIRECT(ADDRESS(ROW(I220),R$185,4)):INDIRECT(ADDRESS(ROW(I220),S$185,4)))</f>
        <v>-40</v>
      </c>
      <c r="S178" s="169">
        <f ca="1">SUMIFS(INDIRECT(ADDRESS(ROW(I156),R$185,4)):INDIRECT(ADDRESS(ROW(I156),S$185,4)),INDIRECT(ADDRESS(ROW(I156),R$185,4)):INDIRECT(ADDRESS(ROW(I156),S$185,4)),"&gt;8")-COUNTIFS(INDIRECT(ADDRESS(ROW(I156),R$185,4)):INDIRECT(ADDRESS(ROW(I156),S$185,4)),"&gt;8")*8-SUM(INDIRECT(ADDRESS(ROW(I220),R$185,4)):INDIRECT(ADDRESS(ROW(I220),S$185,4)))</f>
        <v>0</v>
      </c>
      <c r="T178" s="178">
        <f t="shared" ca="1" si="106"/>
        <v>0</v>
      </c>
      <c r="U178" s="169">
        <f ca="1">SUM(INDIRECT(ADDRESS(ROW(L156),U$185,4)):INDIRECT(ADDRESS(ROW(L156),V$185,4)))-40-SUM(INDIRECT(ADDRESS(ROW(L199),U$185,4)):INDIRECT(ADDRESS(ROW(L199),V$185,4)),INDIRECT(ADDRESS(ROW(L220),U$185,4)):INDIRECT(ADDRESS(ROW(L220),V$185,4)))</f>
        <v>-40</v>
      </c>
      <c r="V178" s="169">
        <f ca="1">SUMIFS(INDIRECT(ADDRESS(ROW(L156),U$185,4)):INDIRECT(ADDRESS(ROW(L156),V$185,4)),INDIRECT(ADDRESS(ROW(L156),U$185,4)):INDIRECT(ADDRESS(ROW(L156),V$185,4)),"&gt;8")-COUNTIFS(INDIRECT(ADDRESS(ROW(L156),U$185,4)):INDIRECT(ADDRESS(ROW(L156),V$185,4)),"&gt;8")*8-SUM(INDIRECT(ADDRESS(ROW(L220),U$185,4)):INDIRECT(ADDRESS(ROW(L220),V$185,4)))</f>
        <v>0</v>
      </c>
      <c r="W178" s="178">
        <f t="shared" ca="1" si="107"/>
        <v>0</v>
      </c>
      <c r="X178" s="169">
        <f ca="1">SUM(INDIRECT(ADDRESS(ROW(O156),X$185,4)):INDIRECT(ADDRESS(ROW(O156),Y$185,4)))-40-SUM(INDIRECT(ADDRESS(ROW(O199),X$185,4)):INDIRECT(ADDRESS(ROW(O199),Y$185,4)),INDIRECT(ADDRESS(ROW(O220),X$185,4)):INDIRECT(ADDRESS(ROW(O220),Y$185,4)))</f>
        <v>-40</v>
      </c>
      <c r="Y178" s="169">
        <f ca="1">SUMIFS(INDIRECT(ADDRESS(ROW(O156),X$185,4)):INDIRECT(ADDRESS(ROW(O156),Y$185,4)),INDIRECT(ADDRESS(ROW(O156),X$185,4)):INDIRECT(ADDRESS(ROW(O156),Y$185,4)),"&gt;8")-COUNTIFS(INDIRECT(ADDRESS(ROW(O156),X$185,4)):INDIRECT(ADDRESS(ROW(O156),Y$185,4)),"&gt;8")*8-SUM(INDIRECT(ADDRESS(ROW(O220),X$185,4)):INDIRECT(ADDRESS(ROW(O220),Y$185,4)))</f>
        <v>0</v>
      </c>
      <c r="Z178" s="178">
        <f t="shared" ca="1" si="108"/>
        <v>0</v>
      </c>
      <c r="AA178" s="480">
        <f ca="1">SUM(INDIRECT(ADDRESS(ROW(R156),AA$185,4)):INDIRECT(ADDRESS(ROW(R156),AB$185,4)))-40-SUM(INDIRECT(ADDRESS(ROW(R199),AA$185,4)):INDIRECT(ADDRESS(ROW(R199),AB$185,4)),INDIRECT(ADDRESS(ROW(R220),AA$185,4)):INDIRECT(ADDRESS(ROW(R220),AB$185,4)))</f>
        <v>-40</v>
      </c>
      <c r="AB178" s="480">
        <f ca="1">SUMIFS(INDIRECT(ADDRESS(ROW(R156),AA$185,4)):INDIRECT(ADDRESS(ROW(R156),AB$185,4)),INDIRECT(ADDRESS(ROW(R156),AA$185,4)):INDIRECT(ADDRESS(ROW(R156),AB$185,4)),"&gt;8")-COUNTIFS(INDIRECT(ADDRESS(ROW(R156),AA$185,4)):INDIRECT(ADDRESS(ROW(R156),AB$185,4)),"&gt;8")*8-SUM(INDIRECT(ADDRESS(ROW(R220),AA$185,4)):INDIRECT(ADDRESS(ROW(R220),AB$185,4)))</f>
        <v>0</v>
      </c>
      <c r="AC178" s="178">
        <f t="shared" ca="1" si="109"/>
        <v>0</v>
      </c>
      <c r="AD178" s="169">
        <f ca="1">IF($AB$185=45,0,SUM(INDIRECT(ADDRESS(ROW(U156),AD$185,4)):INDIRECT(ADDRESS(ROW(U156),AE$185,4)))-40-SUM(INDIRECT(ADDRESS(ROW(U199),AD$185,4)):INDIRECT(ADDRESS(ROW(U199),AE$185,4)),INDIRECT(ADDRESS(ROW(U220),AD$185,4)):INDIRECT(ADDRESS(ROW(U220),AE$185,4))))</f>
        <v>0</v>
      </c>
      <c r="AE178" s="169">
        <f ca="1">IF($AB$185=45,0,SUMIFS(INDIRECT(ADDRESS(ROW(U156),AD$185,4)):INDIRECT(ADDRESS(ROW(U156),AE$185,4)),INDIRECT(ADDRESS(ROW(U156),AD$185,4)):INDIRECT(ADDRESS(ROW(U156),AE$185,4)),"&gt;8")-COUNTIFS(INDIRECT(ADDRESS(ROW(U156),AD$185,4)):INDIRECT(ADDRESS(ROW(U156),AE$185,4)),"&gt;8")*8-SUM(INDIRECT(ADDRESS(ROW(U220),AD$185,4)):INDIRECT(ADDRESS(ROW(U220),AE$185,4))))</f>
        <v>0</v>
      </c>
      <c r="AF178" s="178">
        <f t="shared" ca="1" si="110"/>
        <v>0</v>
      </c>
      <c r="AG178" s="70"/>
      <c r="AH178" s="169">
        <f t="shared" ca="1" si="111"/>
        <v>0</v>
      </c>
      <c r="AJ178" s="313"/>
      <c r="AK178" s="313"/>
      <c r="AL178" s="313"/>
      <c r="AM178" s="313"/>
      <c r="AN178" s="313"/>
      <c r="AO178" s="313"/>
      <c r="AP178" s="313"/>
      <c r="AQ178" s="313"/>
      <c r="AR178" s="313"/>
      <c r="AS178" s="313"/>
      <c r="AT178" s="313"/>
      <c r="AU178" s="313"/>
      <c r="AV178" s="311"/>
      <c r="AW178" s="312"/>
      <c r="AX178" s="312"/>
      <c r="AY178" s="312"/>
      <c r="BA178" s="58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</row>
    <row r="179" spans="4:70" ht="15" customHeight="1">
      <c r="H179" s="69"/>
      <c r="I179" s="69"/>
      <c r="J179" s="69"/>
      <c r="K179" s="69"/>
      <c r="M179" s="22"/>
      <c r="N179" s="177" t="str">
        <f t="shared" si="104"/>
        <v>직원10</v>
      </c>
      <c r="O179" s="513">
        <f ca="1">SUM(INDIRECT(ADDRESS(ROW(F157),O$185,4)):INDIRECT(ADDRESS(ROW(F157),P$185,4)))+$C157-$B157-40-SUM(INDIRECT(ADDRESS(ROW(F200),O$185,4)):INDIRECT(ADDRESS(ROW(F200),P$185,4)),INDIRECT(ADDRESS(ROW(F221),O$185,4)):INDIRECT(ADDRESS(ROW(F221),P$185,4)))</f>
        <v>-40</v>
      </c>
      <c r="P179" s="169">
        <f ca="1">SUMIFS(INDIRECT(ADDRESS(ROW(F157),O$185,4)):INDIRECT(ADDRESS(ROW(F157),P$185,4)),INDIRECT(ADDRESS(ROW(F157),O$185,4)):INDIRECT(ADDRESS(ROW(F157),P$185,4)),"&gt;8")-COUNTIFS(INDIRECT(ADDRESS(ROW(F157),O$185,4)):INDIRECT(ADDRESS(ROW(F157),P$185,4)),"&gt;8")*8-SUM(INDIRECT(ADDRESS(ROW(F221),O$185,4)):INDIRECT(ADDRESS(ROW(F221),P$185,4)))</f>
        <v>0</v>
      </c>
      <c r="Q179" s="178">
        <f t="shared" ca="1" si="105"/>
        <v>0</v>
      </c>
      <c r="R179" s="169">
        <f ca="1">SUM(INDIRECT(ADDRESS(ROW(I157),R$185,4)):INDIRECT(ADDRESS(ROW(I157),S$185,4)))-40-SUM(INDIRECT(ADDRESS(ROW(I200),R$185,4)):INDIRECT(ADDRESS(ROW(I200),S$185,4)),INDIRECT(ADDRESS(ROW(I221),R$185,4)):INDIRECT(ADDRESS(ROW(I221),S$185,4)))</f>
        <v>-40</v>
      </c>
      <c r="S179" s="169">
        <f ca="1">SUMIFS(INDIRECT(ADDRESS(ROW(I157),R$185,4)):INDIRECT(ADDRESS(ROW(I157),S$185,4)),INDIRECT(ADDRESS(ROW(I157),R$185,4)):INDIRECT(ADDRESS(ROW(I157),S$185,4)),"&gt;8")-COUNTIFS(INDIRECT(ADDRESS(ROW(I157),R$185,4)):INDIRECT(ADDRESS(ROW(I157),S$185,4)),"&gt;8")*8-SUM(INDIRECT(ADDRESS(ROW(I221),R$185,4)):INDIRECT(ADDRESS(ROW(I221),S$185,4)))</f>
        <v>0</v>
      </c>
      <c r="T179" s="178">
        <f t="shared" ca="1" si="106"/>
        <v>0</v>
      </c>
      <c r="U179" s="169">
        <f ca="1">SUM(INDIRECT(ADDRESS(ROW(L157),U$185,4)):INDIRECT(ADDRESS(ROW(L157),V$185,4)))-40-SUM(INDIRECT(ADDRESS(ROW(L200),U$185,4)):INDIRECT(ADDRESS(ROW(L200),V$185,4)),INDIRECT(ADDRESS(ROW(L221),U$185,4)):INDIRECT(ADDRESS(ROW(L221),V$185,4)))</f>
        <v>-40</v>
      </c>
      <c r="V179" s="169">
        <f ca="1">SUMIFS(INDIRECT(ADDRESS(ROW(L157),U$185,4)):INDIRECT(ADDRESS(ROW(L157),V$185,4)),INDIRECT(ADDRESS(ROW(L157),U$185,4)):INDIRECT(ADDRESS(ROW(L157),V$185,4)),"&gt;8")-COUNTIFS(INDIRECT(ADDRESS(ROW(L157),U$185,4)):INDIRECT(ADDRESS(ROW(L157),V$185,4)),"&gt;8")*8-SUM(INDIRECT(ADDRESS(ROW(L221),U$185,4)):INDIRECT(ADDRESS(ROW(L221),V$185,4)))</f>
        <v>0</v>
      </c>
      <c r="W179" s="178">
        <f t="shared" ca="1" si="107"/>
        <v>0</v>
      </c>
      <c r="X179" s="169">
        <f ca="1">SUM(INDIRECT(ADDRESS(ROW(O157),X$185,4)):INDIRECT(ADDRESS(ROW(O157),Y$185,4)))-40-SUM(INDIRECT(ADDRESS(ROW(O200),X$185,4)):INDIRECT(ADDRESS(ROW(O200),Y$185,4)),INDIRECT(ADDRESS(ROW(O221),X$185,4)):INDIRECT(ADDRESS(ROW(O221),Y$185,4)))</f>
        <v>-40</v>
      </c>
      <c r="Y179" s="169">
        <f ca="1">SUMIFS(INDIRECT(ADDRESS(ROW(O157),X$185,4)):INDIRECT(ADDRESS(ROW(O157),Y$185,4)),INDIRECT(ADDRESS(ROW(O157),X$185,4)):INDIRECT(ADDRESS(ROW(O157),Y$185,4)),"&gt;8")-COUNTIFS(INDIRECT(ADDRESS(ROW(O157),X$185,4)):INDIRECT(ADDRESS(ROW(O157),Y$185,4)),"&gt;8")*8-SUM(INDIRECT(ADDRESS(ROW(O221),X$185,4)):INDIRECT(ADDRESS(ROW(O221),Y$185,4)))</f>
        <v>0</v>
      </c>
      <c r="Z179" s="178">
        <f t="shared" ca="1" si="108"/>
        <v>0</v>
      </c>
      <c r="AA179" s="480">
        <f ca="1">SUM(INDIRECT(ADDRESS(ROW(R157),AA$185,4)):INDIRECT(ADDRESS(ROW(R157),AB$185,4)))-40-SUM(INDIRECT(ADDRESS(ROW(R200),AA$185,4)):INDIRECT(ADDRESS(ROW(R200),AB$185,4)),INDIRECT(ADDRESS(ROW(R221),AA$185,4)):INDIRECT(ADDRESS(ROW(R221),AB$185,4)))</f>
        <v>-40</v>
      </c>
      <c r="AB179" s="480">
        <f ca="1">SUMIFS(INDIRECT(ADDRESS(ROW(R157),AA$185,4)):INDIRECT(ADDRESS(ROW(R157),AB$185,4)),INDIRECT(ADDRESS(ROW(R157),AA$185,4)):INDIRECT(ADDRESS(ROW(R157),AB$185,4)),"&gt;8")-COUNTIFS(INDIRECT(ADDRESS(ROW(R157),AA$185,4)):INDIRECT(ADDRESS(ROW(R157),AB$185,4)),"&gt;8")*8-SUM(INDIRECT(ADDRESS(ROW(R221),AA$185,4)):INDIRECT(ADDRESS(ROW(R221),AB$185,4)))</f>
        <v>0</v>
      </c>
      <c r="AC179" s="178">
        <f t="shared" ca="1" si="109"/>
        <v>0</v>
      </c>
      <c r="AD179" s="169">
        <f ca="1">IF($AB$185=45,0,SUM(INDIRECT(ADDRESS(ROW(U157),AD$185,4)):INDIRECT(ADDRESS(ROW(U157),AE$185,4)))-40-SUM(INDIRECT(ADDRESS(ROW(U200),AD$185,4)):INDIRECT(ADDRESS(ROW(U200),AE$185,4)),INDIRECT(ADDRESS(ROW(U221),AD$185,4)):INDIRECT(ADDRESS(ROW(U221),AE$185,4))))</f>
        <v>0</v>
      </c>
      <c r="AE179" s="169">
        <f ca="1">IF($AB$185=45,0,SUMIFS(INDIRECT(ADDRESS(ROW(U157),AD$185,4)):INDIRECT(ADDRESS(ROW(U157),AE$185,4)),INDIRECT(ADDRESS(ROW(U157),AD$185,4)):INDIRECT(ADDRESS(ROW(U157),AE$185,4)),"&gt;8")-COUNTIFS(INDIRECT(ADDRESS(ROW(U157),AD$185,4)):INDIRECT(ADDRESS(ROW(U157),AE$185,4)),"&gt;8")*8-SUM(INDIRECT(ADDRESS(ROW(U221),AD$185,4)):INDIRECT(ADDRESS(ROW(U221),AE$185,4))))</f>
        <v>0</v>
      </c>
      <c r="AF179" s="178">
        <f t="shared" ca="1" si="110"/>
        <v>0</v>
      </c>
      <c r="AG179" s="70"/>
      <c r="AH179" s="169">
        <f t="shared" ca="1" si="111"/>
        <v>0</v>
      </c>
      <c r="AJ179" s="313"/>
      <c r="AK179" s="313"/>
      <c r="AL179" s="313"/>
      <c r="AM179" s="313"/>
      <c r="AN179" s="313"/>
      <c r="AO179" s="313"/>
      <c r="AP179" s="313"/>
      <c r="AQ179" s="313"/>
      <c r="AR179" s="313"/>
      <c r="AS179" s="313"/>
      <c r="AT179" s="313"/>
      <c r="AU179" s="313"/>
      <c r="AV179" s="311"/>
      <c r="AW179" s="312"/>
      <c r="AX179" s="312"/>
      <c r="AY179" s="312"/>
      <c r="BA179" s="58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</row>
    <row r="180" spans="4:70" ht="15" customHeight="1">
      <c r="H180" s="69"/>
      <c r="I180" s="69"/>
      <c r="J180" s="69"/>
      <c r="K180" s="69"/>
      <c r="M180" s="22"/>
      <c r="N180" s="177" t="str">
        <f t="shared" si="104"/>
        <v>직원11</v>
      </c>
      <c r="O180" s="513">
        <f ca="1">SUM(INDIRECT(ADDRESS(ROW(F158),O$185,4)):INDIRECT(ADDRESS(ROW(F158),P$185,4)))+$C158-$B158-40-SUM(INDIRECT(ADDRESS(ROW(F201),O$185,4)):INDIRECT(ADDRESS(ROW(F201),P$185,4)),INDIRECT(ADDRESS(ROW(F222),O$185,4)):INDIRECT(ADDRESS(ROW(F222),P$185,4)))</f>
        <v>-40</v>
      </c>
      <c r="P180" s="169">
        <f ca="1">SUMIFS(INDIRECT(ADDRESS(ROW(F158),O$185,4)):INDIRECT(ADDRESS(ROW(F158),P$185,4)),INDIRECT(ADDRESS(ROW(F158),O$185,4)):INDIRECT(ADDRESS(ROW(F158),P$185,4)),"&gt;8")-COUNTIFS(INDIRECT(ADDRESS(ROW(F158),O$185,4)):INDIRECT(ADDRESS(ROW(F158),P$185,4)),"&gt;8")*8-SUM(INDIRECT(ADDRESS(ROW(F222),O$185,4)):INDIRECT(ADDRESS(ROW(F222),P$185,4)))</f>
        <v>0</v>
      </c>
      <c r="Q180" s="178">
        <f t="shared" ca="1" si="105"/>
        <v>0</v>
      </c>
      <c r="R180" s="169">
        <f ca="1">SUM(INDIRECT(ADDRESS(ROW(I158),R$185,4)):INDIRECT(ADDRESS(ROW(I158),S$185,4)))-40-SUM(INDIRECT(ADDRESS(ROW(I201),R$185,4)):INDIRECT(ADDRESS(ROW(I201),S$185,4)),INDIRECT(ADDRESS(ROW(I222),R$185,4)):INDIRECT(ADDRESS(ROW(I222),S$185,4)))</f>
        <v>-40</v>
      </c>
      <c r="S180" s="169">
        <f ca="1">SUMIFS(INDIRECT(ADDRESS(ROW(I158),R$185,4)):INDIRECT(ADDRESS(ROW(I158),S$185,4)),INDIRECT(ADDRESS(ROW(I158),R$185,4)):INDIRECT(ADDRESS(ROW(I158),S$185,4)),"&gt;8")-COUNTIFS(INDIRECT(ADDRESS(ROW(I158),R$185,4)):INDIRECT(ADDRESS(ROW(I158),S$185,4)),"&gt;8")*8-SUM(INDIRECT(ADDRESS(ROW(I222),R$185,4)):INDIRECT(ADDRESS(ROW(I222),S$185,4)))</f>
        <v>0</v>
      </c>
      <c r="T180" s="178">
        <f t="shared" ca="1" si="106"/>
        <v>0</v>
      </c>
      <c r="U180" s="169">
        <f ca="1">SUM(INDIRECT(ADDRESS(ROW(L158),U$185,4)):INDIRECT(ADDRESS(ROW(L158),V$185,4)))-40-SUM(INDIRECT(ADDRESS(ROW(L201),U$185,4)):INDIRECT(ADDRESS(ROW(L201),V$185,4)),INDIRECT(ADDRESS(ROW(L222),U$185,4)):INDIRECT(ADDRESS(ROW(L222),V$185,4)))</f>
        <v>-40</v>
      </c>
      <c r="V180" s="169">
        <f ca="1">SUMIFS(INDIRECT(ADDRESS(ROW(L158),U$185,4)):INDIRECT(ADDRESS(ROW(L158),V$185,4)),INDIRECT(ADDRESS(ROW(L158),U$185,4)):INDIRECT(ADDRESS(ROW(L158),V$185,4)),"&gt;8")-COUNTIFS(INDIRECT(ADDRESS(ROW(L158),U$185,4)):INDIRECT(ADDRESS(ROW(L158),V$185,4)),"&gt;8")*8-SUM(INDIRECT(ADDRESS(ROW(L222),U$185,4)):INDIRECT(ADDRESS(ROW(L222),V$185,4)))</f>
        <v>0</v>
      </c>
      <c r="W180" s="178">
        <f t="shared" ca="1" si="107"/>
        <v>0</v>
      </c>
      <c r="X180" s="169">
        <f ca="1">SUM(INDIRECT(ADDRESS(ROW(O158),X$185,4)):INDIRECT(ADDRESS(ROW(O158),Y$185,4)))-40-SUM(INDIRECT(ADDRESS(ROW(O201),X$185,4)):INDIRECT(ADDRESS(ROW(O201),Y$185,4)),INDIRECT(ADDRESS(ROW(O222),X$185,4)):INDIRECT(ADDRESS(ROW(O222),Y$185,4)))</f>
        <v>-40</v>
      </c>
      <c r="Y180" s="169">
        <f ca="1">SUMIFS(INDIRECT(ADDRESS(ROW(O158),X$185,4)):INDIRECT(ADDRESS(ROW(O158),Y$185,4)),INDIRECT(ADDRESS(ROW(O158),X$185,4)):INDIRECT(ADDRESS(ROW(O158),Y$185,4)),"&gt;8")-COUNTIFS(INDIRECT(ADDRESS(ROW(O158),X$185,4)):INDIRECT(ADDRESS(ROW(O158),Y$185,4)),"&gt;8")*8-SUM(INDIRECT(ADDRESS(ROW(O222),X$185,4)):INDIRECT(ADDRESS(ROW(O222),Y$185,4)))</f>
        <v>0</v>
      </c>
      <c r="Z180" s="178">
        <f t="shared" ca="1" si="108"/>
        <v>0</v>
      </c>
      <c r="AA180" s="480">
        <f ca="1">SUM(INDIRECT(ADDRESS(ROW(R158),AA$185,4)):INDIRECT(ADDRESS(ROW(R158),AB$185,4)))-40-SUM(INDIRECT(ADDRESS(ROW(R201),AA$185,4)):INDIRECT(ADDRESS(ROW(R201),AB$185,4)),INDIRECT(ADDRESS(ROW(R222),AA$185,4)):INDIRECT(ADDRESS(ROW(R222),AB$185,4)))</f>
        <v>-40</v>
      </c>
      <c r="AB180" s="480">
        <f ca="1">SUMIFS(INDIRECT(ADDRESS(ROW(R158),AA$185,4)):INDIRECT(ADDRESS(ROW(R158),AB$185,4)),INDIRECT(ADDRESS(ROW(R158),AA$185,4)):INDIRECT(ADDRESS(ROW(R158),AB$185,4)),"&gt;8")-COUNTIFS(INDIRECT(ADDRESS(ROW(R158),AA$185,4)):INDIRECT(ADDRESS(ROW(R158),AB$185,4)),"&gt;8")*8-SUM(INDIRECT(ADDRESS(ROW(R222),AA$185,4)):INDIRECT(ADDRESS(ROW(R222),AB$185,4)))</f>
        <v>0</v>
      </c>
      <c r="AC180" s="178">
        <f t="shared" ca="1" si="109"/>
        <v>0</v>
      </c>
      <c r="AD180" s="169">
        <f ca="1">IF($AB$185=45,0,SUM(INDIRECT(ADDRESS(ROW(U158),AD$185,4)):INDIRECT(ADDRESS(ROW(U158),AE$185,4)))-40-SUM(INDIRECT(ADDRESS(ROW(U201),AD$185,4)):INDIRECT(ADDRESS(ROW(U201),AE$185,4)),INDIRECT(ADDRESS(ROW(U222),AD$185,4)):INDIRECT(ADDRESS(ROW(U222),AE$185,4))))</f>
        <v>0</v>
      </c>
      <c r="AE180" s="169">
        <f ca="1">IF($AB$185=45,0,SUMIFS(INDIRECT(ADDRESS(ROW(U158),AD$185,4)):INDIRECT(ADDRESS(ROW(U158),AE$185,4)),INDIRECT(ADDRESS(ROW(U158),AD$185,4)):INDIRECT(ADDRESS(ROW(U158),AE$185,4)),"&gt;8")-COUNTIFS(INDIRECT(ADDRESS(ROW(U158),AD$185,4)):INDIRECT(ADDRESS(ROW(U158),AE$185,4)),"&gt;8")*8-SUM(INDIRECT(ADDRESS(ROW(U222),AD$185,4)):INDIRECT(ADDRESS(ROW(U222),AE$185,4))))</f>
        <v>0</v>
      </c>
      <c r="AF180" s="178">
        <f t="shared" ca="1" si="110"/>
        <v>0</v>
      </c>
      <c r="AG180" s="70"/>
      <c r="AH180" s="169">
        <f t="shared" ca="1" si="111"/>
        <v>0</v>
      </c>
      <c r="AJ180" s="313"/>
      <c r="AK180" s="313"/>
      <c r="AL180" s="313"/>
      <c r="AM180" s="313"/>
      <c r="AN180" s="313"/>
      <c r="AO180" s="313"/>
      <c r="AP180" s="313"/>
      <c r="AQ180" s="313"/>
      <c r="AR180" s="313"/>
      <c r="AS180" s="313"/>
      <c r="AT180" s="313"/>
      <c r="AU180" s="313"/>
      <c r="AV180" s="311"/>
      <c r="AW180" s="312"/>
      <c r="AX180" s="312"/>
      <c r="AY180" s="312"/>
      <c r="BA180" s="58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</row>
    <row r="181" spans="4:70" ht="15" customHeight="1">
      <c r="H181" s="69"/>
      <c r="I181" s="69"/>
      <c r="J181" s="69"/>
      <c r="K181" s="69"/>
      <c r="M181" s="22"/>
      <c r="N181" s="177" t="str">
        <f t="shared" si="104"/>
        <v>직원12</v>
      </c>
      <c r="O181" s="513">
        <f ca="1">SUM(INDIRECT(ADDRESS(ROW(F159),O$185,4)):INDIRECT(ADDRESS(ROW(F159),P$185,4)))+$C159-$B159-40-SUM(INDIRECT(ADDRESS(ROW(F202),O$185,4)):INDIRECT(ADDRESS(ROW(F202),P$185,4)),INDIRECT(ADDRESS(ROW(F223),O$185,4)):INDIRECT(ADDRESS(ROW(F223),P$185,4)))</f>
        <v>-40</v>
      </c>
      <c r="P181" s="169">
        <f ca="1">SUMIFS(INDIRECT(ADDRESS(ROW(F159),O$185,4)):INDIRECT(ADDRESS(ROW(F159),P$185,4)),INDIRECT(ADDRESS(ROW(F159),O$185,4)):INDIRECT(ADDRESS(ROW(F159),P$185,4)),"&gt;8")-COUNTIFS(INDIRECT(ADDRESS(ROW(F159),O$185,4)):INDIRECT(ADDRESS(ROW(F159),P$185,4)),"&gt;8")*8-SUM(INDIRECT(ADDRESS(ROW(F223),O$185,4)):INDIRECT(ADDRESS(ROW(F223),P$185,4)))</f>
        <v>0</v>
      </c>
      <c r="Q181" s="178">
        <f t="shared" ca="1" si="105"/>
        <v>0</v>
      </c>
      <c r="R181" s="169">
        <f ca="1">SUM(INDIRECT(ADDRESS(ROW(I159),R$185,4)):INDIRECT(ADDRESS(ROW(I159),S$185,4)))-40-SUM(INDIRECT(ADDRESS(ROW(I202),R$185,4)):INDIRECT(ADDRESS(ROW(I202),S$185,4)),INDIRECT(ADDRESS(ROW(I223),R$185,4)):INDIRECT(ADDRESS(ROW(I223),S$185,4)))</f>
        <v>-40</v>
      </c>
      <c r="S181" s="169">
        <f ca="1">SUMIFS(INDIRECT(ADDRESS(ROW(I159),R$185,4)):INDIRECT(ADDRESS(ROW(I159),S$185,4)),INDIRECT(ADDRESS(ROW(I159),R$185,4)):INDIRECT(ADDRESS(ROW(I159),S$185,4)),"&gt;8")-COUNTIFS(INDIRECT(ADDRESS(ROW(I159),R$185,4)):INDIRECT(ADDRESS(ROW(I159),S$185,4)),"&gt;8")*8-SUM(INDIRECT(ADDRESS(ROW(I223),R$185,4)):INDIRECT(ADDRESS(ROW(I223),S$185,4)))</f>
        <v>0</v>
      </c>
      <c r="T181" s="178">
        <f t="shared" ca="1" si="106"/>
        <v>0</v>
      </c>
      <c r="U181" s="169">
        <f ca="1">SUM(INDIRECT(ADDRESS(ROW(L159),U$185,4)):INDIRECT(ADDRESS(ROW(L159),V$185,4)))-40-SUM(INDIRECT(ADDRESS(ROW(L202),U$185,4)):INDIRECT(ADDRESS(ROW(L202),V$185,4)),INDIRECT(ADDRESS(ROW(L223),U$185,4)):INDIRECT(ADDRESS(ROW(L223),V$185,4)))</f>
        <v>-40</v>
      </c>
      <c r="V181" s="169">
        <f ca="1">SUMIFS(INDIRECT(ADDRESS(ROW(L159),U$185,4)):INDIRECT(ADDRESS(ROW(L159),V$185,4)),INDIRECT(ADDRESS(ROW(L159),U$185,4)):INDIRECT(ADDRESS(ROW(L159),V$185,4)),"&gt;8")-COUNTIFS(INDIRECT(ADDRESS(ROW(L159),U$185,4)):INDIRECT(ADDRESS(ROW(L159),V$185,4)),"&gt;8")*8-SUM(INDIRECT(ADDRESS(ROW(L223),U$185,4)):INDIRECT(ADDRESS(ROW(L223),V$185,4)))</f>
        <v>0</v>
      </c>
      <c r="W181" s="178">
        <f t="shared" ca="1" si="107"/>
        <v>0</v>
      </c>
      <c r="X181" s="169">
        <f ca="1">SUM(INDIRECT(ADDRESS(ROW(O159),X$185,4)):INDIRECT(ADDRESS(ROW(O159),Y$185,4)))-40-SUM(INDIRECT(ADDRESS(ROW(O202),X$185,4)):INDIRECT(ADDRESS(ROW(O202),Y$185,4)),INDIRECT(ADDRESS(ROW(O223),X$185,4)):INDIRECT(ADDRESS(ROW(O223),Y$185,4)))</f>
        <v>-40</v>
      </c>
      <c r="Y181" s="169">
        <f ca="1">SUMIFS(INDIRECT(ADDRESS(ROW(O159),X$185,4)):INDIRECT(ADDRESS(ROW(O159),Y$185,4)),INDIRECT(ADDRESS(ROW(O159),X$185,4)):INDIRECT(ADDRESS(ROW(O159),Y$185,4)),"&gt;8")-COUNTIFS(INDIRECT(ADDRESS(ROW(O159),X$185,4)):INDIRECT(ADDRESS(ROW(O159),Y$185,4)),"&gt;8")*8-SUM(INDIRECT(ADDRESS(ROW(O223),X$185,4)):INDIRECT(ADDRESS(ROW(O223),Y$185,4)))</f>
        <v>0</v>
      </c>
      <c r="Z181" s="178">
        <f t="shared" ca="1" si="108"/>
        <v>0</v>
      </c>
      <c r="AA181" s="480">
        <f ca="1">SUM(INDIRECT(ADDRESS(ROW(R159),AA$185,4)):INDIRECT(ADDRESS(ROW(R159),AB$185,4)))-40-SUM(INDIRECT(ADDRESS(ROW(R202),AA$185,4)):INDIRECT(ADDRESS(ROW(R202),AB$185,4)),INDIRECT(ADDRESS(ROW(R223),AA$185,4)):INDIRECT(ADDRESS(ROW(R223),AB$185,4)))</f>
        <v>-40</v>
      </c>
      <c r="AB181" s="480">
        <f ca="1">SUMIFS(INDIRECT(ADDRESS(ROW(R159),AA$185,4)):INDIRECT(ADDRESS(ROW(R159),AB$185,4)),INDIRECT(ADDRESS(ROW(R159),AA$185,4)):INDIRECT(ADDRESS(ROW(R159),AB$185,4)),"&gt;8")-COUNTIFS(INDIRECT(ADDRESS(ROW(R159),AA$185,4)):INDIRECT(ADDRESS(ROW(R159),AB$185,4)),"&gt;8")*8-SUM(INDIRECT(ADDRESS(ROW(R223),AA$185,4)):INDIRECT(ADDRESS(ROW(R223),AB$185,4)))</f>
        <v>0</v>
      </c>
      <c r="AC181" s="178">
        <f t="shared" ca="1" si="109"/>
        <v>0</v>
      </c>
      <c r="AD181" s="169">
        <f ca="1">IF($AB$185=45,0,SUM(INDIRECT(ADDRESS(ROW(U159),AD$185,4)):INDIRECT(ADDRESS(ROW(U159),AE$185,4)))-40-SUM(INDIRECT(ADDRESS(ROW(U202),AD$185,4)):INDIRECT(ADDRESS(ROW(U202),AE$185,4)),INDIRECT(ADDRESS(ROW(U223),AD$185,4)):INDIRECT(ADDRESS(ROW(U223),AE$185,4))))</f>
        <v>0</v>
      </c>
      <c r="AE181" s="169">
        <f ca="1">IF($AB$185=45,0,SUMIFS(INDIRECT(ADDRESS(ROW(U159),AD$185,4)):INDIRECT(ADDRESS(ROW(U159),AE$185,4)),INDIRECT(ADDRESS(ROW(U159),AD$185,4)):INDIRECT(ADDRESS(ROW(U159),AE$185,4)),"&gt;8")-COUNTIFS(INDIRECT(ADDRESS(ROW(U159),AD$185,4)):INDIRECT(ADDRESS(ROW(U159),AE$185,4)),"&gt;8")*8-SUM(INDIRECT(ADDRESS(ROW(U223),AD$185,4)):INDIRECT(ADDRESS(ROW(U223),AE$185,4))))</f>
        <v>0</v>
      </c>
      <c r="AF181" s="178">
        <f t="shared" ca="1" si="110"/>
        <v>0</v>
      </c>
      <c r="AG181" s="70"/>
      <c r="AH181" s="169">
        <f t="shared" ca="1" si="111"/>
        <v>0</v>
      </c>
      <c r="AJ181" s="313"/>
      <c r="AK181" s="313"/>
      <c r="AL181" s="313"/>
      <c r="AM181" s="313"/>
      <c r="AN181" s="313"/>
      <c r="AO181" s="313"/>
      <c r="AP181" s="313"/>
      <c r="AQ181" s="313"/>
      <c r="AR181" s="313"/>
      <c r="AS181" s="313"/>
      <c r="AT181" s="313"/>
      <c r="AU181" s="313"/>
      <c r="AV181" s="311"/>
      <c r="AW181" s="312"/>
      <c r="AX181" s="312"/>
      <c r="AY181" s="312"/>
      <c r="BA181" s="58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</row>
    <row r="182" spans="4:70" ht="15" customHeight="1">
      <c r="H182" s="69"/>
      <c r="I182" s="69"/>
      <c r="J182" s="69"/>
      <c r="K182" s="69"/>
      <c r="M182" s="22"/>
      <c r="N182" s="177" t="str">
        <f t="shared" si="104"/>
        <v>직원13</v>
      </c>
      <c r="O182" s="513">
        <f ca="1">SUM(INDIRECT(ADDRESS(ROW(F160),O$185,4)):INDIRECT(ADDRESS(ROW(F160),P$185,4)))+$C160-$B160-40-SUM(INDIRECT(ADDRESS(ROW(F203),O$185,4)):INDIRECT(ADDRESS(ROW(F203),P$185,4)),INDIRECT(ADDRESS(ROW(F224),O$185,4)):INDIRECT(ADDRESS(ROW(F224),P$185,4)))</f>
        <v>-40</v>
      </c>
      <c r="P182" s="169">
        <f ca="1">SUMIFS(INDIRECT(ADDRESS(ROW(F160),O$185,4)):INDIRECT(ADDRESS(ROW(F160),P$185,4)),INDIRECT(ADDRESS(ROW(F160),O$185,4)):INDIRECT(ADDRESS(ROW(F160),P$185,4)),"&gt;8")-COUNTIFS(INDIRECT(ADDRESS(ROW(F160),O$185,4)):INDIRECT(ADDRESS(ROW(F160),P$185,4)),"&gt;8")*8-SUM(INDIRECT(ADDRESS(ROW(F224),O$185,4)):INDIRECT(ADDRESS(ROW(F224),P$185,4)))</f>
        <v>0</v>
      </c>
      <c r="Q182" s="178">
        <f t="shared" ca="1" si="105"/>
        <v>0</v>
      </c>
      <c r="R182" s="169">
        <f ca="1">SUM(INDIRECT(ADDRESS(ROW(I160),R$185,4)):INDIRECT(ADDRESS(ROW(I160),S$185,4)))-40-SUM(INDIRECT(ADDRESS(ROW(I203),R$185,4)):INDIRECT(ADDRESS(ROW(I203),S$185,4)),INDIRECT(ADDRESS(ROW(I224),R$185,4)):INDIRECT(ADDRESS(ROW(I224),S$185,4)))</f>
        <v>-40</v>
      </c>
      <c r="S182" s="169">
        <f ca="1">SUMIFS(INDIRECT(ADDRESS(ROW(I160),R$185,4)):INDIRECT(ADDRESS(ROW(I160),S$185,4)),INDIRECT(ADDRESS(ROW(I160),R$185,4)):INDIRECT(ADDRESS(ROW(I160),S$185,4)),"&gt;8")-COUNTIFS(INDIRECT(ADDRESS(ROW(I160),R$185,4)):INDIRECT(ADDRESS(ROW(I160),S$185,4)),"&gt;8")*8-SUM(INDIRECT(ADDRESS(ROW(I224),R$185,4)):INDIRECT(ADDRESS(ROW(I224),S$185,4)))</f>
        <v>0</v>
      </c>
      <c r="T182" s="178">
        <f t="shared" ca="1" si="106"/>
        <v>0</v>
      </c>
      <c r="U182" s="169">
        <f ca="1">SUM(INDIRECT(ADDRESS(ROW(L160),U$185,4)):INDIRECT(ADDRESS(ROW(L160),V$185,4)))-40-SUM(INDIRECT(ADDRESS(ROW(L203),U$185,4)):INDIRECT(ADDRESS(ROW(L203),V$185,4)),INDIRECT(ADDRESS(ROW(L224),U$185,4)):INDIRECT(ADDRESS(ROW(L224),V$185,4)))</f>
        <v>-40</v>
      </c>
      <c r="V182" s="169">
        <f ca="1">SUMIFS(INDIRECT(ADDRESS(ROW(L160),U$185,4)):INDIRECT(ADDRESS(ROW(L160),V$185,4)),INDIRECT(ADDRESS(ROW(L160),U$185,4)):INDIRECT(ADDRESS(ROW(L160),V$185,4)),"&gt;8")-COUNTIFS(INDIRECT(ADDRESS(ROW(L160),U$185,4)):INDIRECT(ADDRESS(ROW(L160),V$185,4)),"&gt;8")*8-SUM(INDIRECT(ADDRESS(ROW(L224),U$185,4)):INDIRECT(ADDRESS(ROW(L224),V$185,4)))</f>
        <v>0</v>
      </c>
      <c r="W182" s="178">
        <f t="shared" ca="1" si="107"/>
        <v>0</v>
      </c>
      <c r="X182" s="169">
        <f ca="1">SUM(INDIRECT(ADDRESS(ROW(O160),X$185,4)):INDIRECT(ADDRESS(ROW(O160),Y$185,4)))-40-SUM(INDIRECT(ADDRESS(ROW(O203),X$185,4)):INDIRECT(ADDRESS(ROW(O203),Y$185,4)),INDIRECT(ADDRESS(ROW(O224),X$185,4)):INDIRECT(ADDRESS(ROW(O224),Y$185,4)))</f>
        <v>-40</v>
      </c>
      <c r="Y182" s="169">
        <f ca="1">SUMIFS(INDIRECT(ADDRESS(ROW(O160),X$185,4)):INDIRECT(ADDRESS(ROW(O160),Y$185,4)),INDIRECT(ADDRESS(ROW(O160),X$185,4)):INDIRECT(ADDRESS(ROW(O160),Y$185,4)),"&gt;8")-COUNTIFS(INDIRECT(ADDRESS(ROW(O160),X$185,4)):INDIRECT(ADDRESS(ROW(O160),Y$185,4)),"&gt;8")*8-SUM(INDIRECT(ADDRESS(ROW(O224),X$185,4)):INDIRECT(ADDRESS(ROW(O224),Y$185,4)))</f>
        <v>0</v>
      </c>
      <c r="Z182" s="178">
        <f t="shared" ca="1" si="108"/>
        <v>0</v>
      </c>
      <c r="AA182" s="480">
        <f ca="1">SUM(INDIRECT(ADDRESS(ROW(R160),AA$185,4)):INDIRECT(ADDRESS(ROW(R160),AB$185,4)))-40-SUM(INDIRECT(ADDRESS(ROW(R203),AA$185,4)):INDIRECT(ADDRESS(ROW(R203),AB$185,4)),INDIRECT(ADDRESS(ROW(R224),AA$185,4)):INDIRECT(ADDRESS(ROW(R224),AB$185,4)))</f>
        <v>-40</v>
      </c>
      <c r="AB182" s="480">
        <f ca="1">SUMIFS(INDIRECT(ADDRESS(ROW(R160),AA$185,4)):INDIRECT(ADDRESS(ROW(R160),AB$185,4)),INDIRECT(ADDRESS(ROW(R160),AA$185,4)):INDIRECT(ADDRESS(ROW(R160),AB$185,4)),"&gt;8")-COUNTIFS(INDIRECT(ADDRESS(ROW(R160),AA$185,4)):INDIRECT(ADDRESS(ROW(R160),AB$185,4)),"&gt;8")*8-SUM(INDIRECT(ADDRESS(ROW(R224),AA$185,4)):INDIRECT(ADDRESS(ROW(R224),AB$185,4)))</f>
        <v>0</v>
      </c>
      <c r="AC182" s="178">
        <f t="shared" ca="1" si="109"/>
        <v>0</v>
      </c>
      <c r="AD182" s="169">
        <f ca="1">IF($AB$185=45,0,SUM(INDIRECT(ADDRESS(ROW(U160),AD$185,4)):INDIRECT(ADDRESS(ROW(U160),AE$185,4)))-40-SUM(INDIRECT(ADDRESS(ROW(U203),AD$185,4)):INDIRECT(ADDRESS(ROW(U203),AE$185,4)),INDIRECT(ADDRESS(ROW(U224),AD$185,4)):INDIRECT(ADDRESS(ROW(U224),AE$185,4))))</f>
        <v>0</v>
      </c>
      <c r="AE182" s="169">
        <f ca="1">IF($AB$185=45,0,SUMIFS(INDIRECT(ADDRESS(ROW(U160),AD$185,4)):INDIRECT(ADDRESS(ROW(U160),AE$185,4)),INDIRECT(ADDRESS(ROW(U160),AD$185,4)):INDIRECT(ADDRESS(ROW(U160),AE$185,4)),"&gt;8")-COUNTIFS(INDIRECT(ADDRESS(ROW(U160),AD$185,4)):INDIRECT(ADDRESS(ROW(U160),AE$185,4)),"&gt;8")*8-SUM(INDIRECT(ADDRESS(ROW(U224),AD$185,4)):INDIRECT(ADDRESS(ROW(U224),AE$185,4))))</f>
        <v>0</v>
      </c>
      <c r="AF182" s="178">
        <f t="shared" ca="1" si="110"/>
        <v>0</v>
      </c>
      <c r="AG182" s="70"/>
      <c r="AH182" s="169">
        <f t="shared" ca="1" si="111"/>
        <v>0</v>
      </c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2"/>
      <c r="AX182" s="312"/>
      <c r="AY182" s="312"/>
      <c r="BA182" s="58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</row>
    <row r="183" spans="4:70" ht="15" customHeight="1">
      <c r="H183" s="69"/>
      <c r="I183" s="69"/>
      <c r="J183" s="69"/>
      <c r="K183" s="69"/>
      <c r="M183" s="22"/>
      <c r="N183" s="177" t="str">
        <f t="shared" si="104"/>
        <v>직원14</v>
      </c>
      <c r="O183" s="513">
        <f ca="1">SUM(INDIRECT(ADDRESS(ROW(F161),O$185,4)):INDIRECT(ADDRESS(ROW(F161),P$185,4)))+$C161-$B161-40-SUM(INDIRECT(ADDRESS(ROW(F204),O$185,4)):INDIRECT(ADDRESS(ROW(F204),P$185,4)),INDIRECT(ADDRESS(ROW(F225),O$185,4)):INDIRECT(ADDRESS(ROW(F225),P$185,4)))</f>
        <v>-40</v>
      </c>
      <c r="P183" s="169">
        <f ca="1">SUMIFS(INDIRECT(ADDRESS(ROW(F161),O$185,4)):INDIRECT(ADDRESS(ROW(F161),P$185,4)),INDIRECT(ADDRESS(ROW(F161),O$185,4)):INDIRECT(ADDRESS(ROW(F161),P$185,4)),"&gt;8")-COUNTIFS(INDIRECT(ADDRESS(ROW(F161),O$185,4)):INDIRECT(ADDRESS(ROW(F161),P$185,4)),"&gt;8")*8-SUM(INDIRECT(ADDRESS(ROW(F225),O$185,4)):INDIRECT(ADDRESS(ROW(F225),P$185,4)))</f>
        <v>0</v>
      </c>
      <c r="Q183" s="178">
        <f t="shared" ca="1" si="105"/>
        <v>0</v>
      </c>
      <c r="R183" s="169">
        <f ca="1">SUM(INDIRECT(ADDRESS(ROW(I161),R$185,4)):INDIRECT(ADDRESS(ROW(I161),S$185,4)))-40-SUM(INDIRECT(ADDRESS(ROW(I204),R$185,4)):INDIRECT(ADDRESS(ROW(I204),S$185,4)),INDIRECT(ADDRESS(ROW(I225),R$185,4)):INDIRECT(ADDRESS(ROW(I225),S$185,4)))</f>
        <v>-40</v>
      </c>
      <c r="S183" s="169">
        <f ca="1">SUMIFS(INDIRECT(ADDRESS(ROW(I161),R$185,4)):INDIRECT(ADDRESS(ROW(I161),S$185,4)),INDIRECT(ADDRESS(ROW(I161),R$185,4)):INDIRECT(ADDRESS(ROW(I161),S$185,4)),"&gt;8")-COUNTIFS(INDIRECT(ADDRESS(ROW(I161),R$185,4)):INDIRECT(ADDRESS(ROW(I161),S$185,4)),"&gt;8")*8-SUM(INDIRECT(ADDRESS(ROW(I225),R$185,4)):INDIRECT(ADDRESS(ROW(I225),S$185,4)))</f>
        <v>0</v>
      </c>
      <c r="T183" s="178">
        <f t="shared" ca="1" si="106"/>
        <v>0</v>
      </c>
      <c r="U183" s="169">
        <f ca="1">SUM(INDIRECT(ADDRESS(ROW(L161),U$185,4)):INDIRECT(ADDRESS(ROW(L161),V$185,4)))-40-SUM(INDIRECT(ADDRESS(ROW(L204),U$185,4)):INDIRECT(ADDRESS(ROW(L204),V$185,4)),INDIRECT(ADDRESS(ROW(L225),U$185,4)):INDIRECT(ADDRESS(ROW(L225),V$185,4)))</f>
        <v>-40</v>
      </c>
      <c r="V183" s="169">
        <f ca="1">SUMIFS(INDIRECT(ADDRESS(ROW(L161),U$185,4)):INDIRECT(ADDRESS(ROW(L161),V$185,4)),INDIRECT(ADDRESS(ROW(L161),U$185,4)):INDIRECT(ADDRESS(ROW(L161),V$185,4)),"&gt;8")-COUNTIFS(INDIRECT(ADDRESS(ROW(L161),U$185,4)):INDIRECT(ADDRESS(ROW(L161),V$185,4)),"&gt;8")*8-SUM(INDIRECT(ADDRESS(ROW(L225),U$185,4)):INDIRECT(ADDRESS(ROW(L225),V$185,4)))</f>
        <v>0</v>
      </c>
      <c r="W183" s="178">
        <f t="shared" ca="1" si="107"/>
        <v>0</v>
      </c>
      <c r="X183" s="169">
        <f ca="1">SUM(INDIRECT(ADDRESS(ROW(O161),X$185,4)):INDIRECT(ADDRESS(ROW(O161),Y$185,4)))-40-SUM(INDIRECT(ADDRESS(ROW(O204),X$185,4)):INDIRECT(ADDRESS(ROW(O204),Y$185,4)),INDIRECT(ADDRESS(ROW(O225),X$185,4)):INDIRECT(ADDRESS(ROW(O225),Y$185,4)))</f>
        <v>-40</v>
      </c>
      <c r="Y183" s="169">
        <f ca="1">SUMIFS(INDIRECT(ADDRESS(ROW(O161),X$185,4)):INDIRECT(ADDRESS(ROW(O161),Y$185,4)),INDIRECT(ADDRESS(ROW(O161),X$185,4)):INDIRECT(ADDRESS(ROW(O161),Y$185,4)),"&gt;8")-COUNTIFS(INDIRECT(ADDRESS(ROW(O161),X$185,4)):INDIRECT(ADDRESS(ROW(O161),Y$185,4)),"&gt;8")*8-SUM(INDIRECT(ADDRESS(ROW(O225),X$185,4)):INDIRECT(ADDRESS(ROW(O225),Y$185,4)))</f>
        <v>0</v>
      </c>
      <c r="Z183" s="178">
        <f t="shared" ca="1" si="108"/>
        <v>0</v>
      </c>
      <c r="AA183" s="480">
        <f ca="1">SUM(INDIRECT(ADDRESS(ROW(R161),AA$185,4)):INDIRECT(ADDRESS(ROW(R161),AB$185,4)))-40-SUM(INDIRECT(ADDRESS(ROW(R204),AA$185,4)):INDIRECT(ADDRESS(ROW(R204),AB$185,4)),INDIRECT(ADDRESS(ROW(R225),AA$185,4)):INDIRECT(ADDRESS(ROW(R225),AB$185,4)))</f>
        <v>-40</v>
      </c>
      <c r="AB183" s="480">
        <f ca="1">SUMIFS(INDIRECT(ADDRESS(ROW(R161),AA$185,4)):INDIRECT(ADDRESS(ROW(R161),AB$185,4)),INDIRECT(ADDRESS(ROW(R161),AA$185,4)):INDIRECT(ADDRESS(ROW(R161),AB$185,4)),"&gt;8")-COUNTIFS(INDIRECT(ADDRESS(ROW(R161),AA$185,4)):INDIRECT(ADDRESS(ROW(R161),AB$185,4)),"&gt;8")*8-SUM(INDIRECT(ADDRESS(ROW(R225),AA$185,4)):INDIRECT(ADDRESS(ROW(R225),AB$185,4)))</f>
        <v>0</v>
      </c>
      <c r="AC183" s="178">
        <f t="shared" ca="1" si="109"/>
        <v>0</v>
      </c>
      <c r="AD183" s="169">
        <f ca="1">IF($AB$185=45,0,SUM(INDIRECT(ADDRESS(ROW(U161),AD$185,4)):INDIRECT(ADDRESS(ROW(U161),AE$185,4)))-40-SUM(INDIRECT(ADDRESS(ROW(U204),AD$185,4)):INDIRECT(ADDRESS(ROW(U204),AE$185,4)),INDIRECT(ADDRESS(ROW(U225),AD$185,4)):INDIRECT(ADDRESS(ROW(U225),AE$185,4))))</f>
        <v>0</v>
      </c>
      <c r="AE183" s="169">
        <f ca="1">IF($AB$185=45,0,SUMIFS(INDIRECT(ADDRESS(ROW(U161),AD$185,4)):INDIRECT(ADDRESS(ROW(U161),AE$185,4)),INDIRECT(ADDRESS(ROW(U161),AD$185,4)):INDIRECT(ADDRESS(ROW(U161),AE$185,4)),"&gt;8")-COUNTIFS(INDIRECT(ADDRESS(ROW(U161),AD$185,4)):INDIRECT(ADDRESS(ROW(U161),AE$185,4)),"&gt;8")*8-SUM(INDIRECT(ADDRESS(ROW(U225),AD$185,4)):INDIRECT(ADDRESS(ROW(U225),AE$185,4))))</f>
        <v>0</v>
      </c>
      <c r="AF183" s="178">
        <f t="shared" ca="1" si="110"/>
        <v>0</v>
      </c>
      <c r="AG183" s="70"/>
      <c r="AH183" s="169">
        <f t="shared" ca="1" si="111"/>
        <v>0</v>
      </c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2"/>
      <c r="AX183" s="312"/>
      <c r="AY183" s="312"/>
      <c r="BA183" s="58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</row>
    <row r="184" spans="4:70" ht="15" customHeight="1">
      <c r="H184" s="69"/>
      <c r="I184" s="69"/>
      <c r="J184" s="69"/>
      <c r="K184" s="69"/>
      <c r="M184" s="22"/>
      <c r="N184" s="179" t="str">
        <f t="shared" si="104"/>
        <v>직원15</v>
      </c>
      <c r="O184" s="514">
        <f ca="1">SUM(INDIRECT(ADDRESS(ROW(F162),O$185,4)):INDIRECT(ADDRESS(ROW(F162),P$185,4)))+$C162-$B162-40-SUM(INDIRECT(ADDRESS(ROW(F205),O$185,4)):INDIRECT(ADDRESS(ROW(F205),P$185,4)),INDIRECT(ADDRESS(ROW(F226),O$185,4)):INDIRECT(ADDRESS(ROW(F226),P$185,4)))</f>
        <v>-40</v>
      </c>
      <c r="P184" s="170">
        <f ca="1">SUMIFS(INDIRECT(ADDRESS(ROW(F162),O$185,4)):INDIRECT(ADDRESS(ROW(F162),P$185,4)),INDIRECT(ADDRESS(ROW(F162),O$185,4)):INDIRECT(ADDRESS(ROW(F162),P$185,4)),"&gt;8")-COUNTIFS(INDIRECT(ADDRESS(ROW(F162),O$185,4)):INDIRECT(ADDRESS(ROW(F162),P$185,4)),"&gt;8")*8-SUM(INDIRECT(ADDRESS(ROW(F226),O$185,4)):INDIRECT(ADDRESS(ROW(F226),P$185,4)))</f>
        <v>0</v>
      </c>
      <c r="Q184" s="180">
        <f t="shared" ca="1" si="105"/>
        <v>0</v>
      </c>
      <c r="R184" s="170">
        <f ca="1">SUM(INDIRECT(ADDRESS(ROW(I162),R$185,4)):INDIRECT(ADDRESS(ROW(I162),S$185,4)))-40-SUM(INDIRECT(ADDRESS(ROW(I205),R$185,4)):INDIRECT(ADDRESS(ROW(I205),S$185,4)),INDIRECT(ADDRESS(ROW(I226),R$185,4)):INDIRECT(ADDRESS(ROW(I226),S$185,4)))</f>
        <v>-40</v>
      </c>
      <c r="S184" s="170">
        <f ca="1">SUMIFS(INDIRECT(ADDRESS(ROW(I162),R$185,4)):INDIRECT(ADDRESS(ROW(I162),S$185,4)),INDIRECT(ADDRESS(ROW(I162),R$185,4)):INDIRECT(ADDRESS(ROW(I162),S$185,4)),"&gt;8")-COUNTIFS(INDIRECT(ADDRESS(ROW(I162),R$185,4)):INDIRECT(ADDRESS(ROW(I162),S$185,4)),"&gt;8")*8-SUM(INDIRECT(ADDRESS(ROW(I226),R$185,4)):INDIRECT(ADDRESS(ROW(I226),S$185,4)))</f>
        <v>0</v>
      </c>
      <c r="T184" s="180">
        <f t="shared" ca="1" si="106"/>
        <v>0</v>
      </c>
      <c r="U184" s="170">
        <f ca="1">SUM(INDIRECT(ADDRESS(ROW(L162),U$185,4)):INDIRECT(ADDRESS(ROW(L162),V$185,4)))-40-SUM(INDIRECT(ADDRESS(ROW(L205),U$185,4)):INDIRECT(ADDRESS(ROW(L205),V$185,4)),INDIRECT(ADDRESS(ROW(L226),U$185,4)):INDIRECT(ADDRESS(ROW(L226),V$185,4)))</f>
        <v>-40</v>
      </c>
      <c r="V184" s="170">
        <f ca="1">SUMIFS(INDIRECT(ADDRESS(ROW(L162),U$185,4)):INDIRECT(ADDRESS(ROW(L162),V$185,4)),INDIRECT(ADDRESS(ROW(L162),U$185,4)):INDIRECT(ADDRESS(ROW(L162),V$185,4)),"&gt;8")-COUNTIFS(INDIRECT(ADDRESS(ROW(L162),U$185,4)):INDIRECT(ADDRESS(ROW(L162),V$185,4)),"&gt;8")*8-SUM(INDIRECT(ADDRESS(ROW(L226),U$185,4)):INDIRECT(ADDRESS(ROW(L226),V$185,4)))</f>
        <v>0</v>
      </c>
      <c r="W184" s="180">
        <f t="shared" ca="1" si="107"/>
        <v>0</v>
      </c>
      <c r="X184" s="170">
        <f ca="1">SUM(INDIRECT(ADDRESS(ROW(O162),X$185,4)):INDIRECT(ADDRESS(ROW(O162),Y$185,4)))-40-SUM(INDIRECT(ADDRESS(ROW(O205),X$185,4)):INDIRECT(ADDRESS(ROW(O205),Y$185,4)),INDIRECT(ADDRESS(ROW(O226),X$185,4)):INDIRECT(ADDRESS(ROW(O226),Y$185,4)))</f>
        <v>-40</v>
      </c>
      <c r="Y184" s="170">
        <f ca="1">SUMIFS(INDIRECT(ADDRESS(ROW(O162),X$185,4)):INDIRECT(ADDRESS(ROW(O162),Y$185,4)),INDIRECT(ADDRESS(ROW(O162),X$185,4)):INDIRECT(ADDRESS(ROW(O162),Y$185,4)),"&gt;8")-COUNTIFS(INDIRECT(ADDRESS(ROW(O162),X$185,4)):INDIRECT(ADDRESS(ROW(O162),Y$185,4)),"&gt;8")*8-SUM(INDIRECT(ADDRESS(ROW(O226),X$185,4)):INDIRECT(ADDRESS(ROW(O226),Y$185,4)))</f>
        <v>0</v>
      </c>
      <c r="Z184" s="180">
        <f t="shared" ca="1" si="108"/>
        <v>0</v>
      </c>
      <c r="AA184" s="481">
        <f ca="1">SUM(INDIRECT(ADDRESS(ROW(R162),AA$185,4)):INDIRECT(ADDRESS(ROW(R162),AB$185,4)))-40-SUM(INDIRECT(ADDRESS(ROW(R205),AA$185,4)):INDIRECT(ADDRESS(ROW(R205),AB$185,4)),INDIRECT(ADDRESS(ROW(R226),AA$185,4)):INDIRECT(ADDRESS(ROW(R226),AB$185,4)))</f>
        <v>-40</v>
      </c>
      <c r="AB184" s="481">
        <f ca="1">SUMIFS(INDIRECT(ADDRESS(ROW(R162),AA$185,4)):INDIRECT(ADDRESS(ROW(R162),AB$185,4)),INDIRECT(ADDRESS(ROW(R162),AA$185,4)):INDIRECT(ADDRESS(ROW(R162),AB$185,4)),"&gt;8")-COUNTIFS(INDIRECT(ADDRESS(ROW(R162),AA$185,4)):INDIRECT(ADDRESS(ROW(R162),AB$185,4)),"&gt;8")*8-SUM(INDIRECT(ADDRESS(ROW(R226),AA$185,4)):INDIRECT(ADDRESS(ROW(R226),AB$185,4)))</f>
        <v>0</v>
      </c>
      <c r="AC184" s="180">
        <f t="shared" ca="1" si="109"/>
        <v>0</v>
      </c>
      <c r="AD184" s="170">
        <f ca="1">IF($AB$185=45,0,SUM(INDIRECT(ADDRESS(ROW(U162),AD$185,4)):INDIRECT(ADDRESS(ROW(U162),AE$185,4)))-40-SUM(INDIRECT(ADDRESS(ROW(U205),AD$185,4)):INDIRECT(ADDRESS(ROW(U205),AE$185,4)),INDIRECT(ADDRESS(ROW(U226),AD$185,4)):INDIRECT(ADDRESS(ROW(U226),AE$185,4))))</f>
        <v>0</v>
      </c>
      <c r="AE184" s="170">
        <f ca="1">IF($AB$185=45,0,SUMIFS(INDIRECT(ADDRESS(ROW(U162),AD$185,4)):INDIRECT(ADDRESS(ROW(U162),AE$185,4)),INDIRECT(ADDRESS(ROW(U162),AD$185,4)):INDIRECT(ADDRESS(ROW(U162),AE$185,4)),"&gt;8")-COUNTIFS(INDIRECT(ADDRESS(ROW(U162),AD$185,4)):INDIRECT(ADDRESS(ROW(U162),AE$185,4)),"&gt;8")*8-SUM(INDIRECT(ADDRESS(ROW(U226),AD$185,4)):INDIRECT(ADDRESS(ROW(U226),AE$185,4))))</f>
        <v>0</v>
      </c>
      <c r="AF184" s="180">
        <f t="shared" ca="1" si="110"/>
        <v>0</v>
      </c>
      <c r="AG184" s="70"/>
      <c r="AH184" s="170">
        <f t="shared" ca="1" si="111"/>
        <v>0</v>
      </c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2"/>
      <c r="AX184" s="312"/>
      <c r="AY184" s="312"/>
      <c r="BA184" s="58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</row>
    <row r="185" spans="4:70" s="261" customFormat="1" ht="15" customHeight="1">
      <c r="D185" s="9"/>
      <c r="E185" s="9"/>
      <c r="F185" s="9"/>
      <c r="G185" s="9"/>
      <c r="H185" s="9"/>
      <c r="I185" s="9"/>
      <c r="J185" s="9"/>
      <c r="L185" s="304"/>
      <c r="M185" s="305"/>
      <c r="N185" s="8">
        <f>WEEKDAY(DATE($N$101,$O$101,1),1)</f>
        <v>3</v>
      </c>
      <c r="O185" s="8">
        <v>15</v>
      </c>
      <c r="P185" s="8">
        <f>IF(OR($I$2=0,$I$2=$N$185),21,IF($I$2=1,22-$N$185,IF($N$185=1,15,23-$N$185)))</f>
        <v>19</v>
      </c>
      <c r="Q185" s="8"/>
      <c r="R185" s="8">
        <f>P185+1</f>
        <v>20</v>
      </c>
      <c r="S185" s="8">
        <f>R185+6</f>
        <v>26</v>
      </c>
      <c r="T185" s="8"/>
      <c r="U185" s="8">
        <f>S185+1</f>
        <v>27</v>
      </c>
      <c r="V185" s="8">
        <f>U185+6</f>
        <v>33</v>
      </c>
      <c r="W185" s="8"/>
      <c r="X185" s="8">
        <f>V185+1</f>
        <v>34</v>
      </c>
      <c r="Y185" s="8">
        <f>X185+6</f>
        <v>40</v>
      </c>
      <c r="Z185" s="8"/>
      <c r="AA185" s="8">
        <f>Y185+1</f>
        <v>41</v>
      </c>
      <c r="AB185" s="8">
        <f>IF(AA185&gt;39,45,AA185+6)</f>
        <v>45</v>
      </c>
      <c r="AC185" s="8"/>
      <c r="AD185" s="8">
        <f>AB185+1</f>
        <v>46</v>
      </c>
      <c r="AE185" s="261">
        <f>IF(AD185+6&gt;45,45,AD185+6)</f>
        <v>45</v>
      </c>
      <c r="AG185" s="511"/>
      <c r="BA185" s="306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</row>
    <row r="186" spans="4:70" ht="15" customHeight="1">
      <c r="H186" s="69"/>
      <c r="I186" s="69"/>
      <c r="J186" s="69"/>
      <c r="K186" s="69"/>
      <c r="M186" s="22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BA186" s="58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</row>
    <row r="187" spans="4:70" ht="15" customHeight="1">
      <c r="H187" s="69"/>
      <c r="I187" s="69"/>
      <c r="J187" s="69"/>
      <c r="K187" s="69"/>
      <c r="M187" s="22"/>
      <c r="N187" s="181" t="s">
        <v>58</v>
      </c>
      <c r="O187" s="70"/>
      <c r="P187" s="70"/>
      <c r="Q187" s="7"/>
      <c r="R187" s="70"/>
      <c r="S187" s="70"/>
      <c r="T187" s="70"/>
      <c r="U187" s="70"/>
      <c r="V187" s="70"/>
      <c r="W187" s="70"/>
      <c r="BA187" s="58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</row>
    <row r="188" spans="4:70" ht="15" customHeight="1">
      <c r="H188" s="69"/>
      <c r="I188" s="69"/>
      <c r="J188" s="69"/>
      <c r="K188" s="69"/>
      <c r="M188" s="22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BA188" s="58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</row>
    <row r="189" spans="4:70" ht="15" customHeight="1">
      <c r="D189" s="540">
        <f t="shared" ref="D189:I190" si="112">D146</f>
        <v>44615</v>
      </c>
      <c r="E189" s="114">
        <f t="shared" si="112"/>
        <v>44616</v>
      </c>
      <c r="F189" s="114">
        <f t="shared" si="112"/>
        <v>44617</v>
      </c>
      <c r="G189" s="114">
        <f t="shared" si="112"/>
        <v>44618</v>
      </c>
      <c r="H189" s="114">
        <f t="shared" si="112"/>
        <v>44619</v>
      </c>
      <c r="I189" s="115">
        <f t="shared" si="112"/>
        <v>44620</v>
      </c>
      <c r="J189" s="69"/>
      <c r="K189" s="69"/>
      <c r="M189" s="22"/>
      <c r="N189" s="98" t="str">
        <f t="shared" ref="N189:AS189" si="113">N146</f>
        <v>날짜</v>
      </c>
      <c r="O189" s="113">
        <f t="shared" si="113"/>
        <v>44621</v>
      </c>
      <c r="P189" s="114">
        <f t="shared" si="113"/>
        <v>44622</v>
      </c>
      <c r="Q189" s="114">
        <f t="shared" si="113"/>
        <v>44623</v>
      </c>
      <c r="R189" s="114">
        <f t="shared" si="113"/>
        <v>44624</v>
      </c>
      <c r="S189" s="114">
        <f t="shared" si="113"/>
        <v>44625</v>
      </c>
      <c r="T189" s="114">
        <f t="shared" si="113"/>
        <v>44626</v>
      </c>
      <c r="U189" s="114">
        <f t="shared" si="113"/>
        <v>44627</v>
      </c>
      <c r="V189" s="114">
        <f t="shared" si="113"/>
        <v>44628</v>
      </c>
      <c r="W189" s="114">
        <f t="shared" si="113"/>
        <v>44629</v>
      </c>
      <c r="X189" s="114">
        <f t="shared" si="113"/>
        <v>44630</v>
      </c>
      <c r="Y189" s="114">
        <f t="shared" si="113"/>
        <v>44631</v>
      </c>
      <c r="Z189" s="114">
        <f t="shared" si="113"/>
        <v>44632</v>
      </c>
      <c r="AA189" s="114">
        <f t="shared" si="113"/>
        <v>44633</v>
      </c>
      <c r="AB189" s="114">
        <f t="shared" si="113"/>
        <v>44634</v>
      </c>
      <c r="AC189" s="114">
        <f t="shared" si="113"/>
        <v>44635</v>
      </c>
      <c r="AD189" s="114">
        <f t="shared" si="113"/>
        <v>44636</v>
      </c>
      <c r="AE189" s="114">
        <f t="shared" si="113"/>
        <v>44637</v>
      </c>
      <c r="AF189" s="114">
        <f t="shared" si="113"/>
        <v>44638</v>
      </c>
      <c r="AG189" s="114">
        <f t="shared" si="113"/>
        <v>44639</v>
      </c>
      <c r="AH189" s="114">
        <f t="shared" si="113"/>
        <v>44640</v>
      </c>
      <c r="AI189" s="114">
        <f t="shared" si="113"/>
        <v>44641</v>
      </c>
      <c r="AJ189" s="114">
        <f t="shared" si="113"/>
        <v>44642</v>
      </c>
      <c r="AK189" s="114">
        <f t="shared" si="113"/>
        <v>44643</v>
      </c>
      <c r="AL189" s="114">
        <f t="shared" si="113"/>
        <v>44644</v>
      </c>
      <c r="AM189" s="114">
        <f t="shared" si="113"/>
        <v>44645</v>
      </c>
      <c r="AN189" s="114">
        <f t="shared" si="113"/>
        <v>44646</v>
      </c>
      <c r="AO189" s="114">
        <f t="shared" si="113"/>
        <v>44647</v>
      </c>
      <c r="AP189" s="114">
        <f t="shared" si="113"/>
        <v>44648</v>
      </c>
      <c r="AQ189" s="114">
        <f t="shared" si="113"/>
        <v>44649</v>
      </c>
      <c r="AR189" s="114">
        <f t="shared" si="113"/>
        <v>44650</v>
      </c>
      <c r="AS189" s="115">
        <f t="shared" si="113"/>
        <v>44651</v>
      </c>
      <c r="BA189" s="58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</row>
    <row r="190" spans="4:70" ht="15" customHeight="1">
      <c r="D190" s="541" t="str">
        <f t="shared" ca="1" si="112"/>
        <v>수</v>
      </c>
      <c r="E190" s="298" t="str">
        <f t="shared" ca="1" si="112"/>
        <v>목</v>
      </c>
      <c r="F190" s="298" t="str">
        <f t="shared" ca="1" si="112"/>
        <v>금</v>
      </c>
      <c r="G190" s="298" t="str">
        <f t="shared" ca="1" si="112"/>
        <v>토</v>
      </c>
      <c r="H190" s="298" t="str">
        <f t="shared" ca="1" si="112"/>
        <v>일</v>
      </c>
      <c r="I190" s="299" t="str">
        <f t="shared" ca="1" si="112"/>
        <v>월</v>
      </c>
      <c r="J190" s="69"/>
      <c r="K190" s="69"/>
      <c r="M190" s="22"/>
      <c r="N190" s="102" t="str">
        <f t="shared" ref="N190:AS190" si="114">N147</f>
        <v>요일</v>
      </c>
      <c r="O190" s="93" t="str">
        <f t="shared" ca="1" si="114"/>
        <v>휴</v>
      </c>
      <c r="P190" s="92" t="str">
        <f t="shared" ca="1" si="114"/>
        <v>수</v>
      </c>
      <c r="Q190" s="92" t="str">
        <f t="shared" ca="1" si="114"/>
        <v>목</v>
      </c>
      <c r="R190" s="92" t="str">
        <f t="shared" ca="1" si="114"/>
        <v>금</v>
      </c>
      <c r="S190" s="92" t="str">
        <f t="shared" ca="1" si="114"/>
        <v>토</v>
      </c>
      <c r="T190" s="92" t="str">
        <f t="shared" ca="1" si="114"/>
        <v>일</v>
      </c>
      <c r="U190" s="92" t="str">
        <f t="shared" ca="1" si="114"/>
        <v>월</v>
      </c>
      <c r="V190" s="92" t="str">
        <f t="shared" ca="1" si="114"/>
        <v>화</v>
      </c>
      <c r="W190" s="92" t="str">
        <f t="shared" ca="1" si="114"/>
        <v>수</v>
      </c>
      <c r="X190" s="92" t="str">
        <f t="shared" ca="1" si="114"/>
        <v>목</v>
      </c>
      <c r="Y190" s="92" t="str">
        <f t="shared" ca="1" si="114"/>
        <v>금</v>
      </c>
      <c r="Z190" s="92" t="str">
        <f t="shared" ca="1" si="114"/>
        <v>토</v>
      </c>
      <c r="AA190" s="92" t="str">
        <f t="shared" ca="1" si="114"/>
        <v>일</v>
      </c>
      <c r="AB190" s="92" t="str">
        <f t="shared" ca="1" si="114"/>
        <v>월</v>
      </c>
      <c r="AC190" s="92" t="str">
        <f t="shared" ca="1" si="114"/>
        <v>화</v>
      </c>
      <c r="AD190" s="92" t="str">
        <f t="shared" ca="1" si="114"/>
        <v>수</v>
      </c>
      <c r="AE190" s="92" t="str">
        <f t="shared" ca="1" si="114"/>
        <v>목</v>
      </c>
      <c r="AF190" s="92" t="str">
        <f t="shared" ca="1" si="114"/>
        <v>금</v>
      </c>
      <c r="AG190" s="92" t="str">
        <f t="shared" ca="1" si="114"/>
        <v>토</v>
      </c>
      <c r="AH190" s="92" t="str">
        <f t="shared" ca="1" si="114"/>
        <v>일</v>
      </c>
      <c r="AI190" s="92" t="str">
        <f t="shared" ca="1" si="114"/>
        <v>월</v>
      </c>
      <c r="AJ190" s="92" t="str">
        <f t="shared" ca="1" si="114"/>
        <v>화</v>
      </c>
      <c r="AK190" s="92" t="str">
        <f t="shared" ca="1" si="114"/>
        <v>수</v>
      </c>
      <c r="AL190" s="92" t="str">
        <f t="shared" ca="1" si="114"/>
        <v>목</v>
      </c>
      <c r="AM190" s="92" t="str">
        <f t="shared" ca="1" si="114"/>
        <v>금</v>
      </c>
      <c r="AN190" s="92" t="str">
        <f t="shared" ca="1" si="114"/>
        <v>토</v>
      </c>
      <c r="AO190" s="92" t="str">
        <f t="shared" ca="1" si="114"/>
        <v>일</v>
      </c>
      <c r="AP190" s="92" t="str">
        <f t="shared" ca="1" si="114"/>
        <v>월</v>
      </c>
      <c r="AQ190" s="92" t="str">
        <f t="shared" ca="1" si="114"/>
        <v>화</v>
      </c>
      <c r="AR190" s="92" t="str">
        <f t="shared" ca="1" si="114"/>
        <v>수</v>
      </c>
      <c r="AS190" s="103" t="str">
        <f t="shared" ca="1" si="114"/>
        <v>목</v>
      </c>
      <c r="BA190" s="58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</row>
    <row r="191" spans="4:70" ht="15" customHeight="1">
      <c r="D191" s="554">
        <f>IFERROR(IF(D$102&lt;0,0,IF(IF($E$2=1,D$190&lt;&gt;"휴",AND(D$190&lt;&gt;"휴",D$190&lt;&gt;$F$3)),0,IF(D148&lt;=8,D148,8))),0)</f>
        <v>0</v>
      </c>
      <c r="E191" s="184">
        <f t="shared" ref="E191:I191" si="115">IFERROR(IF(E$102&lt;0,0,IF(IF($E$2=1,E$190&lt;&gt;"휴",AND(E$190&lt;&gt;"휴",E$190&lt;&gt;$F$3)),0,IF(E148&lt;=8,E148,8))),0)</f>
        <v>0</v>
      </c>
      <c r="F191" s="184">
        <f t="shared" si="115"/>
        <v>0</v>
      </c>
      <c r="G191" s="184">
        <f t="shared" si="115"/>
        <v>0</v>
      </c>
      <c r="H191" s="184">
        <f t="shared" ca="1" si="115"/>
        <v>0</v>
      </c>
      <c r="I191" s="555">
        <f t="shared" ca="1" si="115"/>
        <v>0</v>
      </c>
      <c r="J191" s="69"/>
      <c r="K191" s="69"/>
      <c r="M191" s="22"/>
      <c r="N191" s="182" t="str">
        <f t="shared" ref="N191:N205" si="116">N8</f>
        <v>직원1</v>
      </c>
      <c r="O191" s="183">
        <f ca="1">IF(IF($E$2=1,O$190&lt;&gt;"휴",AND(O$190&lt;&gt;"휴",O$190&lt;&gt;$F$3)),0,IF(O148&lt;=8,O148,8))</f>
        <v>0</v>
      </c>
      <c r="P191" s="184">
        <f t="shared" ref="P191:AS191" ca="1" si="117">IF(IF($E$2=1,P$190&lt;&gt;"휴",AND(P$190&lt;&gt;"휴",P$190&lt;&gt;$F$3)),0,IF(P148&lt;=8,P148,8))</f>
        <v>0</v>
      </c>
      <c r="Q191" s="184">
        <f t="shared" ca="1" si="117"/>
        <v>0</v>
      </c>
      <c r="R191" s="184">
        <f t="shared" ca="1" si="117"/>
        <v>0</v>
      </c>
      <c r="S191" s="184">
        <f t="shared" ca="1" si="117"/>
        <v>0</v>
      </c>
      <c r="T191" s="184">
        <f t="shared" ca="1" si="117"/>
        <v>0</v>
      </c>
      <c r="U191" s="184">
        <f t="shared" ca="1" si="117"/>
        <v>0</v>
      </c>
      <c r="V191" s="185">
        <f t="shared" ca="1" si="117"/>
        <v>0</v>
      </c>
      <c r="W191" s="185">
        <f t="shared" ca="1" si="117"/>
        <v>0</v>
      </c>
      <c r="X191" s="185">
        <f t="shared" ca="1" si="117"/>
        <v>0</v>
      </c>
      <c r="Y191" s="185">
        <f t="shared" ca="1" si="117"/>
        <v>0</v>
      </c>
      <c r="Z191" s="185">
        <f t="shared" ca="1" si="117"/>
        <v>0</v>
      </c>
      <c r="AA191" s="185">
        <f t="shared" ca="1" si="117"/>
        <v>0</v>
      </c>
      <c r="AB191" s="185">
        <f t="shared" ca="1" si="117"/>
        <v>0</v>
      </c>
      <c r="AC191" s="185">
        <f t="shared" ca="1" si="117"/>
        <v>0</v>
      </c>
      <c r="AD191" s="185">
        <f t="shared" ca="1" si="117"/>
        <v>0</v>
      </c>
      <c r="AE191" s="185">
        <f t="shared" ca="1" si="117"/>
        <v>0</v>
      </c>
      <c r="AF191" s="185">
        <f t="shared" ca="1" si="117"/>
        <v>0</v>
      </c>
      <c r="AG191" s="185">
        <f t="shared" ca="1" si="117"/>
        <v>0</v>
      </c>
      <c r="AH191" s="185">
        <f t="shared" ca="1" si="117"/>
        <v>0</v>
      </c>
      <c r="AI191" s="185">
        <f t="shared" ca="1" si="117"/>
        <v>0</v>
      </c>
      <c r="AJ191" s="185">
        <f t="shared" ca="1" si="117"/>
        <v>0</v>
      </c>
      <c r="AK191" s="185">
        <f t="shared" ca="1" si="117"/>
        <v>0</v>
      </c>
      <c r="AL191" s="185">
        <f t="shared" ca="1" si="117"/>
        <v>0</v>
      </c>
      <c r="AM191" s="185">
        <f t="shared" ca="1" si="117"/>
        <v>0</v>
      </c>
      <c r="AN191" s="185">
        <f t="shared" ca="1" si="117"/>
        <v>0</v>
      </c>
      <c r="AO191" s="185">
        <f t="shared" ca="1" si="117"/>
        <v>0</v>
      </c>
      <c r="AP191" s="185">
        <f t="shared" ca="1" si="117"/>
        <v>0</v>
      </c>
      <c r="AQ191" s="185">
        <f t="shared" ca="1" si="117"/>
        <v>0</v>
      </c>
      <c r="AR191" s="185">
        <f t="shared" ca="1" si="117"/>
        <v>0</v>
      </c>
      <c r="AS191" s="186">
        <f t="shared" ca="1" si="117"/>
        <v>0</v>
      </c>
      <c r="BA191" s="58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</row>
    <row r="192" spans="4:70" ht="15" customHeight="1">
      <c r="D192" s="556">
        <f t="shared" ref="D192:I205" si="118">IFERROR(IF(D$102&lt;0,0,IF(IF($E$2=1,D$190&lt;&gt;"휴",AND(D$190&lt;&gt;"휴",D$190&lt;&gt;$F$3)),0,IF(D149&lt;=8,D149,8))),0)</f>
        <v>0</v>
      </c>
      <c r="E192" s="189">
        <f t="shared" si="118"/>
        <v>0</v>
      </c>
      <c r="F192" s="189">
        <f t="shared" si="118"/>
        <v>0</v>
      </c>
      <c r="G192" s="189">
        <f t="shared" si="118"/>
        <v>0</v>
      </c>
      <c r="H192" s="189">
        <f t="shared" ca="1" si="118"/>
        <v>0</v>
      </c>
      <c r="I192" s="557">
        <f t="shared" ca="1" si="118"/>
        <v>0</v>
      </c>
      <c r="J192" s="69"/>
      <c r="K192" s="69"/>
      <c r="M192" s="22"/>
      <c r="N192" s="187" t="str">
        <f t="shared" si="116"/>
        <v>직원2</v>
      </c>
      <c r="O192" s="188">
        <f t="shared" ref="O192:AS200" ca="1" si="119">IF(IF($E$2=1,O$190&lt;&gt;"휴",AND(O$190&lt;&gt;"휴",O$190&lt;&gt;$F$3)),0,IF(O149&lt;=8,O149,8))</f>
        <v>0</v>
      </c>
      <c r="P192" s="189">
        <f t="shared" ca="1" si="119"/>
        <v>0</v>
      </c>
      <c r="Q192" s="189">
        <f t="shared" ca="1" si="119"/>
        <v>0</v>
      </c>
      <c r="R192" s="189">
        <f t="shared" ca="1" si="119"/>
        <v>0</v>
      </c>
      <c r="S192" s="189">
        <f t="shared" ca="1" si="119"/>
        <v>0</v>
      </c>
      <c r="T192" s="189">
        <f t="shared" ca="1" si="119"/>
        <v>0</v>
      </c>
      <c r="U192" s="189">
        <f t="shared" ca="1" si="119"/>
        <v>0</v>
      </c>
      <c r="V192" s="190">
        <f t="shared" ca="1" si="119"/>
        <v>0</v>
      </c>
      <c r="W192" s="190">
        <f t="shared" ca="1" si="119"/>
        <v>0</v>
      </c>
      <c r="X192" s="190">
        <f t="shared" ca="1" si="119"/>
        <v>0</v>
      </c>
      <c r="Y192" s="190">
        <f t="shared" ca="1" si="119"/>
        <v>0</v>
      </c>
      <c r="Z192" s="190">
        <f t="shared" ca="1" si="119"/>
        <v>0</v>
      </c>
      <c r="AA192" s="190">
        <f t="shared" ca="1" si="119"/>
        <v>0</v>
      </c>
      <c r="AB192" s="190">
        <f t="shared" ca="1" si="119"/>
        <v>0</v>
      </c>
      <c r="AC192" s="190">
        <f t="shared" ca="1" si="119"/>
        <v>0</v>
      </c>
      <c r="AD192" s="190">
        <f t="shared" ca="1" si="119"/>
        <v>0</v>
      </c>
      <c r="AE192" s="190">
        <f t="shared" ca="1" si="119"/>
        <v>0</v>
      </c>
      <c r="AF192" s="190">
        <f t="shared" ca="1" si="119"/>
        <v>0</v>
      </c>
      <c r="AG192" s="190">
        <f t="shared" ca="1" si="119"/>
        <v>0</v>
      </c>
      <c r="AH192" s="190">
        <f t="shared" ca="1" si="119"/>
        <v>0</v>
      </c>
      <c r="AI192" s="190">
        <f t="shared" ca="1" si="119"/>
        <v>0</v>
      </c>
      <c r="AJ192" s="190">
        <f t="shared" ca="1" si="119"/>
        <v>0</v>
      </c>
      <c r="AK192" s="190">
        <f t="shared" ca="1" si="119"/>
        <v>0</v>
      </c>
      <c r="AL192" s="190">
        <f t="shared" ca="1" si="119"/>
        <v>0</v>
      </c>
      <c r="AM192" s="190">
        <f t="shared" ca="1" si="119"/>
        <v>0</v>
      </c>
      <c r="AN192" s="190">
        <f t="shared" ca="1" si="119"/>
        <v>0</v>
      </c>
      <c r="AO192" s="190">
        <f t="shared" ca="1" si="119"/>
        <v>0</v>
      </c>
      <c r="AP192" s="190">
        <f t="shared" ca="1" si="119"/>
        <v>0</v>
      </c>
      <c r="AQ192" s="190">
        <f t="shared" ca="1" si="119"/>
        <v>0</v>
      </c>
      <c r="AR192" s="190">
        <f t="shared" ca="1" si="119"/>
        <v>0</v>
      </c>
      <c r="AS192" s="191">
        <f t="shared" ca="1" si="119"/>
        <v>0</v>
      </c>
      <c r="BA192" s="58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</row>
    <row r="193" spans="4:70" ht="15" customHeight="1">
      <c r="D193" s="556">
        <f t="shared" si="118"/>
        <v>0</v>
      </c>
      <c r="E193" s="189">
        <f t="shared" si="118"/>
        <v>0</v>
      </c>
      <c r="F193" s="189">
        <f t="shared" si="118"/>
        <v>0</v>
      </c>
      <c r="G193" s="189">
        <f t="shared" si="118"/>
        <v>0</v>
      </c>
      <c r="H193" s="189">
        <f t="shared" ca="1" si="118"/>
        <v>0</v>
      </c>
      <c r="I193" s="557">
        <f t="shared" ca="1" si="118"/>
        <v>0</v>
      </c>
      <c r="J193" s="69"/>
      <c r="K193" s="69"/>
      <c r="M193" s="22"/>
      <c r="N193" s="187" t="str">
        <f t="shared" si="116"/>
        <v>직원3</v>
      </c>
      <c r="O193" s="188">
        <f t="shared" ca="1" si="119"/>
        <v>0</v>
      </c>
      <c r="P193" s="189">
        <f t="shared" ca="1" si="119"/>
        <v>0</v>
      </c>
      <c r="Q193" s="189">
        <f t="shared" ca="1" si="119"/>
        <v>0</v>
      </c>
      <c r="R193" s="189">
        <f t="shared" ca="1" si="119"/>
        <v>0</v>
      </c>
      <c r="S193" s="189">
        <f t="shared" ca="1" si="119"/>
        <v>0</v>
      </c>
      <c r="T193" s="189">
        <f t="shared" ca="1" si="119"/>
        <v>0</v>
      </c>
      <c r="U193" s="189">
        <f t="shared" ca="1" si="119"/>
        <v>0</v>
      </c>
      <c r="V193" s="190">
        <f t="shared" ca="1" si="119"/>
        <v>0</v>
      </c>
      <c r="W193" s="190">
        <f t="shared" ca="1" si="119"/>
        <v>0</v>
      </c>
      <c r="X193" s="190">
        <f t="shared" ca="1" si="119"/>
        <v>0</v>
      </c>
      <c r="Y193" s="190">
        <f t="shared" ca="1" si="119"/>
        <v>0</v>
      </c>
      <c r="Z193" s="190">
        <f t="shared" ca="1" si="119"/>
        <v>0</v>
      </c>
      <c r="AA193" s="190">
        <f t="shared" ca="1" si="119"/>
        <v>0</v>
      </c>
      <c r="AB193" s="190">
        <f t="shared" ca="1" si="119"/>
        <v>0</v>
      </c>
      <c r="AC193" s="190">
        <f t="shared" ca="1" si="119"/>
        <v>0</v>
      </c>
      <c r="AD193" s="190">
        <f t="shared" ca="1" si="119"/>
        <v>0</v>
      </c>
      <c r="AE193" s="190">
        <f t="shared" ca="1" si="119"/>
        <v>0</v>
      </c>
      <c r="AF193" s="190">
        <f t="shared" ca="1" si="119"/>
        <v>0</v>
      </c>
      <c r="AG193" s="190">
        <f t="shared" ca="1" si="119"/>
        <v>0</v>
      </c>
      <c r="AH193" s="190">
        <f t="shared" ca="1" si="119"/>
        <v>0</v>
      </c>
      <c r="AI193" s="190">
        <f t="shared" ca="1" si="119"/>
        <v>0</v>
      </c>
      <c r="AJ193" s="190">
        <f t="shared" ca="1" si="119"/>
        <v>0</v>
      </c>
      <c r="AK193" s="190">
        <f t="shared" ca="1" si="119"/>
        <v>0</v>
      </c>
      <c r="AL193" s="190">
        <f t="shared" ca="1" si="119"/>
        <v>0</v>
      </c>
      <c r="AM193" s="190">
        <f t="shared" ca="1" si="119"/>
        <v>0</v>
      </c>
      <c r="AN193" s="190">
        <f t="shared" ca="1" si="119"/>
        <v>0</v>
      </c>
      <c r="AO193" s="190">
        <f t="shared" ca="1" si="119"/>
        <v>0</v>
      </c>
      <c r="AP193" s="190">
        <f t="shared" ca="1" si="119"/>
        <v>0</v>
      </c>
      <c r="AQ193" s="190">
        <f t="shared" ca="1" si="119"/>
        <v>0</v>
      </c>
      <c r="AR193" s="190">
        <f t="shared" ca="1" si="119"/>
        <v>0</v>
      </c>
      <c r="AS193" s="191">
        <f t="shared" ca="1" si="119"/>
        <v>0</v>
      </c>
      <c r="BA193" s="58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</row>
    <row r="194" spans="4:70" ht="15" customHeight="1">
      <c r="D194" s="556">
        <f t="shared" si="118"/>
        <v>0</v>
      </c>
      <c r="E194" s="189">
        <f t="shared" si="118"/>
        <v>0</v>
      </c>
      <c r="F194" s="189">
        <f t="shared" si="118"/>
        <v>0</v>
      </c>
      <c r="G194" s="189">
        <f t="shared" si="118"/>
        <v>0</v>
      </c>
      <c r="H194" s="189">
        <f t="shared" ca="1" si="118"/>
        <v>0</v>
      </c>
      <c r="I194" s="557">
        <f t="shared" ca="1" si="118"/>
        <v>0</v>
      </c>
      <c r="J194" s="69"/>
      <c r="K194" s="69"/>
      <c r="M194" s="22"/>
      <c r="N194" s="187" t="str">
        <f t="shared" si="116"/>
        <v>직원4</v>
      </c>
      <c r="O194" s="188">
        <f t="shared" ca="1" si="119"/>
        <v>0</v>
      </c>
      <c r="P194" s="189">
        <f t="shared" ca="1" si="119"/>
        <v>0</v>
      </c>
      <c r="Q194" s="189">
        <f t="shared" ca="1" si="119"/>
        <v>0</v>
      </c>
      <c r="R194" s="189">
        <f t="shared" ca="1" si="119"/>
        <v>0</v>
      </c>
      <c r="S194" s="189">
        <f t="shared" ca="1" si="119"/>
        <v>0</v>
      </c>
      <c r="T194" s="189">
        <f t="shared" ca="1" si="119"/>
        <v>0</v>
      </c>
      <c r="U194" s="189">
        <f t="shared" ca="1" si="119"/>
        <v>0</v>
      </c>
      <c r="V194" s="190">
        <f t="shared" ca="1" si="119"/>
        <v>0</v>
      </c>
      <c r="W194" s="190">
        <f t="shared" ca="1" si="119"/>
        <v>0</v>
      </c>
      <c r="X194" s="190">
        <f t="shared" ca="1" si="119"/>
        <v>0</v>
      </c>
      <c r="Y194" s="190">
        <f t="shared" ca="1" si="119"/>
        <v>0</v>
      </c>
      <c r="Z194" s="190">
        <f t="shared" ca="1" si="119"/>
        <v>0</v>
      </c>
      <c r="AA194" s="190">
        <f t="shared" ca="1" si="119"/>
        <v>0</v>
      </c>
      <c r="AB194" s="190">
        <f t="shared" ca="1" si="119"/>
        <v>0</v>
      </c>
      <c r="AC194" s="190">
        <f t="shared" ca="1" si="119"/>
        <v>0</v>
      </c>
      <c r="AD194" s="190">
        <f t="shared" ca="1" si="119"/>
        <v>0</v>
      </c>
      <c r="AE194" s="190">
        <f t="shared" ca="1" si="119"/>
        <v>0</v>
      </c>
      <c r="AF194" s="190">
        <f t="shared" ca="1" si="119"/>
        <v>0</v>
      </c>
      <c r="AG194" s="190">
        <f t="shared" ca="1" si="119"/>
        <v>0</v>
      </c>
      <c r="AH194" s="190">
        <f t="shared" ca="1" si="119"/>
        <v>0</v>
      </c>
      <c r="AI194" s="190">
        <f t="shared" ca="1" si="119"/>
        <v>0</v>
      </c>
      <c r="AJ194" s="190">
        <f t="shared" ca="1" si="119"/>
        <v>0</v>
      </c>
      <c r="AK194" s="190">
        <f t="shared" ca="1" si="119"/>
        <v>0</v>
      </c>
      <c r="AL194" s="190">
        <f t="shared" ca="1" si="119"/>
        <v>0</v>
      </c>
      <c r="AM194" s="190">
        <f t="shared" ca="1" si="119"/>
        <v>0</v>
      </c>
      <c r="AN194" s="190">
        <f t="shared" ca="1" si="119"/>
        <v>0</v>
      </c>
      <c r="AO194" s="190">
        <f t="shared" ca="1" si="119"/>
        <v>0</v>
      </c>
      <c r="AP194" s="190">
        <f t="shared" ca="1" si="119"/>
        <v>0</v>
      </c>
      <c r="AQ194" s="190">
        <f t="shared" ca="1" si="119"/>
        <v>0</v>
      </c>
      <c r="AR194" s="190">
        <f t="shared" ca="1" si="119"/>
        <v>0</v>
      </c>
      <c r="AS194" s="191">
        <f t="shared" ca="1" si="119"/>
        <v>0</v>
      </c>
      <c r="BA194" s="58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</row>
    <row r="195" spans="4:70" ht="15" customHeight="1">
      <c r="D195" s="556">
        <f t="shared" si="118"/>
        <v>0</v>
      </c>
      <c r="E195" s="189">
        <f t="shared" si="118"/>
        <v>0</v>
      </c>
      <c r="F195" s="189">
        <f t="shared" si="118"/>
        <v>0</v>
      </c>
      <c r="G195" s="189">
        <f t="shared" si="118"/>
        <v>0</v>
      </c>
      <c r="H195" s="189">
        <f t="shared" ca="1" si="118"/>
        <v>0</v>
      </c>
      <c r="I195" s="557">
        <f t="shared" ca="1" si="118"/>
        <v>0</v>
      </c>
      <c r="J195" s="69"/>
      <c r="K195" s="69"/>
      <c r="M195" s="22"/>
      <c r="N195" s="187" t="str">
        <f t="shared" si="116"/>
        <v>직원5</v>
      </c>
      <c r="O195" s="188">
        <f t="shared" ca="1" si="119"/>
        <v>0</v>
      </c>
      <c r="P195" s="189">
        <f t="shared" ca="1" si="119"/>
        <v>0</v>
      </c>
      <c r="Q195" s="189">
        <f t="shared" ca="1" si="119"/>
        <v>0</v>
      </c>
      <c r="R195" s="189">
        <f t="shared" ca="1" si="119"/>
        <v>0</v>
      </c>
      <c r="S195" s="189">
        <f t="shared" ca="1" si="119"/>
        <v>0</v>
      </c>
      <c r="T195" s="189">
        <f t="shared" ca="1" si="119"/>
        <v>0</v>
      </c>
      <c r="U195" s="189">
        <f t="shared" ca="1" si="119"/>
        <v>0</v>
      </c>
      <c r="V195" s="190">
        <f t="shared" ca="1" si="119"/>
        <v>0</v>
      </c>
      <c r="W195" s="190">
        <f t="shared" ca="1" si="119"/>
        <v>0</v>
      </c>
      <c r="X195" s="190">
        <f t="shared" ca="1" si="119"/>
        <v>0</v>
      </c>
      <c r="Y195" s="190">
        <f t="shared" ca="1" si="119"/>
        <v>0</v>
      </c>
      <c r="Z195" s="190">
        <f t="shared" ca="1" si="119"/>
        <v>0</v>
      </c>
      <c r="AA195" s="190">
        <f t="shared" ca="1" si="119"/>
        <v>0</v>
      </c>
      <c r="AB195" s="190">
        <f t="shared" ca="1" si="119"/>
        <v>0</v>
      </c>
      <c r="AC195" s="190">
        <f t="shared" ca="1" si="119"/>
        <v>0</v>
      </c>
      <c r="AD195" s="190">
        <f t="shared" ca="1" si="119"/>
        <v>0</v>
      </c>
      <c r="AE195" s="190">
        <f t="shared" ca="1" si="119"/>
        <v>0</v>
      </c>
      <c r="AF195" s="190">
        <f t="shared" ca="1" si="119"/>
        <v>0</v>
      </c>
      <c r="AG195" s="190">
        <f t="shared" ca="1" si="119"/>
        <v>0</v>
      </c>
      <c r="AH195" s="190">
        <f t="shared" ca="1" si="119"/>
        <v>0</v>
      </c>
      <c r="AI195" s="190">
        <f t="shared" ca="1" si="119"/>
        <v>0</v>
      </c>
      <c r="AJ195" s="190">
        <f t="shared" ca="1" si="119"/>
        <v>0</v>
      </c>
      <c r="AK195" s="190">
        <f t="shared" ca="1" si="119"/>
        <v>0</v>
      </c>
      <c r="AL195" s="190">
        <f t="shared" ca="1" si="119"/>
        <v>0</v>
      </c>
      <c r="AM195" s="190">
        <f t="shared" ca="1" si="119"/>
        <v>0</v>
      </c>
      <c r="AN195" s="190">
        <f t="shared" ca="1" si="119"/>
        <v>0</v>
      </c>
      <c r="AO195" s="190">
        <f t="shared" ca="1" si="119"/>
        <v>0</v>
      </c>
      <c r="AP195" s="190">
        <f t="shared" ca="1" si="119"/>
        <v>0</v>
      </c>
      <c r="AQ195" s="190">
        <f t="shared" ca="1" si="119"/>
        <v>0</v>
      </c>
      <c r="AR195" s="190">
        <f t="shared" ca="1" si="119"/>
        <v>0</v>
      </c>
      <c r="AS195" s="191">
        <f t="shared" ca="1" si="119"/>
        <v>0</v>
      </c>
      <c r="BA195" s="58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</row>
    <row r="196" spans="4:70" ht="15" customHeight="1">
      <c r="D196" s="556">
        <f t="shared" si="118"/>
        <v>0</v>
      </c>
      <c r="E196" s="189">
        <f t="shared" si="118"/>
        <v>0</v>
      </c>
      <c r="F196" s="189">
        <f t="shared" si="118"/>
        <v>0</v>
      </c>
      <c r="G196" s="189">
        <f t="shared" si="118"/>
        <v>0</v>
      </c>
      <c r="H196" s="189">
        <f t="shared" ca="1" si="118"/>
        <v>0</v>
      </c>
      <c r="I196" s="557">
        <f t="shared" ca="1" si="118"/>
        <v>0</v>
      </c>
      <c r="J196" s="69"/>
      <c r="K196" s="69"/>
      <c r="M196" s="22"/>
      <c r="N196" s="187" t="str">
        <f t="shared" si="116"/>
        <v>직원6</v>
      </c>
      <c r="O196" s="188">
        <f t="shared" ca="1" si="119"/>
        <v>0</v>
      </c>
      <c r="P196" s="189">
        <f t="shared" ca="1" si="119"/>
        <v>0</v>
      </c>
      <c r="Q196" s="189">
        <f t="shared" ca="1" si="119"/>
        <v>0</v>
      </c>
      <c r="R196" s="189">
        <f t="shared" ca="1" si="119"/>
        <v>0</v>
      </c>
      <c r="S196" s="189">
        <f t="shared" ca="1" si="119"/>
        <v>0</v>
      </c>
      <c r="T196" s="189">
        <f t="shared" ca="1" si="119"/>
        <v>0</v>
      </c>
      <c r="U196" s="189">
        <f t="shared" ca="1" si="119"/>
        <v>0</v>
      </c>
      <c r="V196" s="190">
        <f t="shared" ca="1" si="119"/>
        <v>0</v>
      </c>
      <c r="W196" s="190">
        <f t="shared" ca="1" si="119"/>
        <v>0</v>
      </c>
      <c r="X196" s="190">
        <f t="shared" ca="1" si="119"/>
        <v>0</v>
      </c>
      <c r="Y196" s="190">
        <f t="shared" ca="1" si="119"/>
        <v>0</v>
      </c>
      <c r="Z196" s="190">
        <f t="shared" ca="1" si="119"/>
        <v>0</v>
      </c>
      <c r="AA196" s="190">
        <f t="shared" ca="1" si="119"/>
        <v>0</v>
      </c>
      <c r="AB196" s="190">
        <f t="shared" ca="1" si="119"/>
        <v>0</v>
      </c>
      <c r="AC196" s="190">
        <f t="shared" ca="1" si="119"/>
        <v>0</v>
      </c>
      <c r="AD196" s="190">
        <f t="shared" ca="1" si="119"/>
        <v>0</v>
      </c>
      <c r="AE196" s="190">
        <f t="shared" ca="1" si="119"/>
        <v>0</v>
      </c>
      <c r="AF196" s="190">
        <f t="shared" ca="1" si="119"/>
        <v>0</v>
      </c>
      <c r="AG196" s="190">
        <f t="shared" ca="1" si="119"/>
        <v>0</v>
      </c>
      <c r="AH196" s="190">
        <f t="shared" ca="1" si="119"/>
        <v>0</v>
      </c>
      <c r="AI196" s="190">
        <f t="shared" ca="1" si="119"/>
        <v>0</v>
      </c>
      <c r="AJ196" s="190">
        <f t="shared" ca="1" si="119"/>
        <v>0</v>
      </c>
      <c r="AK196" s="190">
        <f t="shared" ca="1" si="119"/>
        <v>0</v>
      </c>
      <c r="AL196" s="190">
        <f t="shared" ca="1" si="119"/>
        <v>0</v>
      </c>
      <c r="AM196" s="190">
        <f t="shared" ca="1" si="119"/>
        <v>0</v>
      </c>
      <c r="AN196" s="190">
        <f t="shared" ca="1" si="119"/>
        <v>0</v>
      </c>
      <c r="AO196" s="190">
        <f t="shared" ca="1" si="119"/>
        <v>0</v>
      </c>
      <c r="AP196" s="190">
        <f t="shared" ca="1" si="119"/>
        <v>0</v>
      </c>
      <c r="AQ196" s="190">
        <f t="shared" ca="1" si="119"/>
        <v>0</v>
      </c>
      <c r="AR196" s="190">
        <f t="shared" ca="1" si="119"/>
        <v>0</v>
      </c>
      <c r="AS196" s="191">
        <f t="shared" ca="1" si="119"/>
        <v>0</v>
      </c>
      <c r="BA196" s="58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</row>
    <row r="197" spans="4:70" ht="15" customHeight="1">
      <c r="D197" s="556">
        <f t="shared" si="118"/>
        <v>0</v>
      </c>
      <c r="E197" s="189">
        <f t="shared" si="118"/>
        <v>0</v>
      </c>
      <c r="F197" s="189">
        <f t="shared" si="118"/>
        <v>0</v>
      </c>
      <c r="G197" s="189">
        <f t="shared" si="118"/>
        <v>0</v>
      </c>
      <c r="H197" s="189">
        <f t="shared" ca="1" si="118"/>
        <v>0</v>
      </c>
      <c r="I197" s="557">
        <f t="shared" ca="1" si="118"/>
        <v>0</v>
      </c>
      <c r="J197" s="69"/>
      <c r="K197" s="69"/>
      <c r="M197" s="22"/>
      <c r="N197" s="187" t="str">
        <f t="shared" si="116"/>
        <v>직원7</v>
      </c>
      <c r="O197" s="188">
        <f t="shared" ca="1" si="119"/>
        <v>0</v>
      </c>
      <c r="P197" s="189">
        <f t="shared" ca="1" si="119"/>
        <v>0</v>
      </c>
      <c r="Q197" s="189">
        <f t="shared" ca="1" si="119"/>
        <v>0</v>
      </c>
      <c r="R197" s="189">
        <f t="shared" ca="1" si="119"/>
        <v>0</v>
      </c>
      <c r="S197" s="189">
        <f t="shared" ca="1" si="119"/>
        <v>0</v>
      </c>
      <c r="T197" s="189">
        <f t="shared" ca="1" si="119"/>
        <v>0</v>
      </c>
      <c r="U197" s="189">
        <f t="shared" ca="1" si="119"/>
        <v>0</v>
      </c>
      <c r="V197" s="190">
        <f t="shared" ca="1" si="119"/>
        <v>0</v>
      </c>
      <c r="W197" s="190">
        <f t="shared" ca="1" si="119"/>
        <v>0</v>
      </c>
      <c r="X197" s="190">
        <f t="shared" ca="1" si="119"/>
        <v>0</v>
      </c>
      <c r="Y197" s="190">
        <f t="shared" ca="1" si="119"/>
        <v>0</v>
      </c>
      <c r="Z197" s="190">
        <f t="shared" ca="1" si="119"/>
        <v>0</v>
      </c>
      <c r="AA197" s="190">
        <f t="shared" ca="1" si="119"/>
        <v>0</v>
      </c>
      <c r="AB197" s="190">
        <f t="shared" ca="1" si="119"/>
        <v>0</v>
      </c>
      <c r="AC197" s="190">
        <f t="shared" ca="1" si="119"/>
        <v>0</v>
      </c>
      <c r="AD197" s="190">
        <f t="shared" ca="1" si="119"/>
        <v>0</v>
      </c>
      <c r="AE197" s="190">
        <f t="shared" ca="1" si="119"/>
        <v>0</v>
      </c>
      <c r="AF197" s="190">
        <f t="shared" ca="1" si="119"/>
        <v>0</v>
      </c>
      <c r="AG197" s="190">
        <f t="shared" ca="1" si="119"/>
        <v>0</v>
      </c>
      <c r="AH197" s="190">
        <f t="shared" ca="1" si="119"/>
        <v>0</v>
      </c>
      <c r="AI197" s="190">
        <f t="shared" ca="1" si="119"/>
        <v>0</v>
      </c>
      <c r="AJ197" s="190">
        <f t="shared" ca="1" si="119"/>
        <v>0</v>
      </c>
      <c r="AK197" s="190">
        <f t="shared" ca="1" si="119"/>
        <v>0</v>
      </c>
      <c r="AL197" s="190">
        <f t="shared" ca="1" si="119"/>
        <v>0</v>
      </c>
      <c r="AM197" s="190">
        <f t="shared" ca="1" si="119"/>
        <v>0</v>
      </c>
      <c r="AN197" s="190">
        <f t="shared" ca="1" si="119"/>
        <v>0</v>
      </c>
      <c r="AO197" s="190">
        <f t="shared" ca="1" si="119"/>
        <v>0</v>
      </c>
      <c r="AP197" s="190">
        <f t="shared" ca="1" si="119"/>
        <v>0</v>
      </c>
      <c r="AQ197" s="190">
        <f t="shared" ca="1" si="119"/>
        <v>0</v>
      </c>
      <c r="AR197" s="190">
        <f t="shared" ca="1" si="119"/>
        <v>0</v>
      </c>
      <c r="AS197" s="191">
        <f t="shared" ca="1" si="119"/>
        <v>0</v>
      </c>
      <c r="BA197" s="58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</row>
    <row r="198" spans="4:70" ht="15" customHeight="1">
      <c r="D198" s="556">
        <f t="shared" si="118"/>
        <v>0</v>
      </c>
      <c r="E198" s="189">
        <f t="shared" si="118"/>
        <v>0</v>
      </c>
      <c r="F198" s="189">
        <f t="shared" si="118"/>
        <v>0</v>
      </c>
      <c r="G198" s="189">
        <f t="shared" si="118"/>
        <v>0</v>
      </c>
      <c r="H198" s="189">
        <f t="shared" ca="1" si="118"/>
        <v>0</v>
      </c>
      <c r="I198" s="557">
        <f t="shared" ca="1" si="118"/>
        <v>0</v>
      </c>
      <c r="J198" s="69"/>
      <c r="K198" s="69"/>
      <c r="M198" s="22"/>
      <c r="N198" s="187" t="str">
        <f t="shared" si="116"/>
        <v>직원8</v>
      </c>
      <c r="O198" s="188">
        <f t="shared" ca="1" si="119"/>
        <v>0</v>
      </c>
      <c r="P198" s="189">
        <f t="shared" ca="1" si="119"/>
        <v>0</v>
      </c>
      <c r="Q198" s="189">
        <f t="shared" ca="1" si="119"/>
        <v>0</v>
      </c>
      <c r="R198" s="189">
        <f t="shared" ca="1" si="119"/>
        <v>0</v>
      </c>
      <c r="S198" s="189">
        <f t="shared" ca="1" si="119"/>
        <v>0</v>
      </c>
      <c r="T198" s="189">
        <f t="shared" ca="1" si="119"/>
        <v>0</v>
      </c>
      <c r="U198" s="189">
        <f t="shared" ca="1" si="119"/>
        <v>0</v>
      </c>
      <c r="V198" s="190">
        <f t="shared" ca="1" si="119"/>
        <v>0</v>
      </c>
      <c r="W198" s="190">
        <f t="shared" ca="1" si="119"/>
        <v>0</v>
      </c>
      <c r="X198" s="190">
        <f t="shared" ca="1" si="119"/>
        <v>0</v>
      </c>
      <c r="Y198" s="190">
        <f t="shared" ca="1" si="119"/>
        <v>0</v>
      </c>
      <c r="Z198" s="190">
        <f t="shared" ca="1" si="119"/>
        <v>0</v>
      </c>
      <c r="AA198" s="190">
        <f t="shared" ca="1" si="119"/>
        <v>0</v>
      </c>
      <c r="AB198" s="190">
        <f t="shared" ca="1" si="119"/>
        <v>0</v>
      </c>
      <c r="AC198" s="190">
        <f t="shared" ca="1" si="119"/>
        <v>0</v>
      </c>
      <c r="AD198" s="190">
        <f t="shared" ca="1" si="119"/>
        <v>0</v>
      </c>
      <c r="AE198" s="190">
        <f t="shared" ca="1" si="119"/>
        <v>0</v>
      </c>
      <c r="AF198" s="190">
        <f t="shared" ca="1" si="119"/>
        <v>0</v>
      </c>
      <c r="AG198" s="190">
        <f t="shared" ca="1" si="119"/>
        <v>0</v>
      </c>
      <c r="AH198" s="190">
        <f t="shared" ca="1" si="119"/>
        <v>0</v>
      </c>
      <c r="AI198" s="190">
        <f t="shared" ca="1" si="119"/>
        <v>0</v>
      </c>
      <c r="AJ198" s="190">
        <f t="shared" ca="1" si="119"/>
        <v>0</v>
      </c>
      <c r="AK198" s="190">
        <f t="shared" ca="1" si="119"/>
        <v>0</v>
      </c>
      <c r="AL198" s="190">
        <f t="shared" ca="1" si="119"/>
        <v>0</v>
      </c>
      <c r="AM198" s="190">
        <f t="shared" ca="1" si="119"/>
        <v>0</v>
      </c>
      <c r="AN198" s="190">
        <f t="shared" ca="1" si="119"/>
        <v>0</v>
      </c>
      <c r="AO198" s="190">
        <f t="shared" ca="1" si="119"/>
        <v>0</v>
      </c>
      <c r="AP198" s="190">
        <f t="shared" ca="1" si="119"/>
        <v>0</v>
      </c>
      <c r="AQ198" s="190">
        <f t="shared" ca="1" si="119"/>
        <v>0</v>
      </c>
      <c r="AR198" s="190">
        <f t="shared" ca="1" si="119"/>
        <v>0</v>
      </c>
      <c r="AS198" s="191">
        <f t="shared" ca="1" si="119"/>
        <v>0</v>
      </c>
      <c r="BA198" s="58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</row>
    <row r="199" spans="4:70" ht="15" customHeight="1">
      <c r="D199" s="556">
        <f t="shared" si="118"/>
        <v>0</v>
      </c>
      <c r="E199" s="189">
        <f t="shared" si="118"/>
        <v>0</v>
      </c>
      <c r="F199" s="189">
        <f t="shared" si="118"/>
        <v>0</v>
      </c>
      <c r="G199" s="189">
        <f t="shared" si="118"/>
        <v>0</v>
      </c>
      <c r="H199" s="189">
        <f t="shared" ca="1" si="118"/>
        <v>0</v>
      </c>
      <c r="I199" s="557">
        <f t="shared" ca="1" si="118"/>
        <v>0</v>
      </c>
      <c r="J199" s="69"/>
      <c r="K199" s="69"/>
      <c r="M199" s="22"/>
      <c r="N199" s="187" t="str">
        <f t="shared" si="116"/>
        <v>직원9</v>
      </c>
      <c r="O199" s="188">
        <f t="shared" ca="1" si="119"/>
        <v>0</v>
      </c>
      <c r="P199" s="189">
        <f t="shared" ca="1" si="119"/>
        <v>0</v>
      </c>
      <c r="Q199" s="189">
        <f t="shared" ca="1" si="119"/>
        <v>0</v>
      </c>
      <c r="R199" s="189">
        <f t="shared" ca="1" si="119"/>
        <v>0</v>
      </c>
      <c r="S199" s="189">
        <f t="shared" ca="1" si="119"/>
        <v>0</v>
      </c>
      <c r="T199" s="189">
        <f t="shared" ca="1" si="119"/>
        <v>0</v>
      </c>
      <c r="U199" s="189">
        <f t="shared" ca="1" si="119"/>
        <v>0</v>
      </c>
      <c r="V199" s="190">
        <f t="shared" ca="1" si="119"/>
        <v>0</v>
      </c>
      <c r="W199" s="190">
        <f t="shared" ca="1" si="119"/>
        <v>0</v>
      </c>
      <c r="X199" s="190">
        <f t="shared" ca="1" si="119"/>
        <v>0</v>
      </c>
      <c r="Y199" s="190">
        <f t="shared" ca="1" si="119"/>
        <v>0</v>
      </c>
      <c r="Z199" s="190">
        <f t="shared" ca="1" si="119"/>
        <v>0</v>
      </c>
      <c r="AA199" s="190">
        <f t="shared" ca="1" si="119"/>
        <v>0</v>
      </c>
      <c r="AB199" s="190">
        <f t="shared" ca="1" si="119"/>
        <v>0</v>
      </c>
      <c r="AC199" s="190">
        <f t="shared" ca="1" si="119"/>
        <v>0</v>
      </c>
      <c r="AD199" s="190">
        <f t="shared" ca="1" si="119"/>
        <v>0</v>
      </c>
      <c r="AE199" s="190">
        <f t="shared" ca="1" si="119"/>
        <v>0</v>
      </c>
      <c r="AF199" s="190">
        <f t="shared" ca="1" si="119"/>
        <v>0</v>
      </c>
      <c r="AG199" s="190">
        <f t="shared" ca="1" si="119"/>
        <v>0</v>
      </c>
      <c r="AH199" s="190">
        <f t="shared" ca="1" si="119"/>
        <v>0</v>
      </c>
      <c r="AI199" s="190">
        <f t="shared" ca="1" si="119"/>
        <v>0</v>
      </c>
      <c r="AJ199" s="190">
        <f t="shared" ca="1" si="119"/>
        <v>0</v>
      </c>
      <c r="AK199" s="190">
        <f t="shared" ca="1" si="119"/>
        <v>0</v>
      </c>
      <c r="AL199" s="190">
        <f t="shared" ca="1" si="119"/>
        <v>0</v>
      </c>
      <c r="AM199" s="190">
        <f t="shared" ca="1" si="119"/>
        <v>0</v>
      </c>
      <c r="AN199" s="190">
        <f t="shared" ca="1" si="119"/>
        <v>0</v>
      </c>
      <c r="AO199" s="190">
        <f t="shared" ca="1" si="119"/>
        <v>0</v>
      </c>
      <c r="AP199" s="190">
        <f t="shared" ca="1" si="119"/>
        <v>0</v>
      </c>
      <c r="AQ199" s="190">
        <f t="shared" ca="1" si="119"/>
        <v>0</v>
      </c>
      <c r="AR199" s="190">
        <f t="shared" ca="1" si="119"/>
        <v>0</v>
      </c>
      <c r="AS199" s="191">
        <f t="shared" ca="1" si="119"/>
        <v>0</v>
      </c>
      <c r="BA199" s="58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</row>
    <row r="200" spans="4:70" ht="15" customHeight="1">
      <c r="D200" s="556">
        <f t="shared" si="118"/>
        <v>0</v>
      </c>
      <c r="E200" s="189">
        <f t="shared" si="118"/>
        <v>0</v>
      </c>
      <c r="F200" s="189">
        <f t="shared" si="118"/>
        <v>0</v>
      </c>
      <c r="G200" s="189">
        <f t="shared" si="118"/>
        <v>0</v>
      </c>
      <c r="H200" s="189">
        <f t="shared" ca="1" si="118"/>
        <v>0</v>
      </c>
      <c r="I200" s="557">
        <f t="shared" ca="1" si="118"/>
        <v>0</v>
      </c>
      <c r="J200" s="69"/>
      <c r="K200" s="69"/>
      <c r="M200" s="22"/>
      <c r="N200" s="187" t="str">
        <f t="shared" si="116"/>
        <v>직원10</v>
      </c>
      <c r="O200" s="188">
        <f t="shared" ca="1" si="119"/>
        <v>0</v>
      </c>
      <c r="P200" s="189">
        <f t="shared" ca="1" si="119"/>
        <v>0</v>
      </c>
      <c r="Q200" s="189">
        <f t="shared" ca="1" si="119"/>
        <v>0</v>
      </c>
      <c r="R200" s="189">
        <f t="shared" ca="1" si="119"/>
        <v>0</v>
      </c>
      <c r="S200" s="189">
        <f t="shared" ca="1" si="119"/>
        <v>0</v>
      </c>
      <c r="T200" s="189">
        <f t="shared" ca="1" si="119"/>
        <v>0</v>
      </c>
      <c r="U200" s="189">
        <f t="shared" ca="1" si="119"/>
        <v>0</v>
      </c>
      <c r="V200" s="190">
        <f t="shared" ref="V200:AS200" ca="1" si="120">IF(IF($E$2=1,V$190&lt;&gt;"휴",AND(V$190&lt;&gt;"휴",V$190&lt;&gt;$F$3)),0,IF(V157&lt;=8,V157,8))</f>
        <v>0</v>
      </c>
      <c r="W200" s="190">
        <f t="shared" ca="1" si="120"/>
        <v>0</v>
      </c>
      <c r="X200" s="190">
        <f t="shared" ca="1" si="120"/>
        <v>0</v>
      </c>
      <c r="Y200" s="190">
        <f t="shared" ca="1" si="120"/>
        <v>0</v>
      </c>
      <c r="Z200" s="190">
        <f t="shared" ca="1" si="120"/>
        <v>0</v>
      </c>
      <c r="AA200" s="190">
        <f t="shared" ca="1" si="120"/>
        <v>0</v>
      </c>
      <c r="AB200" s="190">
        <f t="shared" ca="1" si="120"/>
        <v>0</v>
      </c>
      <c r="AC200" s="190">
        <f t="shared" ca="1" si="120"/>
        <v>0</v>
      </c>
      <c r="AD200" s="190">
        <f t="shared" ca="1" si="120"/>
        <v>0</v>
      </c>
      <c r="AE200" s="190">
        <f t="shared" ca="1" si="120"/>
        <v>0</v>
      </c>
      <c r="AF200" s="190">
        <f t="shared" ca="1" si="120"/>
        <v>0</v>
      </c>
      <c r="AG200" s="190">
        <f t="shared" ca="1" si="120"/>
        <v>0</v>
      </c>
      <c r="AH200" s="190">
        <f t="shared" ca="1" si="120"/>
        <v>0</v>
      </c>
      <c r="AI200" s="190">
        <f t="shared" ca="1" si="120"/>
        <v>0</v>
      </c>
      <c r="AJ200" s="190">
        <f t="shared" ca="1" si="120"/>
        <v>0</v>
      </c>
      <c r="AK200" s="190">
        <f t="shared" ca="1" si="120"/>
        <v>0</v>
      </c>
      <c r="AL200" s="190">
        <f t="shared" ca="1" si="120"/>
        <v>0</v>
      </c>
      <c r="AM200" s="190">
        <f t="shared" ca="1" si="120"/>
        <v>0</v>
      </c>
      <c r="AN200" s="190">
        <f t="shared" ca="1" si="120"/>
        <v>0</v>
      </c>
      <c r="AO200" s="190">
        <f t="shared" ca="1" si="120"/>
        <v>0</v>
      </c>
      <c r="AP200" s="190">
        <f t="shared" ca="1" si="120"/>
        <v>0</v>
      </c>
      <c r="AQ200" s="190">
        <f t="shared" ca="1" si="120"/>
        <v>0</v>
      </c>
      <c r="AR200" s="190">
        <f t="shared" ca="1" si="120"/>
        <v>0</v>
      </c>
      <c r="AS200" s="191">
        <f t="shared" ca="1" si="120"/>
        <v>0</v>
      </c>
      <c r="BA200" s="58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</row>
    <row r="201" spans="4:70" ht="15" customHeight="1">
      <c r="D201" s="556">
        <f t="shared" si="118"/>
        <v>0</v>
      </c>
      <c r="E201" s="189">
        <f t="shared" si="118"/>
        <v>0</v>
      </c>
      <c r="F201" s="189">
        <f t="shared" si="118"/>
        <v>0</v>
      </c>
      <c r="G201" s="189">
        <f t="shared" si="118"/>
        <v>0</v>
      </c>
      <c r="H201" s="189">
        <f t="shared" ca="1" si="118"/>
        <v>0</v>
      </c>
      <c r="I201" s="557">
        <f t="shared" ca="1" si="118"/>
        <v>0</v>
      </c>
      <c r="J201" s="69"/>
      <c r="K201" s="69"/>
      <c r="M201" s="22"/>
      <c r="N201" s="187" t="str">
        <f t="shared" si="116"/>
        <v>직원11</v>
      </c>
      <c r="O201" s="188">
        <f t="shared" ref="O201:AS205" ca="1" si="121">IF(IF($E$2=1,O$190&lt;&gt;"휴",AND(O$190&lt;&gt;"휴",O$190&lt;&gt;$F$3)),0,IF(O158&lt;=8,O158,8))</f>
        <v>0</v>
      </c>
      <c r="P201" s="189">
        <f t="shared" ca="1" si="121"/>
        <v>0</v>
      </c>
      <c r="Q201" s="189">
        <f t="shared" ca="1" si="121"/>
        <v>0</v>
      </c>
      <c r="R201" s="189">
        <f t="shared" ca="1" si="121"/>
        <v>0</v>
      </c>
      <c r="S201" s="189">
        <f t="shared" ca="1" si="121"/>
        <v>0</v>
      </c>
      <c r="T201" s="189">
        <f t="shared" ca="1" si="121"/>
        <v>0</v>
      </c>
      <c r="U201" s="189">
        <f t="shared" ca="1" si="121"/>
        <v>0</v>
      </c>
      <c r="V201" s="190">
        <f t="shared" ca="1" si="121"/>
        <v>0</v>
      </c>
      <c r="W201" s="190">
        <f t="shared" ca="1" si="121"/>
        <v>0</v>
      </c>
      <c r="X201" s="190">
        <f t="shared" ca="1" si="121"/>
        <v>0</v>
      </c>
      <c r="Y201" s="190">
        <f t="shared" ca="1" si="121"/>
        <v>0</v>
      </c>
      <c r="Z201" s="190">
        <f t="shared" ca="1" si="121"/>
        <v>0</v>
      </c>
      <c r="AA201" s="190">
        <f t="shared" ca="1" si="121"/>
        <v>0</v>
      </c>
      <c r="AB201" s="190">
        <f t="shared" ca="1" si="121"/>
        <v>0</v>
      </c>
      <c r="AC201" s="190">
        <f t="shared" ca="1" si="121"/>
        <v>0</v>
      </c>
      <c r="AD201" s="190">
        <f t="shared" ca="1" si="121"/>
        <v>0</v>
      </c>
      <c r="AE201" s="190">
        <f t="shared" ca="1" si="121"/>
        <v>0</v>
      </c>
      <c r="AF201" s="190">
        <f t="shared" ca="1" si="121"/>
        <v>0</v>
      </c>
      <c r="AG201" s="190">
        <f t="shared" ca="1" si="121"/>
        <v>0</v>
      </c>
      <c r="AH201" s="190">
        <f t="shared" ca="1" si="121"/>
        <v>0</v>
      </c>
      <c r="AI201" s="190">
        <f t="shared" ca="1" si="121"/>
        <v>0</v>
      </c>
      <c r="AJ201" s="190">
        <f t="shared" ca="1" si="121"/>
        <v>0</v>
      </c>
      <c r="AK201" s="190">
        <f t="shared" ca="1" si="121"/>
        <v>0</v>
      </c>
      <c r="AL201" s="190">
        <f t="shared" ca="1" si="121"/>
        <v>0</v>
      </c>
      <c r="AM201" s="190">
        <f t="shared" ca="1" si="121"/>
        <v>0</v>
      </c>
      <c r="AN201" s="190">
        <f t="shared" ca="1" si="121"/>
        <v>0</v>
      </c>
      <c r="AO201" s="190">
        <f t="shared" ca="1" si="121"/>
        <v>0</v>
      </c>
      <c r="AP201" s="190">
        <f t="shared" ca="1" si="121"/>
        <v>0</v>
      </c>
      <c r="AQ201" s="190">
        <f t="shared" ca="1" si="121"/>
        <v>0</v>
      </c>
      <c r="AR201" s="190">
        <f t="shared" ca="1" si="121"/>
        <v>0</v>
      </c>
      <c r="AS201" s="191">
        <f t="shared" ca="1" si="121"/>
        <v>0</v>
      </c>
      <c r="BA201" s="58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</row>
    <row r="202" spans="4:70" ht="15" customHeight="1">
      <c r="D202" s="556">
        <f t="shared" si="118"/>
        <v>0</v>
      </c>
      <c r="E202" s="189">
        <f t="shared" si="118"/>
        <v>0</v>
      </c>
      <c r="F202" s="189">
        <f t="shared" si="118"/>
        <v>0</v>
      </c>
      <c r="G202" s="189">
        <f t="shared" si="118"/>
        <v>0</v>
      </c>
      <c r="H202" s="189">
        <f t="shared" ca="1" si="118"/>
        <v>0</v>
      </c>
      <c r="I202" s="557">
        <f t="shared" ca="1" si="118"/>
        <v>0</v>
      </c>
      <c r="J202" s="69"/>
      <c r="K202" s="69"/>
      <c r="M202" s="22"/>
      <c r="N202" s="187" t="str">
        <f t="shared" si="116"/>
        <v>직원12</v>
      </c>
      <c r="O202" s="188">
        <f t="shared" ca="1" si="121"/>
        <v>0</v>
      </c>
      <c r="P202" s="189">
        <f t="shared" ca="1" si="121"/>
        <v>0</v>
      </c>
      <c r="Q202" s="189">
        <f t="shared" ca="1" si="121"/>
        <v>0</v>
      </c>
      <c r="R202" s="189">
        <f t="shared" ca="1" si="121"/>
        <v>0</v>
      </c>
      <c r="S202" s="189">
        <f t="shared" ca="1" si="121"/>
        <v>0</v>
      </c>
      <c r="T202" s="189">
        <f t="shared" ca="1" si="121"/>
        <v>0</v>
      </c>
      <c r="U202" s="189">
        <f t="shared" ca="1" si="121"/>
        <v>0</v>
      </c>
      <c r="V202" s="190">
        <f t="shared" ca="1" si="121"/>
        <v>0</v>
      </c>
      <c r="W202" s="190">
        <f t="shared" ca="1" si="121"/>
        <v>0</v>
      </c>
      <c r="X202" s="190">
        <f t="shared" ca="1" si="121"/>
        <v>0</v>
      </c>
      <c r="Y202" s="190">
        <f t="shared" ca="1" si="121"/>
        <v>0</v>
      </c>
      <c r="Z202" s="190">
        <f t="shared" ca="1" si="121"/>
        <v>0</v>
      </c>
      <c r="AA202" s="190">
        <f t="shared" ca="1" si="121"/>
        <v>0</v>
      </c>
      <c r="AB202" s="190">
        <f t="shared" ca="1" si="121"/>
        <v>0</v>
      </c>
      <c r="AC202" s="190">
        <f t="shared" ca="1" si="121"/>
        <v>0</v>
      </c>
      <c r="AD202" s="190">
        <f t="shared" ca="1" si="121"/>
        <v>0</v>
      </c>
      <c r="AE202" s="190">
        <f t="shared" ca="1" si="121"/>
        <v>0</v>
      </c>
      <c r="AF202" s="190">
        <f t="shared" ca="1" si="121"/>
        <v>0</v>
      </c>
      <c r="AG202" s="190">
        <f t="shared" ca="1" si="121"/>
        <v>0</v>
      </c>
      <c r="AH202" s="190">
        <f t="shared" ca="1" si="121"/>
        <v>0</v>
      </c>
      <c r="AI202" s="190">
        <f t="shared" ca="1" si="121"/>
        <v>0</v>
      </c>
      <c r="AJ202" s="190">
        <f t="shared" ca="1" si="121"/>
        <v>0</v>
      </c>
      <c r="AK202" s="190">
        <f t="shared" ca="1" si="121"/>
        <v>0</v>
      </c>
      <c r="AL202" s="190">
        <f t="shared" ca="1" si="121"/>
        <v>0</v>
      </c>
      <c r="AM202" s="190">
        <f t="shared" ca="1" si="121"/>
        <v>0</v>
      </c>
      <c r="AN202" s="190">
        <f t="shared" ca="1" si="121"/>
        <v>0</v>
      </c>
      <c r="AO202" s="190">
        <f t="shared" ca="1" si="121"/>
        <v>0</v>
      </c>
      <c r="AP202" s="190">
        <f t="shared" ca="1" si="121"/>
        <v>0</v>
      </c>
      <c r="AQ202" s="190">
        <f t="shared" ca="1" si="121"/>
        <v>0</v>
      </c>
      <c r="AR202" s="190">
        <f t="shared" ca="1" si="121"/>
        <v>0</v>
      </c>
      <c r="AS202" s="191">
        <f t="shared" ca="1" si="121"/>
        <v>0</v>
      </c>
      <c r="BA202" s="58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</row>
    <row r="203" spans="4:70" ht="15" customHeight="1">
      <c r="D203" s="556">
        <f t="shared" si="118"/>
        <v>0</v>
      </c>
      <c r="E203" s="189">
        <f t="shared" si="118"/>
        <v>0</v>
      </c>
      <c r="F203" s="189">
        <f t="shared" si="118"/>
        <v>0</v>
      </c>
      <c r="G203" s="189">
        <f t="shared" si="118"/>
        <v>0</v>
      </c>
      <c r="H203" s="189">
        <f t="shared" ca="1" si="118"/>
        <v>0</v>
      </c>
      <c r="I203" s="557">
        <f t="shared" ca="1" si="118"/>
        <v>0</v>
      </c>
      <c r="J203" s="69"/>
      <c r="K203" s="69"/>
      <c r="M203" s="22"/>
      <c r="N203" s="187" t="str">
        <f t="shared" si="116"/>
        <v>직원13</v>
      </c>
      <c r="O203" s="188">
        <f t="shared" ca="1" si="121"/>
        <v>0</v>
      </c>
      <c r="P203" s="189">
        <f t="shared" ca="1" si="121"/>
        <v>0</v>
      </c>
      <c r="Q203" s="189">
        <f t="shared" ca="1" si="121"/>
        <v>0</v>
      </c>
      <c r="R203" s="189">
        <f t="shared" ca="1" si="121"/>
        <v>0</v>
      </c>
      <c r="S203" s="189">
        <f t="shared" ca="1" si="121"/>
        <v>0</v>
      </c>
      <c r="T203" s="189">
        <f t="shared" ca="1" si="121"/>
        <v>0</v>
      </c>
      <c r="U203" s="189">
        <f t="shared" ca="1" si="121"/>
        <v>0</v>
      </c>
      <c r="V203" s="190">
        <f t="shared" ca="1" si="121"/>
        <v>0</v>
      </c>
      <c r="W203" s="190">
        <f t="shared" ca="1" si="121"/>
        <v>0</v>
      </c>
      <c r="X203" s="190">
        <f t="shared" ca="1" si="121"/>
        <v>0</v>
      </c>
      <c r="Y203" s="190">
        <f t="shared" ca="1" si="121"/>
        <v>0</v>
      </c>
      <c r="Z203" s="190">
        <f t="shared" ca="1" si="121"/>
        <v>0</v>
      </c>
      <c r="AA203" s="190">
        <f t="shared" ca="1" si="121"/>
        <v>0</v>
      </c>
      <c r="AB203" s="190">
        <f t="shared" ca="1" si="121"/>
        <v>0</v>
      </c>
      <c r="AC203" s="190">
        <f t="shared" ca="1" si="121"/>
        <v>0</v>
      </c>
      <c r="AD203" s="190">
        <f t="shared" ca="1" si="121"/>
        <v>0</v>
      </c>
      <c r="AE203" s="190">
        <f t="shared" ca="1" si="121"/>
        <v>0</v>
      </c>
      <c r="AF203" s="190">
        <f t="shared" ca="1" si="121"/>
        <v>0</v>
      </c>
      <c r="AG203" s="190">
        <f t="shared" ca="1" si="121"/>
        <v>0</v>
      </c>
      <c r="AH203" s="190">
        <f t="shared" ca="1" si="121"/>
        <v>0</v>
      </c>
      <c r="AI203" s="190">
        <f t="shared" ca="1" si="121"/>
        <v>0</v>
      </c>
      <c r="AJ203" s="190">
        <f t="shared" ca="1" si="121"/>
        <v>0</v>
      </c>
      <c r="AK203" s="190">
        <f t="shared" ca="1" si="121"/>
        <v>0</v>
      </c>
      <c r="AL203" s="190">
        <f t="shared" ca="1" si="121"/>
        <v>0</v>
      </c>
      <c r="AM203" s="190">
        <f t="shared" ca="1" si="121"/>
        <v>0</v>
      </c>
      <c r="AN203" s="190">
        <f t="shared" ca="1" si="121"/>
        <v>0</v>
      </c>
      <c r="AO203" s="190">
        <f t="shared" ca="1" si="121"/>
        <v>0</v>
      </c>
      <c r="AP203" s="190">
        <f t="shared" ca="1" si="121"/>
        <v>0</v>
      </c>
      <c r="AQ203" s="190">
        <f t="shared" ca="1" si="121"/>
        <v>0</v>
      </c>
      <c r="AR203" s="190">
        <f t="shared" ca="1" si="121"/>
        <v>0</v>
      </c>
      <c r="AS203" s="191">
        <f t="shared" ca="1" si="121"/>
        <v>0</v>
      </c>
      <c r="BA203" s="58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</row>
    <row r="204" spans="4:70" ht="15" customHeight="1">
      <c r="D204" s="556">
        <f t="shared" si="118"/>
        <v>0</v>
      </c>
      <c r="E204" s="189">
        <f t="shared" si="118"/>
        <v>0</v>
      </c>
      <c r="F204" s="189">
        <f t="shared" si="118"/>
        <v>0</v>
      </c>
      <c r="G204" s="189">
        <f t="shared" si="118"/>
        <v>0</v>
      </c>
      <c r="H204" s="189">
        <f t="shared" ca="1" si="118"/>
        <v>0</v>
      </c>
      <c r="I204" s="557">
        <f t="shared" ca="1" si="118"/>
        <v>0</v>
      </c>
      <c r="J204" s="69"/>
      <c r="K204" s="69"/>
      <c r="M204" s="22"/>
      <c r="N204" s="187" t="str">
        <f t="shared" si="116"/>
        <v>직원14</v>
      </c>
      <c r="O204" s="188">
        <f t="shared" ca="1" si="121"/>
        <v>0</v>
      </c>
      <c r="P204" s="189">
        <f t="shared" ca="1" si="121"/>
        <v>0</v>
      </c>
      <c r="Q204" s="189">
        <f t="shared" ca="1" si="121"/>
        <v>0</v>
      </c>
      <c r="R204" s="189">
        <f t="shared" ca="1" si="121"/>
        <v>0</v>
      </c>
      <c r="S204" s="189">
        <f t="shared" ca="1" si="121"/>
        <v>0</v>
      </c>
      <c r="T204" s="189">
        <f t="shared" ca="1" si="121"/>
        <v>0</v>
      </c>
      <c r="U204" s="189">
        <f t="shared" ca="1" si="121"/>
        <v>0</v>
      </c>
      <c r="V204" s="190">
        <f t="shared" ca="1" si="121"/>
        <v>0</v>
      </c>
      <c r="W204" s="190">
        <f t="shared" ca="1" si="121"/>
        <v>0</v>
      </c>
      <c r="X204" s="190">
        <f t="shared" ca="1" si="121"/>
        <v>0</v>
      </c>
      <c r="Y204" s="190">
        <f t="shared" ca="1" si="121"/>
        <v>0</v>
      </c>
      <c r="Z204" s="190">
        <f t="shared" ca="1" si="121"/>
        <v>0</v>
      </c>
      <c r="AA204" s="190">
        <f t="shared" ca="1" si="121"/>
        <v>0</v>
      </c>
      <c r="AB204" s="190">
        <f t="shared" ca="1" si="121"/>
        <v>0</v>
      </c>
      <c r="AC204" s="190">
        <f t="shared" ca="1" si="121"/>
        <v>0</v>
      </c>
      <c r="AD204" s="190">
        <f t="shared" ca="1" si="121"/>
        <v>0</v>
      </c>
      <c r="AE204" s="190">
        <f t="shared" ca="1" si="121"/>
        <v>0</v>
      </c>
      <c r="AF204" s="190">
        <f t="shared" ca="1" si="121"/>
        <v>0</v>
      </c>
      <c r="AG204" s="190">
        <f t="shared" ca="1" si="121"/>
        <v>0</v>
      </c>
      <c r="AH204" s="190">
        <f t="shared" ca="1" si="121"/>
        <v>0</v>
      </c>
      <c r="AI204" s="190">
        <f t="shared" ca="1" si="121"/>
        <v>0</v>
      </c>
      <c r="AJ204" s="190">
        <f t="shared" ca="1" si="121"/>
        <v>0</v>
      </c>
      <c r="AK204" s="190">
        <f t="shared" ca="1" si="121"/>
        <v>0</v>
      </c>
      <c r="AL204" s="190">
        <f t="shared" ca="1" si="121"/>
        <v>0</v>
      </c>
      <c r="AM204" s="190">
        <f t="shared" ca="1" si="121"/>
        <v>0</v>
      </c>
      <c r="AN204" s="190">
        <f t="shared" ca="1" si="121"/>
        <v>0</v>
      </c>
      <c r="AO204" s="190">
        <f t="shared" ca="1" si="121"/>
        <v>0</v>
      </c>
      <c r="AP204" s="190">
        <f t="shared" ca="1" si="121"/>
        <v>0</v>
      </c>
      <c r="AQ204" s="190">
        <f t="shared" ca="1" si="121"/>
        <v>0</v>
      </c>
      <c r="AR204" s="190">
        <f t="shared" ca="1" si="121"/>
        <v>0</v>
      </c>
      <c r="AS204" s="191">
        <f t="shared" ca="1" si="121"/>
        <v>0</v>
      </c>
      <c r="BA204" s="58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</row>
    <row r="205" spans="4:70" ht="15" customHeight="1">
      <c r="D205" s="558">
        <f t="shared" si="118"/>
        <v>0</v>
      </c>
      <c r="E205" s="194">
        <f t="shared" si="118"/>
        <v>0</v>
      </c>
      <c r="F205" s="194">
        <f t="shared" si="118"/>
        <v>0</v>
      </c>
      <c r="G205" s="194">
        <f t="shared" si="118"/>
        <v>0</v>
      </c>
      <c r="H205" s="194">
        <f t="shared" ca="1" si="118"/>
        <v>0</v>
      </c>
      <c r="I205" s="559">
        <f t="shared" ca="1" si="118"/>
        <v>0</v>
      </c>
      <c r="J205" s="69"/>
      <c r="K205" s="69"/>
      <c r="M205" s="22"/>
      <c r="N205" s="192" t="str">
        <f t="shared" si="116"/>
        <v>직원15</v>
      </c>
      <c r="O205" s="193">
        <f t="shared" ca="1" si="121"/>
        <v>0</v>
      </c>
      <c r="P205" s="194">
        <f t="shared" ca="1" si="121"/>
        <v>0</v>
      </c>
      <c r="Q205" s="194">
        <f t="shared" ca="1" si="121"/>
        <v>0</v>
      </c>
      <c r="R205" s="194">
        <f t="shared" ca="1" si="121"/>
        <v>0</v>
      </c>
      <c r="S205" s="194">
        <f t="shared" ca="1" si="121"/>
        <v>0</v>
      </c>
      <c r="T205" s="194">
        <f t="shared" ca="1" si="121"/>
        <v>0</v>
      </c>
      <c r="U205" s="194">
        <f t="shared" ca="1" si="121"/>
        <v>0</v>
      </c>
      <c r="V205" s="195">
        <f t="shared" ca="1" si="121"/>
        <v>0</v>
      </c>
      <c r="W205" s="195">
        <f t="shared" ca="1" si="121"/>
        <v>0</v>
      </c>
      <c r="X205" s="195">
        <f t="shared" ca="1" si="121"/>
        <v>0</v>
      </c>
      <c r="Y205" s="195">
        <f t="shared" ca="1" si="121"/>
        <v>0</v>
      </c>
      <c r="Z205" s="195">
        <f t="shared" ca="1" si="121"/>
        <v>0</v>
      </c>
      <c r="AA205" s="195">
        <f t="shared" ca="1" si="121"/>
        <v>0</v>
      </c>
      <c r="AB205" s="195">
        <f t="shared" ca="1" si="121"/>
        <v>0</v>
      </c>
      <c r="AC205" s="195">
        <f t="shared" ca="1" si="121"/>
        <v>0</v>
      </c>
      <c r="AD205" s="195">
        <f t="shared" ca="1" si="121"/>
        <v>0</v>
      </c>
      <c r="AE205" s="195">
        <f t="shared" ca="1" si="121"/>
        <v>0</v>
      </c>
      <c r="AF205" s="195">
        <f t="shared" ca="1" si="121"/>
        <v>0</v>
      </c>
      <c r="AG205" s="195">
        <f t="shared" ca="1" si="121"/>
        <v>0</v>
      </c>
      <c r="AH205" s="195">
        <f t="shared" ca="1" si="121"/>
        <v>0</v>
      </c>
      <c r="AI205" s="195">
        <f t="shared" ca="1" si="121"/>
        <v>0</v>
      </c>
      <c r="AJ205" s="195">
        <f t="shared" ca="1" si="121"/>
        <v>0</v>
      </c>
      <c r="AK205" s="195">
        <f t="shared" ca="1" si="121"/>
        <v>0</v>
      </c>
      <c r="AL205" s="195">
        <f t="shared" ca="1" si="121"/>
        <v>0</v>
      </c>
      <c r="AM205" s="195">
        <f t="shared" ca="1" si="121"/>
        <v>0</v>
      </c>
      <c r="AN205" s="195">
        <f t="shared" ca="1" si="121"/>
        <v>0</v>
      </c>
      <c r="AO205" s="195">
        <f t="shared" ca="1" si="121"/>
        <v>0</v>
      </c>
      <c r="AP205" s="195">
        <f t="shared" ca="1" si="121"/>
        <v>0</v>
      </c>
      <c r="AQ205" s="195">
        <f t="shared" ca="1" si="121"/>
        <v>0</v>
      </c>
      <c r="AR205" s="195">
        <f t="shared" ca="1" si="121"/>
        <v>0</v>
      </c>
      <c r="AS205" s="196">
        <f t="shared" ca="1" si="121"/>
        <v>0</v>
      </c>
      <c r="BA205" s="58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</row>
    <row r="206" spans="4:70" ht="15" customHeight="1">
      <c r="H206" s="69"/>
      <c r="I206" s="69"/>
      <c r="J206" s="69"/>
      <c r="K206" s="69"/>
      <c r="M206" s="22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BA206" s="58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</row>
    <row r="207" spans="4:70" ht="15" customHeight="1">
      <c r="H207" s="69"/>
      <c r="I207" s="69"/>
      <c r="J207" s="69"/>
      <c r="K207" s="69"/>
      <c r="M207" s="22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BA207" s="58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</row>
    <row r="208" spans="4:70" ht="15" customHeight="1">
      <c r="H208" s="69"/>
      <c r="I208" s="69"/>
      <c r="J208" s="69"/>
      <c r="K208" s="69"/>
      <c r="M208" s="22"/>
      <c r="N208" s="72" t="s">
        <v>59</v>
      </c>
      <c r="O208" s="70"/>
      <c r="P208" s="70"/>
      <c r="Q208" s="70"/>
      <c r="R208" s="7"/>
      <c r="S208" s="70"/>
      <c r="T208" s="70"/>
      <c r="U208" s="70"/>
      <c r="V208" s="70"/>
      <c r="W208" s="70"/>
      <c r="BA208" s="58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</row>
    <row r="209" spans="8:70" ht="15" customHeight="1">
      <c r="H209" s="69"/>
      <c r="I209" s="69"/>
      <c r="J209" s="69"/>
      <c r="K209" s="69"/>
      <c r="M209" s="22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BA209" s="58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</row>
    <row r="210" spans="8:70" ht="15" customHeight="1">
      <c r="H210" s="69"/>
      <c r="I210" s="69"/>
      <c r="J210" s="69"/>
      <c r="K210" s="69"/>
      <c r="M210" s="22"/>
      <c r="N210" s="98" t="str">
        <f t="shared" ref="N210:AS211" si="122">N189</f>
        <v>날짜</v>
      </c>
      <c r="O210" s="113">
        <f t="shared" si="122"/>
        <v>44621</v>
      </c>
      <c r="P210" s="114">
        <f t="shared" si="122"/>
        <v>44622</v>
      </c>
      <c r="Q210" s="114">
        <f t="shared" si="122"/>
        <v>44623</v>
      </c>
      <c r="R210" s="114">
        <f t="shared" si="122"/>
        <v>44624</v>
      </c>
      <c r="S210" s="114">
        <f t="shared" si="122"/>
        <v>44625</v>
      </c>
      <c r="T210" s="114">
        <f t="shared" si="122"/>
        <v>44626</v>
      </c>
      <c r="U210" s="114">
        <f t="shared" si="122"/>
        <v>44627</v>
      </c>
      <c r="V210" s="114">
        <f t="shared" si="122"/>
        <v>44628</v>
      </c>
      <c r="W210" s="114">
        <f t="shared" si="122"/>
        <v>44629</v>
      </c>
      <c r="X210" s="114">
        <f t="shared" si="122"/>
        <v>44630</v>
      </c>
      <c r="Y210" s="114">
        <f t="shared" si="122"/>
        <v>44631</v>
      </c>
      <c r="Z210" s="114">
        <f t="shared" si="122"/>
        <v>44632</v>
      </c>
      <c r="AA210" s="114">
        <f t="shared" si="122"/>
        <v>44633</v>
      </c>
      <c r="AB210" s="114">
        <f t="shared" si="122"/>
        <v>44634</v>
      </c>
      <c r="AC210" s="114">
        <f t="shared" si="122"/>
        <v>44635</v>
      </c>
      <c r="AD210" s="114">
        <f t="shared" si="122"/>
        <v>44636</v>
      </c>
      <c r="AE210" s="114">
        <f t="shared" si="122"/>
        <v>44637</v>
      </c>
      <c r="AF210" s="114">
        <f t="shared" si="122"/>
        <v>44638</v>
      </c>
      <c r="AG210" s="114">
        <f t="shared" si="122"/>
        <v>44639</v>
      </c>
      <c r="AH210" s="114">
        <f t="shared" si="122"/>
        <v>44640</v>
      </c>
      <c r="AI210" s="114">
        <f t="shared" si="122"/>
        <v>44641</v>
      </c>
      <c r="AJ210" s="114">
        <f t="shared" si="122"/>
        <v>44642</v>
      </c>
      <c r="AK210" s="114">
        <f t="shared" si="122"/>
        <v>44643</v>
      </c>
      <c r="AL210" s="114">
        <f t="shared" si="122"/>
        <v>44644</v>
      </c>
      <c r="AM210" s="114">
        <f t="shared" si="122"/>
        <v>44645</v>
      </c>
      <c r="AN210" s="114">
        <f t="shared" si="122"/>
        <v>44646</v>
      </c>
      <c r="AO210" s="114">
        <f t="shared" si="122"/>
        <v>44647</v>
      </c>
      <c r="AP210" s="114">
        <f t="shared" si="122"/>
        <v>44648</v>
      </c>
      <c r="AQ210" s="114">
        <f t="shared" si="122"/>
        <v>44649</v>
      </c>
      <c r="AR210" s="114">
        <f t="shared" si="122"/>
        <v>44650</v>
      </c>
      <c r="AS210" s="115">
        <f t="shared" si="122"/>
        <v>44651</v>
      </c>
      <c r="BA210" s="58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</row>
    <row r="211" spans="8:70" ht="15" customHeight="1">
      <c r="H211" s="69"/>
      <c r="I211" s="69"/>
      <c r="J211" s="69"/>
      <c r="K211" s="69"/>
      <c r="M211" s="22"/>
      <c r="N211" s="102" t="str">
        <f t="shared" si="122"/>
        <v>요일</v>
      </c>
      <c r="O211" s="93" t="str">
        <f t="shared" ca="1" si="122"/>
        <v>휴</v>
      </c>
      <c r="P211" s="92" t="str">
        <f t="shared" ca="1" si="122"/>
        <v>수</v>
      </c>
      <c r="Q211" s="92" t="str">
        <f t="shared" ca="1" si="122"/>
        <v>목</v>
      </c>
      <c r="R211" s="92" t="str">
        <f t="shared" ca="1" si="122"/>
        <v>금</v>
      </c>
      <c r="S211" s="92" t="str">
        <f t="shared" ca="1" si="122"/>
        <v>토</v>
      </c>
      <c r="T211" s="92" t="str">
        <f t="shared" ca="1" si="122"/>
        <v>일</v>
      </c>
      <c r="U211" s="92" t="str">
        <f t="shared" ca="1" si="122"/>
        <v>월</v>
      </c>
      <c r="V211" s="92" t="str">
        <f t="shared" ca="1" si="122"/>
        <v>화</v>
      </c>
      <c r="W211" s="92" t="str">
        <f t="shared" ca="1" si="122"/>
        <v>수</v>
      </c>
      <c r="X211" s="92" t="str">
        <f t="shared" ca="1" si="122"/>
        <v>목</v>
      </c>
      <c r="Y211" s="92" t="str">
        <f t="shared" ca="1" si="122"/>
        <v>금</v>
      </c>
      <c r="Z211" s="92" t="str">
        <f t="shared" ca="1" si="122"/>
        <v>토</v>
      </c>
      <c r="AA211" s="92" t="str">
        <f t="shared" ca="1" si="122"/>
        <v>일</v>
      </c>
      <c r="AB211" s="92" t="str">
        <f t="shared" ca="1" si="122"/>
        <v>월</v>
      </c>
      <c r="AC211" s="92" t="str">
        <f t="shared" ca="1" si="122"/>
        <v>화</v>
      </c>
      <c r="AD211" s="92" t="str">
        <f t="shared" ca="1" si="122"/>
        <v>수</v>
      </c>
      <c r="AE211" s="92" t="str">
        <f t="shared" ca="1" si="122"/>
        <v>목</v>
      </c>
      <c r="AF211" s="92" t="str">
        <f t="shared" ca="1" si="122"/>
        <v>금</v>
      </c>
      <c r="AG211" s="92" t="str">
        <f t="shared" ca="1" si="122"/>
        <v>토</v>
      </c>
      <c r="AH211" s="92" t="str">
        <f t="shared" ca="1" si="122"/>
        <v>일</v>
      </c>
      <c r="AI211" s="92" t="str">
        <f t="shared" ca="1" si="122"/>
        <v>월</v>
      </c>
      <c r="AJ211" s="92" t="str">
        <f t="shared" ca="1" si="122"/>
        <v>화</v>
      </c>
      <c r="AK211" s="92" t="str">
        <f t="shared" ca="1" si="122"/>
        <v>수</v>
      </c>
      <c r="AL211" s="92" t="str">
        <f t="shared" ca="1" si="122"/>
        <v>목</v>
      </c>
      <c r="AM211" s="92" t="str">
        <f t="shared" ca="1" si="122"/>
        <v>금</v>
      </c>
      <c r="AN211" s="92" t="str">
        <f t="shared" ca="1" si="122"/>
        <v>토</v>
      </c>
      <c r="AO211" s="92" t="str">
        <f t="shared" ca="1" si="122"/>
        <v>일</v>
      </c>
      <c r="AP211" s="92" t="str">
        <f t="shared" ca="1" si="122"/>
        <v>월</v>
      </c>
      <c r="AQ211" s="92" t="str">
        <f t="shared" ca="1" si="122"/>
        <v>화</v>
      </c>
      <c r="AR211" s="92" t="str">
        <f t="shared" ca="1" si="122"/>
        <v>수</v>
      </c>
      <c r="AS211" s="103" t="str">
        <f t="shared" ca="1" si="122"/>
        <v>목</v>
      </c>
      <c r="BA211" s="58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</row>
    <row r="212" spans="8:70" ht="15" customHeight="1">
      <c r="H212" s="69"/>
      <c r="I212" s="69"/>
      <c r="J212" s="69"/>
      <c r="K212" s="69"/>
      <c r="M212" s="22"/>
      <c r="N212" s="182" t="str">
        <f t="shared" ref="N212:N226" si="123">N8</f>
        <v>직원1</v>
      </c>
      <c r="O212" s="183">
        <f ca="1">IF(IF($E$2=1,O$211&lt;&gt;"휴",AND(O$211&lt;&gt;"휴",O$211&lt;&gt;$F$3)),0,IF(O148&gt;8,O148-8,0))</f>
        <v>0</v>
      </c>
      <c r="P212" s="184">
        <f t="shared" ref="P212:AS212" ca="1" si="124">IF(IF($E$2=1,P$211&lt;&gt;"휴",AND(P$211&lt;&gt;"휴",P$211&lt;&gt;$F$3)),0,IF(P148&gt;8,P148-8,0))</f>
        <v>0</v>
      </c>
      <c r="Q212" s="184">
        <f t="shared" ca="1" si="124"/>
        <v>0</v>
      </c>
      <c r="R212" s="184">
        <f t="shared" ca="1" si="124"/>
        <v>0</v>
      </c>
      <c r="S212" s="184">
        <f t="shared" ca="1" si="124"/>
        <v>0</v>
      </c>
      <c r="T212" s="184">
        <f t="shared" ca="1" si="124"/>
        <v>0</v>
      </c>
      <c r="U212" s="184">
        <f t="shared" ca="1" si="124"/>
        <v>0</v>
      </c>
      <c r="V212" s="185">
        <f t="shared" ca="1" si="124"/>
        <v>0</v>
      </c>
      <c r="W212" s="185">
        <f t="shared" ca="1" si="124"/>
        <v>0</v>
      </c>
      <c r="X212" s="185">
        <f t="shared" ca="1" si="124"/>
        <v>0</v>
      </c>
      <c r="Y212" s="185">
        <f t="shared" ca="1" si="124"/>
        <v>0</v>
      </c>
      <c r="Z212" s="185">
        <f t="shared" ca="1" si="124"/>
        <v>0</v>
      </c>
      <c r="AA212" s="185">
        <f t="shared" ca="1" si="124"/>
        <v>0</v>
      </c>
      <c r="AB212" s="185">
        <f t="shared" ca="1" si="124"/>
        <v>0</v>
      </c>
      <c r="AC212" s="185">
        <f t="shared" ca="1" si="124"/>
        <v>0</v>
      </c>
      <c r="AD212" s="185">
        <f t="shared" ca="1" si="124"/>
        <v>0</v>
      </c>
      <c r="AE212" s="185">
        <f t="shared" ca="1" si="124"/>
        <v>0</v>
      </c>
      <c r="AF212" s="185">
        <f t="shared" ca="1" si="124"/>
        <v>0</v>
      </c>
      <c r="AG212" s="185">
        <f t="shared" ca="1" si="124"/>
        <v>0</v>
      </c>
      <c r="AH212" s="185">
        <f t="shared" ca="1" si="124"/>
        <v>0</v>
      </c>
      <c r="AI212" s="185">
        <f t="shared" ca="1" si="124"/>
        <v>0</v>
      </c>
      <c r="AJ212" s="185">
        <f t="shared" ca="1" si="124"/>
        <v>0</v>
      </c>
      <c r="AK212" s="185">
        <f t="shared" ca="1" si="124"/>
        <v>0</v>
      </c>
      <c r="AL212" s="185">
        <f t="shared" ca="1" si="124"/>
        <v>0</v>
      </c>
      <c r="AM212" s="185">
        <f t="shared" ca="1" si="124"/>
        <v>0</v>
      </c>
      <c r="AN212" s="185">
        <f t="shared" ca="1" si="124"/>
        <v>0</v>
      </c>
      <c r="AO212" s="185">
        <f t="shared" ca="1" si="124"/>
        <v>0</v>
      </c>
      <c r="AP212" s="185">
        <f t="shared" ca="1" si="124"/>
        <v>0</v>
      </c>
      <c r="AQ212" s="185">
        <f t="shared" ca="1" si="124"/>
        <v>0</v>
      </c>
      <c r="AR212" s="185">
        <f t="shared" ca="1" si="124"/>
        <v>0</v>
      </c>
      <c r="AS212" s="186">
        <f t="shared" ca="1" si="124"/>
        <v>0</v>
      </c>
      <c r="BA212" s="58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</row>
    <row r="213" spans="8:70" ht="15" customHeight="1">
      <c r="H213" s="69"/>
      <c r="I213" s="69"/>
      <c r="J213" s="69"/>
      <c r="K213" s="69"/>
      <c r="M213" s="22"/>
      <c r="N213" s="187" t="str">
        <f t="shared" si="123"/>
        <v>직원2</v>
      </c>
      <c r="O213" s="188">
        <f t="shared" ref="O213:AS213" ca="1" si="125">IF(IF($E$2=1,O$211&lt;&gt;"휴",AND(O$211&lt;&gt;"휴",O$211&lt;&gt;$F$3)),0,IF(O149&gt;8,O149-8,0))</f>
        <v>0</v>
      </c>
      <c r="P213" s="189">
        <f t="shared" ca="1" si="125"/>
        <v>0</v>
      </c>
      <c r="Q213" s="189">
        <f t="shared" ca="1" si="125"/>
        <v>0</v>
      </c>
      <c r="R213" s="189">
        <f t="shared" ca="1" si="125"/>
        <v>0</v>
      </c>
      <c r="S213" s="189">
        <f t="shared" ca="1" si="125"/>
        <v>0</v>
      </c>
      <c r="T213" s="189">
        <f t="shared" ca="1" si="125"/>
        <v>0</v>
      </c>
      <c r="U213" s="189">
        <f t="shared" ca="1" si="125"/>
        <v>0</v>
      </c>
      <c r="V213" s="190">
        <f t="shared" ca="1" si="125"/>
        <v>0</v>
      </c>
      <c r="W213" s="190">
        <f t="shared" ca="1" si="125"/>
        <v>0</v>
      </c>
      <c r="X213" s="190">
        <f t="shared" ca="1" si="125"/>
        <v>0</v>
      </c>
      <c r="Y213" s="190">
        <f t="shared" ca="1" si="125"/>
        <v>0</v>
      </c>
      <c r="Z213" s="190">
        <f t="shared" ca="1" si="125"/>
        <v>0</v>
      </c>
      <c r="AA213" s="190">
        <f t="shared" ca="1" si="125"/>
        <v>0</v>
      </c>
      <c r="AB213" s="190">
        <f t="shared" ca="1" si="125"/>
        <v>0</v>
      </c>
      <c r="AC213" s="190">
        <f t="shared" ca="1" si="125"/>
        <v>0</v>
      </c>
      <c r="AD213" s="190">
        <f t="shared" ca="1" si="125"/>
        <v>0</v>
      </c>
      <c r="AE213" s="190">
        <f t="shared" ca="1" si="125"/>
        <v>0</v>
      </c>
      <c r="AF213" s="190">
        <f t="shared" ca="1" si="125"/>
        <v>0</v>
      </c>
      <c r="AG213" s="190">
        <f t="shared" ca="1" si="125"/>
        <v>0</v>
      </c>
      <c r="AH213" s="190">
        <f t="shared" ca="1" si="125"/>
        <v>0</v>
      </c>
      <c r="AI213" s="190">
        <f t="shared" ca="1" si="125"/>
        <v>0</v>
      </c>
      <c r="AJ213" s="190">
        <f t="shared" ca="1" si="125"/>
        <v>0</v>
      </c>
      <c r="AK213" s="190">
        <f t="shared" ca="1" si="125"/>
        <v>0</v>
      </c>
      <c r="AL213" s="190">
        <f t="shared" ca="1" si="125"/>
        <v>0</v>
      </c>
      <c r="AM213" s="190">
        <f t="shared" ca="1" si="125"/>
        <v>0</v>
      </c>
      <c r="AN213" s="190">
        <f t="shared" ca="1" si="125"/>
        <v>0</v>
      </c>
      <c r="AO213" s="190">
        <f t="shared" ca="1" si="125"/>
        <v>0</v>
      </c>
      <c r="AP213" s="190">
        <f t="shared" ca="1" si="125"/>
        <v>0</v>
      </c>
      <c r="AQ213" s="190">
        <f t="shared" ca="1" si="125"/>
        <v>0</v>
      </c>
      <c r="AR213" s="190">
        <f t="shared" ca="1" si="125"/>
        <v>0</v>
      </c>
      <c r="AS213" s="191">
        <f t="shared" ca="1" si="125"/>
        <v>0</v>
      </c>
      <c r="BA213" s="58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</row>
    <row r="214" spans="8:70" ht="15" customHeight="1">
      <c r="H214" s="69"/>
      <c r="I214" s="69"/>
      <c r="J214" s="69"/>
      <c r="K214" s="69"/>
      <c r="M214" s="22"/>
      <c r="N214" s="187" t="str">
        <f t="shared" si="123"/>
        <v>직원3</v>
      </c>
      <c r="O214" s="188">
        <f t="shared" ref="O214:AS214" ca="1" si="126">IF(IF($E$2=1,O$211&lt;&gt;"휴",AND(O$211&lt;&gt;"휴",O$211&lt;&gt;$F$3)),0,IF(O150&gt;8,O150-8,0))</f>
        <v>0</v>
      </c>
      <c r="P214" s="189">
        <f t="shared" ca="1" si="126"/>
        <v>0</v>
      </c>
      <c r="Q214" s="189">
        <f t="shared" ca="1" si="126"/>
        <v>0</v>
      </c>
      <c r="R214" s="189">
        <f t="shared" ca="1" si="126"/>
        <v>0</v>
      </c>
      <c r="S214" s="189">
        <f t="shared" ca="1" si="126"/>
        <v>0</v>
      </c>
      <c r="T214" s="189">
        <f t="shared" ca="1" si="126"/>
        <v>0</v>
      </c>
      <c r="U214" s="189">
        <f t="shared" ca="1" si="126"/>
        <v>0</v>
      </c>
      <c r="V214" s="190">
        <f t="shared" ca="1" si="126"/>
        <v>0</v>
      </c>
      <c r="W214" s="190">
        <f t="shared" ca="1" si="126"/>
        <v>0</v>
      </c>
      <c r="X214" s="190">
        <f t="shared" ca="1" si="126"/>
        <v>0</v>
      </c>
      <c r="Y214" s="190">
        <f t="shared" ca="1" si="126"/>
        <v>0</v>
      </c>
      <c r="Z214" s="190">
        <f t="shared" ca="1" si="126"/>
        <v>0</v>
      </c>
      <c r="AA214" s="190">
        <f t="shared" ca="1" si="126"/>
        <v>0</v>
      </c>
      <c r="AB214" s="190">
        <f t="shared" ca="1" si="126"/>
        <v>0</v>
      </c>
      <c r="AC214" s="190">
        <f t="shared" ca="1" si="126"/>
        <v>0</v>
      </c>
      <c r="AD214" s="190">
        <f t="shared" ca="1" si="126"/>
        <v>0</v>
      </c>
      <c r="AE214" s="190">
        <f t="shared" ca="1" si="126"/>
        <v>0</v>
      </c>
      <c r="AF214" s="190">
        <f t="shared" ca="1" si="126"/>
        <v>0</v>
      </c>
      <c r="AG214" s="190">
        <f t="shared" ca="1" si="126"/>
        <v>0</v>
      </c>
      <c r="AH214" s="190">
        <f t="shared" ca="1" si="126"/>
        <v>0</v>
      </c>
      <c r="AI214" s="190">
        <f t="shared" ca="1" si="126"/>
        <v>0</v>
      </c>
      <c r="AJ214" s="190">
        <f t="shared" ca="1" si="126"/>
        <v>0</v>
      </c>
      <c r="AK214" s="190">
        <f t="shared" ca="1" si="126"/>
        <v>0</v>
      </c>
      <c r="AL214" s="190">
        <f t="shared" ca="1" si="126"/>
        <v>0</v>
      </c>
      <c r="AM214" s="190">
        <f t="shared" ca="1" si="126"/>
        <v>0</v>
      </c>
      <c r="AN214" s="190">
        <f t="shared" ca="1" si="126"/>
        <v>0</v>
      </c>
      <c r="AO214" s="190">
        <f t="shared" ca="1" si="126"/>
        <v>0</v>
      </c>
      <c r="AP214" s="190">
        <f t="shared" ca="1" si="126"/>
        <v>0</v>
      </c>
      <c r="AQ214" s="190">
        <f t="shared" ca="1" si="126"/>
        <v>0</v>
      </c>
      <c r="AR214" s="190">
        <f t="shared" ca="1" si="126"/>
        <v>0</v>
      </c>
      <c r="AS214" s="191">
        <f t="shared" ca="1" si="126"/>
        <v>0</v>
      </c>
      <c r="BA214" s="58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</row>
    <row r="215" spans="8:70" ht="15" customHeight="1">
      <c r="H215" s="69"/>
      <c r="I215" s="69"/>
      <c r="J215" s="69"/>
      <c r="K215" s="69"/>
      <c r="M215" s="22"/>
      <c r="N215" s="187" t="str">
        <f t="shared" si="123"/>
        <v>직원4</v>
      </c>
      <c r="O215" s="188">
        <f t="shared" ref="O215:AS215" ca="1" si="127">IF(IF($E$2=1,O$211&lt;&gt;"휴",AND(O$211&lt;&gt;"휴",O$211&lt;&gt;$F$3)),0,IF(O151&gt;8,O151-8,0))</f>
        <v>0</v>
      </c>
      <c r="P215" s="189">
        <f t="shared" ca="1" si="127"/>
        <v>0</v>
      </c>
      <c r="Q215" s="189">
        <f t="shared" ca="1" si="127"/>
        <v>0</v>
      </c>
      <c r="R215" s="189">
        <f t="shared" ca="1" si="127"/>
        <v>0</v>
      </c>
      <c r="S215" s="189">
        <f t="shared" ca="1" si="127"/>
        <v>0</v>
      </c>
      <c r="T215" s="189">
        <f t="shared" ca="1" si="127"/>
        <v>0</v>
      </c>
      <c r="U215" s="189">
        <f t="shared" ca="1" si="127"/>
        <v>0</v>
      </c>
      <c r="V215" s="190">
        <f t="shared" ca="1" si="127"/>
        <v>0</v>
      </c>
      <c r="W215" s="190">
        <f t="shared" ca="1" si="127"/>
        <v>0</v>
      </c>
      <c r="X215" s="190">
        <f t="shared" ca="1" si="127"/>
        <v>0</v>
      </c>
      <c r="Y215" s="190">
        <f t="shared" ca="1" si="127"/>
        <v>0</v>
      </c>
      <c r="Z215" s="190">
        <f t="shared" ca="1" si="127"/>
        <v>0</v>
      </c>
      <c r="AA215" s="190">
        <f t="shared" ca="1" si="127"/>
        <v>0</v>
      </c>
      <c r="AB215" s="190">
        <f t="shared" ca="1" si="127"/>
        <v>0</v>
      </c>
      <c r="AC215" s="190">
        <f t="shared" ca="1" si="127"/>
        <v>0</v>
      </c>
      <c r="AD215" s="190">
        <f t="shared" ca="1" si="127"/>
        <v>0</v>
      </c>
      <c r="AE215" s="190">
        <f t="shared" ca="1" si="127"/>
        <v>0</v>
      </c>
      <c r="AF215" s="190">
        <f t="shared" ca="1" si="127"/>
        <v>0</v>
      </c>
      <c r="AG215" s="190">
        <f t="shared" ca="1" si="127"/>
        <v>0</v>
      </c>
      <c r="AH215" s="190">
        <f t="shared" ca="1" si="127"/>
        <v>0</v>
      </c>
      <c r="AI215" s="190">
        <f t="shared" ca="1" si="127"/>
        <v>0</v>
      </c>
      <c r="AJ215" s="190">
        <f t="shared" ca="1" si="127"/>
        <v>0</v>
      </c>
      <c r="AK215" s="190">
        <f t="shared" ca="1" si="127"/>
        <v>0</v>
      </c>
      <c r="AL215" s="190">
        <f t="shared" ca="1" si="127"/>
        <v>0</v>
      </c>
      <c r="AM215" s="190">
        <f t="shared" ca="1" si="127"/>
        <v>0</v>
      </c>
      <c r="AN215" s="190">
        <f t="shared" ca="1" si="127"/>
        <v>0</v>
      </c>
      <c r="AO215" s="190">
        <f t="shared" ca="1" si="127"/>
        <v>0</v>
      </c>
      <c r="AP215" s="190">
        <f t="shared" ca="1" si="127"/>
        <v>0</v>
      </c>
      <c r="AQ215" s="190">
        <f t="shared" ca="1" si="127"/>
        <v>0</v>
      </c>
      <c r="AR215" s="190">
        <f t="shared" ca="1" si="127"/>
        <v>0</v>
      </c>
      <c r="AS215" s="191">
        <f t="shared" ca="1" si="127"/>
        <v>0</v>
      </c>
      <c r="BA215" s="58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</row>
    <row r="216" spans="8:70" ht="15" customHeight="1">
      <c r="H216" s="69"/>
      <c r="I216" s="69"/>
      <c r="J216" s="69"/>
      <c r="K216" s="69"/>
      <c r="M216" s="22"/>
      <c r="N216" s="187" t="str">
        <f t="shared" si="123"/>
        <v>직원5</v>
      </c>
      <c r="O216" s="188">
        <f t="shared" ref="O216:AS216" ca="1" si="128">IF(IF($E$2=1,O$211&lt;&gt;"휴",AND(O$211&lt;&gt;"휴",O$211&lt;&gt;$F$3)),0,IF(O152&gt;8,O152-8,0))</f>
        <v>0</v>
      </c>
      <c r="P216" s="189">
        <f t="shared" ca="1" si="128"/>
        <v>0</v>
      </c>
      <c r="Q216" s="189">
        <f t="shared" ca="1" si="128"/>
        <v>0</v>
      </c>
      <c r="R216" s="189">
        <f t="shared" ca="1" si="128"/>
        <v>0</v>
      </c>
      <c r="S216" s="189">
        <f t="shared" ca="1" si="128"/>
        <v>0</v>
      </c>
      <c r="T216" s="189">
        <f t="shared" ca="1" si="128"/>
        <v>0</v>
      </c>
      <c r="U216" s="189">
        <f t="shared" ca="1" si="128"/>
        <v>0</v>
      </c>
      <c r="V216" s="190">
        <f t="shared" ca="1" si="128"/>
        <v>0</v>
      </c>
      <c r="W216" s="190">
        <f t="shared" ca="1" si="128"/>
        <v>0</v>
      </c>
      <c r="X216" s="190">
        <f t="shared" ca="1" si="128"/>
        <v>0</v>
      </c>
      <c r="Y216" s="190">
        <f t="shared" ca="1" si="128"/>
        <v>0</v>
      </c>
      <c r="Z216" s="190">
        <f t="shared" ca="1" si="128"/>
        <v>0</v>
      </c>
      <c r="AA216" s="190">
        <f t="shared" ca="1" si="128"/>
        <v>0</v>
      </c>
      <c r="AB216" s="190">
        <f t="shared" ca="1" si="128"/>
        <v>0</v>
      </c>
      <c r="AC216" s="190">
        <f t="shared" ca="1" si="128"/>
        <v>0</v>
      </c>
      <c r="AD216" s="190">
        <f t="shared" ca="1" si="128"/>
        <v>0</v>
      </c>
      <c r="AE216" s="190">
        <f t="shared" ca="1" si="128"/>
        <v>0</v>
      </c>
      <c r="AF216" s="190">
        <f t="shared" ca="1" si="128"/>
        <v>0</v>
      </c>
      <c r="AG216" s="190">
        <f t="shared" ca="1" si="128"/>
        <v>0</v>
      </c>
      <c r="AH216" s="190">
        <f t="shared" ca="1" si="128"/>
        <v>0</v>
      </c>
      <c r="AI216" s="190">
        <f t="shared" ca="1" si="128"/>
        <v>0</v>
      </c>
      <c r="AJ216" s="190">
        <f t="shared" ca="1" si="128"/>
        <v>0</v>
      </c>
      <c r="AK216" s="190">
        <f t="shared" ca="1" si="128"/>
        <v>0</v>
      </c>
      <c r="AL216" s="190">
        <f t="shared" ca="1" si="128"/>
        <v>0</v>
      </c>
      <c r="AM216" s="190">
        <f t="shared" ca="1" si="128"/>
        <v>0</v>
      </c>
      <c r="AN216" s="190">
        <f t="shared" ca="1" si="128"/>
        <v>0</v>
      </c>
      <c r="AO216" s="190">
        <f t="shared" ca="1" si="128"/>
        <v>0</v>
      </c>
      <c r="AP216" s="190">
        <f t="shared" ca="1" si="128"/>
        <v>0</v>
      </c>
      <c r="AQ216" s="190">
        <f t="shared" ca="1" si="128"/>
        <v>0</v>
      </c>
      <c r="AR216" s="190">
        <f t="shared" ca="1" si="128"/>
        <v>0</v>
      </c>
      <c r="AS216" s="191">
        <f t="shared" ca="1" si="128"/>
        <v>0</v>
      </c>
      <c r="BA216" s="58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</row>
    <row r="217" spans="8:70" ht="15" customHeight="1">
      <c r="H217" s="69"/>
      <c r="I217" s="69"/>
      <c r="J217" s="69"/>
      <c r="K217" s="69"/>
      <c r="M217" s="22"/>
      <c r="N217" s="187" t="str">
        <f t="shared" si="123"/>
        <v>직원6</v>
      </c>
      <c r="O217" s="188">
        <f t="shared" ref="O217:AS217" ca="1" si="129">IF(IF($E$2=1,O$211&lt;&gt;"휴",AND(O$211&lt;&gt;"휴",O$211&lt;&gt;$F$3)),0,IF(O153&gt;8,O153-8,0))</f>
        <v>0</v>
      </c>
      <c r="P217" s="189">
        <f t="shared" ca="1" si="129"/>
        <v>0</v>
      </c>
      <c r="Q217" s="189">
        <f t="shared" ca="1" si="129"/>
        <v>0</v>
      </c>
      <c r="R217" s="189">
        <f t="shared" ca="1" si="129"/>
        <v>0</v>
      </c>
      <c r="S217" s="189">
        <f t="shared" ca="1" si="129"/>
        <v>0</v>
      </c>
      <c r="T217" s="189">
        <f t="shared" ca="1" si="129"/>
        <v>0</v>
      </c>
      <c r="U217" s="189">
        <f t="shared" ca="1" si="129"/>
        <v>0</v>
      </c>
      <c r="V217" s="190">
        <f t="shared" ca="1" si="129"/>
        <v>0</v>
      </c>
      <c r="W217" s="190">
        <f t="shared" ca="1" si="129"/>
        <v>0</v>
      </c>
      <c r="X217" s="190">
        <f t="shared" ca="1" si="129"/>
        <v>0</v>
      </c>
      <c r="Y217" s="190">
        <f t="shared" ca="1" si="129"/>
        <v>0</v>
      </c>
      <c r="Z217" s="190">
        <f t="shared" ca="1" si="129"/>
        <v>0</v>
      </c>
      <c r="AA217" s="190">
        <f t="shared" ca="1" si="129"/>
        <v>0</v>
      </c>
      <c r="AB217" s="190">
        <f t="shared" ca="1" si="129"/>
        <v>0</v>
      </c>
      <c r="AC217" s="190">
        <f t="shared" ca="1" si="129"/>
        <v>0</v>
      </c>
      <c r="AD217" s="190">
        <f t="shared" ca="1" si="129"/>
        <v>0</v>
      </c>
      <c r="AE217" s="190">
        <f t="shared" ca="1" si="129"/>
        <v>0</v>
      </c>
      <c r="AF217" s="190">
        <f t="shared" ca="1" si="129"/>
        <v>0</v>
      </c>
      <c r="AG217" s="190">
        <f t="shared" ca="1" si="129"/>
        <v>0</v>
      </c>
      <c r="AH217" s="190">
        <f t="shared" ca="1" si="129"/>
        <v>0</v>
      </c>
      <c r="AI217" s="190">
        <f t="shared" ca="1" si="129"/>
        <v>0</v>
      </c>
      <c r="AJ217" s="190">
        <f t="shared" ca="1" si="129"/>
        <v>0</v>
      </c>
      <c r="AK217" s="190">
        <f t="shared" ca="1" si="129"/>
        <v>0</v>
      </c>
      <c r="AL217" s="190">
        <f t="shared" ca="1" si="129"/>
        <v>0</v>
      </c>
      <c r="AM217" s="190">
        <f t="shared" ca="1" si="129"/>
        <v>0</v>
      </c>
      <c r="AN217" s="190">
        <f t="shared" ca="1" si="129"/>
        <v>0</v>
      </c>
      <c r="AO217" s="190">
        <f t="shared" ca="1" si="129"/>
        <v>0</v>
      </c>
      <c r="AP217" s="190">
        <f t="shared" ca="1" si="129"/>
        <v>0</v>
      </c>
      <c r="AQ217" s="190">
        <f t="shared" ca="1" si="129"/>
        <v>0</v>
      </c>
      <c r="AR217" s="190">
        <f t="shared" ca="1" si="129"/>
        <v>0</v>
      </c>
      <c r="AS217" s="191">
        <f t="shared" ca="1" si="129"/>
        <v>0</v>
      </c>
      <c r="BA217" s="58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</row>
    <row r="218" spans="8:70" ht="15" customHeight="1">
      <c r="H218" s="69"/>
      <c r="I218" s="69"/>
      <c r="J218" s="69"/>
      <c r="K218" s="69"/>
      <c r="M218" s="22"/>
      <c r="N218" s="187" t="str">
        <f t="shared" si="123"/>
        <v>직원7</v>
      </c>
      <c r="O218" s="188">
        <f t="shared" ref="O218:AS218" ca="1" si="130">IF(IF($E$2=1,O$211&lt;&gt;"휴",AND(O$211&lt;&gt;"휴",O$211&lt;&gt;$F$3)),0,IF(O154&gt;8,O154-8,0))</f>
        <v>0</v>
      </c>
      <c r="P218" s="189">
        <f t="shared" ca="1" si="130"/>
        <v>0</v>
      </c>
      <c r="Q218" s="189">
        <f t="shared" ca="1" si="130"/>
        <v>0</v>
      </c>
      <c r="R218" s="189">
        <f t="shared" ca="1" si="130"/>
        <v>0</v>
      </c>
      <c r="S218" s="189">
        <f t="shared" ca="1" si="130"/>
        <v>0</v>
      </c>
      <c r="T218" s="189">
        <f t="shared" ca="1" si="130"/>
        <v>0</v>
      </c>
      <c r="U218" s="189">
        <f t="shared" ca="1" si="130"/>
        <v>0</v>
      </c>
      <c r="V218" s="190">
        <f t="shared" ca="1" si="130"/>
        <v>0</v>
      </c>
      <c r="W218" s="190">
        <f t="shared" ca="1" si="130"/>
        <v>0</v>
      </c>
      <c r="X218" s="190">
        <f t="shared" ca="1" si="130"/>
        <v>0</v>
      </c>
      <c r="Y218" s="190">
        <f t="shared" ca="1" si="130"/>
        <v>0</v>
      </c>
      <c r="Z218" s="190">
        <f t="shared" ca="1" si="130"/>
        <v>0</v>
      </c>
      <c r="AA218" s="190">
        <f t="shared" ca="1" si="130"/>
        <v>0</v>
      </c>
      <c r="AB218" s="190">
        <f t="shared" ca="1" si="130"/>
        <v>0</v>
      </c>
      <c r="AC218" s="190">
        <f t="shared" ca="1" si="130"/>
        <v>0</v>
      </c>
      <c r="AD218" s="190">
        <f t="shared" ca="1" si="130"/>
        <v>0</v>
      </c>
      <c r="AE218" s="190">
        <f t="shared" ca="1" si="130"/>
        <v>0</v>
      </c>
      <c r="AF218" s="190">
        <f t="shared" ca="1" si="130"/>
        <v>0</v>
      </c>
      <c r="AG218" s="190">
        <f t="shared" ca="1" si="130"/>
        <v>0</v>
      </c>
      <c r="AH218" s="190">
        <f t="shared" ca="1" si="130"/>
        <v>0</v>
      </c>
      <c r="AI218" s="190">
        <f t="shared" ca="1" si="130"/>
        <v>0</v>
      </c>
      <c r="AJ218" s="190">
        <f t="shared" ca="1" si="130"/>
        <v>0</v>
      </c>
      <c r="AK218" s="190">
        <f t="shared" ca="1" si="130"/>
        <v>0</v>
      </c>
      <c r="AL218" s="190">
        <f t="shared" ca="1" si="130"/>
        <v>0</v>
      </c>
      <c r="AM218" s="190">
        <f t="shared" ca="1" si="130"/>
        <v>0</v>
      </c>
      <c r="AN218" s="190">
        <f t="shared" ca="1" si="130"/>
        <v>0</v>
      </c>
      <c r="AO218" s="190">
        <f t="shared" ca="1" si="130"/>
        <v>0</v>
      </c>
      <c r="AP218" s="190">
        <f t="shared" ca="1" si="130"/>
        <v>0</v>
      </c>
      <c r="AQ218" s="190">
        <f t="shared" ca="1" si="130"/>
        <v>0</v>
      </c>
      <c r="AR218" s="190">
        <f t="shared" ca="1" si="130"/>
        <v>0</v>
      </c>
      <c r="AS218" s="191">
        <f t="shared" ca="1" si="130"/>
        <v>0</v>
      </c>
      <c r="BA218" s="58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</row>
    <row r="219" spans="8:70" ht="15" customHeight="1">
      <c r="H219" s="69"/>
      <c r="I219" s="69"/>
      <c r="J219" s="69"/>
      <c r="K219" s="69"/>
      <c r="M219" s="22"/>
      <c r="N219" s="187" t="str">
        <f t="shared" si="123"/>
        <v>직원8</v>
      </c>
      <c r="O219" s="188">
        <f t="shared" ref="O219:AS219" ca="1" si="131">IF(IF($E$2=1,O$211&lt;&gt;"휴",AND(O$211&lt;&gt;"휴",O$211&lt;&gt;$F$3)),0,IF(O155&gt;8,O155-8,0))</f>
        <v>0</v>
      </c>
      <c r="P219" s="189">
        <f t="shared" ca="1" si="131"/>
        <v>0</v>
      </c>
      <c r="Q219" s="189">
        <f t="shared" ca="1" si="131"/>
        <v>0</v>
      </c>
      <c r="R219" s="189">
        <f t="shared" ca="1" si="131"/>
        <v>0</v>
      </c>
      <c r="S219" s="189">
        <f t="shared" ca="1" si="131"/>
        <v>0</v>
      </c>
      <c r="T219" s="189">
        <f t="shared" ca="1" si="131"/>
        <v>0</v>
      </c>
      <c r="U219" s="189">
        <f t="shared" ca="1" si="131"/>
        <v>0</v>
      </c>
      <c r="V219" s="190">
        <f t="shared" ca="1" si="131"/>
        <v>0</v>
      </c>
      <c r="W219" s="190">
        <f t="shared" ca="1" si="131"/>
        <v>0</v>
      </c>
      <c r="X219" s="190">
        <f t="shared" ca="1" si="131"/>
        <v>0</v>
      </c>
      <c r="Y219" s="190">
        <f t="shared" ca="1" si="131"/>
        <v>0</v>
      </c>
      <c r="Z219" s="190">
        <f t="shared" ca="1" si="131"/>
        <v>0</v>
      </c>
      <c r="AA219" s="190">
        <f t="shared" ca="1" si="131"/>
        <v>0</v>
      </c>
      <c r="AB219" s="190">
        <f t="shared" ca="1" si="131"/>
        <v>0</v>
      </c>
      <c r="AC219" s="190">
        <f t="shared" ca="1" si="131"/>
        <v>0</v>
      </c>
      <c r="AD219" s="190">
        <f t="shared" ca="1" si="131"/>
        <v>0</v>
      </c>
      <c r="AE219" s="190">
        <f t="shared" ca="1" si="131"/>
        <v>0</v>
      </c>
      <c r="AF219" s="190">
        <f t="shared" ca="1" si="131"/>
        <v>0</v>
      </c>
      <c r="AG219" s="190">
        <f t="shared" ca="1" si="131"/>
        <v>0</v>
      </c>
      <c r="AH219" s="190">
        <f t="shared" ca="1" si="131"/>
        <v>0</v>
      </c>
      <c r="AI219" s="190">
        <f t="shared" ca="1" si="131"/>
        <v>0</v>
      </c>
      <c r="AJ219" s="190">
        <f t="shared" ca="1" si="131"/>
        <v>0</v>
      </c>
      <c r="AK219" s="190">
        <f t="shared" ca="1" si="131"/>
        <v>0</v>
      </c>
      <c r="AL219" s="190">
        <f t="shared" ca="1" si="131"/>
        <v>0</v>
      </c>
      <c r="AM219" s="190">
        <f t="shared" ca="1" si="131"/>
        <v>0</v>
      </c>
      <c r="AN219" s="190">
        <f t="shared" ca="1" si="131"/>
        <v>0</v>
      </c>
      <c r="AO219" s="190">
        <f t="shared" ca="1" si="131"/>
        <v>0</v>
      </c>
      <c r="AP219" s="190">
        <f t="shared" ca="1" si="131"/>
        <v>0</v>
      </c>
      <c r="AQ219" s="190">
        <f t="shared" ca="1" si="131"/>
        <v>0</v>
      </c>
      <c r="AR219" s="190">
        <f t="shared" ca="1" si="131"/>
        <v>0</v>
      </c>
      <c r="AS219" s="191">
        <f t="shared" ca="1" si="131"/>
        <v>0</v>
      </c>
      <c r="BA219" s="58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</row>
    <row r="220" spans="8:70" ht="15" customHeight="1">
      <c r="H220" s="69"/>
      <c r="I220" s="69"/>
      <c r="J220" s="69"/>
      <c r="K220" s="69"/>
      <c r="M220" s="22"/>
      <c r="N220" s="187" t="str">
        <f t="shared" si="123"/>
        <v>직원9</v>
      </c>
      <c r="O220" s="188">
        <f t="shared" ref="O220:AS220" ca="1" si="132">IF(IF($E$2=1,O$211&lt;&gt;"휴",AND(O$211&lt;&gt;"휴",O$211&lt;&gt;$F$3)),0,IF(O156&gt;8,O156-8,0))</f>
        <v>0</v>
      </c>
      <c r="P220" s="189">
        <f t="shared" ca="1" si="132"/>
        <v>0</v>
      </c>
      <c r="Q220" s="189">
        <f t="shared" ca="1" si="132"/>
        <v>0</v>
      </c>
      <c r="R220" s="189">
        <f t="shared" ca="1" si="132"/>
        <v>0</v>
      </c>
      <c r="S220" s="189">
        <f t="shared" ca="1" si="132"/>
        <v>0</v>
      </c>
      <c r="T220" s="189">
        <f t="shared" ca="1" si="132"/>
        <v>0</v>
      </c>
      <c r="U220" s="189">
        <f t="shared" ca="1" si="132"/>
        <v>0</v>
      </c>
      <c r="V220" s="190">
        <f t="shared" ca="1" si="132"/>
        <v>0</v>
      </c>
      <c r="W220" s="190">
        <f t="shared" ca="1" si="132"/>
        <v>0</v>
      </c>
      <c r="X220" s="190">
        <f t="shared" ca="1" si="132"/>
        <v>0</v>
      </c>
      <c r="Y220" s="190">
        <f t="shared" ca="1" si="132"/>
        <v>0</v>
      </c>
      <c r="Z220" s="190">
        <f t="shared" ca="1" si="132"/>
        <v>0</v>
      </c>
      <c r="AA220" s="190">
        <f t="shared" ca="1" si="132"/>
        <v>0</v>
      </c>
      <c r="AB220" s="190">
        <f t="shared" ca="1" si="132"/>
        <v>0</v>
      </c>
      <c r="AC220" s="190">
        <f t="shared" ca="1" si="132"/>
        <v>0</v>
      </c>
      <c r="AD220" s="190">
        <f t="shared" ca="1" si="132"/>
        <v>0</v>
      </c>
      <c r="AE220" s="190">
        <f t="shared" ca="1" si="132"/>
        <v>0</v>
      </c>
      <c r="AF220" s="190">
        <f t="shared" ca="1" si="132"/>
        <v>0</v>
      </c>
      <c r="AG220" s="190">
        <f t="shared" ca="1" si="132"/>
        <v>0</v>
      </c>
      <c r="AH220" s="190">
        <f t="shared" ca="1" si="132"/>
        <v>0</v>
      </c>
      <c r="AI220" s="190">
        <f t="shared" ca="1" si="132"/>
        <v>0</v>
      </c>
      <c r="AJ220" s="190">
        <f t="shared" ca="1" si="132"/>
        <v>0</v>
      </c>
      <c r="AK220" s="190">
        <f t="shared" ca="1" si="132"/>
        <v>0</v>
      </c>
      <c r="AL220" s="190">
        <f t="shared" ca="1" si="132"/>
        <v>0</v>
      </c>
      <c r="AM220" s="190">
        <f t="shared" ca="1" si="132"/>
        <v>0</v>
      </c>
      <c r="AN220" s="190">
        <f t="shared" ca="1" si="132"/>
        <v>0</v>
      </c>
      <c r="AO220" s="190">
        <f t="shared" ca="1" si="132"/>
        <v>0</v>
      </c>
      <c r="AP220" s="190">
        <f t="shared" ca="1" si="132"/>
        <v>0</v>
      </c>
      <c r="AQ220" s="190">
        <f t="shared" ca="1" si="132"/>
        <v>0</v>
      </c>
      <c r="AR220" s="190">
        <f t="shared" ca="1" si="132"/>
        <v>0</v>
      </c>
      <c r="AS220" s="191">
        <f t="shared" ca="1" si="132"/>
        <v>0</v>
      </c>
      <c r="BA220" s="58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</row>
    <row r="221" spans="8:70" ht="15" customHeight="1">
      <c r="H221" s="69"/>
      <c r="I221" s="69"/>
      <c r="J221" s="69"/>
      <c r="K221" s="69"/>
      <c r="M221" s="22"/>
      <c r="N221" s="187" t="str">
        <f t="shared" si="123"/>
        <v>직원10</v>
      </c>
      <c r="O221" s="188">
        <f t="shared" ref="O221:AS221" ca="1" si="133">IF(IF($E$2=1,O$211&lt;&gt;"휴",AND(O$211&lt;&gt;"휴",O$211&lt;&gt;$F$3)),0,IF(O157&gt;8,O157-8,0))</f>
        <v>0</v>
      </c>
      <c r="P221" s="189">
        <f t="shared" ca="1" si="133"/>
        <v>0</v>
      </c>
      <c r="Q221" s="189">
        <f t="shared" ca="1" si="133"/>
        <v>0</v>
      </c>
      <c r="R221" s="189">
        <f t="shared" ca="1" si="133"/>
        <v>0</v>
      </c>
      <c r="S221" s="189">
        <f t="shared" ca="1" si="133"/>
        <v>0</v>
      </c>
      <c r="T221" s="189">
        <f t="shared" ca="1" si="133"/>
        <v>0</v>
      </c>
      <c r="U221" s="189">
        <f t="shared" ca="1" si="133"/>
        <v>0</v>
      </c>
      <c r="V221" s="190">
        <f t="shared" ca="1" si="133"/>
        <v>0</v>
      </c>
      <c r="W221" s="190">
        <f t="shared" ca="1" si="133"/>
        <v>0</v>
      </c>
      <c r="X221" s="190">
        <f t="shared" ca="1" si="133"/>
        <v>0</v>
      </c>
      <c r="Y221" s="190">
        <f t="shared" ca="1" si="133"/>
        <v>0</v>
      </c>
      <c r="Z221" s="190">
        <f t="shared" ca="1" si="133"/>
        <v>0</v>
      </c>
      <c r="AA221" s="190">
        <f t="shared" ca="1" si="133"/>
        <v>0</v>
      </c>
      <c r="AB221" s="190">
        <f t="shared" ca="1" si="133"/>
        <v>0</v>
      </c>
      <c r="AC221" s="190">
        <f t="shared" ca="1" si="133"/>
        <v>0</v>
      </c>
      <c r="AD221" s="190">
        <f t="shared" ca="1" si="133"/>
        <v>0</v>
      </c>
      <c r="AE221" s="190">
        <f t="shared" ca="1" si="133"/>
        <v>0</v>
      </c>
      <c r="AF221" s="190">
        <f t="shared" ca="1" si="133"/>
        <v>0</v>
      </c>
      <c r="AG221" s="190">
        <f t="shared" ca="1" si="133"/>
        <v>0</v>
      </c>
      <c r="AH221" s="190">
        <f t="shared" ca="1" si="133"/>
        <v>0</v>
      </c>
      <c r="AI221" s="190">
        <f t="shared" ca="1" si="133"/>
        <v>0</v>
      </c>
      <c r="AJ221" s="190">
        <f t="shared" ca="1" si="133"/>
        <v>0</v>
      </c>
      <c r="AK221" s="190">
        <f t="shared" ca="1" si="133"/>
        <v>0</v>
      </c>
      <c r="AL221" s="190">
        <f t="shared" ca="1" si="133"/>
        <v>0</v>
      </c>
      <c r="AM221" s="190">
        <f t="shared" ca="1" si="133"/>
        <v>0</v>
      </c>
      <c r="AN221" s="190">
        <f t="shared" ca="1" si="133"/>
        <v>0</v>
      </c>
      <c r="AO221" s="190">
        <f t="shared" ca="1" si="133"/>
        <v>0</v>
      </c>
      <c r="AP221" s="190">
        <f t="shared" ca="1" si="133"/>
        <v>0</v>
      </c>
      <c r="AQ221" s="190">
        <f t="shared" ca="1" si="133"/>
        <v>0</v>
      </c>
      <c r="AR221" s="190">
        <f t="shared" ca="1" si="133"/>
        <v>0</v>
      </c>
      <c r="AS221" s="191">
        <f t="shared" ca="1" si="133"/>
        <v>0</v>
      </c>
      <c r="BA221" s="58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</row>
    <row r="222" spans="8:70" ht="15" customHeight="1">
      <c r="H222" s="69"/>
      <c r="I222" s="69"/>
      <c r="J222" s="69"/>
      <c r="K222" s="69"/>
      <c r="M222" s="22"/>
      <c r="N222" s="187" t="str">
        <f t="shared" si="123"/>
        <v>직원11</v>
      </c>
      <c r="O222" s="188">
        <f t="shared" ref="O222:AS222" ca="1" si="134">IF(IF($E$2=1,O$211&lt;&gt;"휴",AND(O$211&lt;&gt;"휴",O$211&lt;&gt;$F$3)),0,IF(O158&gt;8,O158-8,0))</f>
        <v>0</v>
      </c>
      <c r="P222" s="189">
        <f t="shared" ca="1" si="134"/>
        <v>0</v>
      </c>
      <c r="Q222" s="189">
        <f t="shared" ca="1" si="134"/>
        <v>0</v>
      </c>
      <c r="R222" s="189">
        <f t="shared" ca="1" si="134"/>
        <v>0</v>
      </c>
      <c r="S222" s="189">
        <f t="shared" ca="1" si="134"/>
        <v>0</v>
      </c>
      <c r="T222" s="189">
        <f t="shared" ca="1" si="134"/>
        <v>0</v>
      </c>
      <c r="U222" s="189">
        <f t="shared" ca="1" si="134"/>
        <v>0</v>
      </c>
      <c r="V222" s="190">
        <f t="shared" ca="1" si="134"/>
        <v>0</v>
      </c>
      <c r="W222" s="190">
        <f t="shared" ca="1" si="134"/>
        <v>0</v>
      </c>
      <c r="X222" s="190">
        <f t="shared" ca="1" si="134"/>
        <v>0</v>
      </c>
      <c r="Y222" s="190">
        <f t="shared" ca="1" si="134"/>
        <v>0</v>
      </c>
      <c r="Z222" s="190">
        <f t="shared" ca="1" si="134"/>
        <v>0</v>
      </c>
      <c r="AA222" s="190">
        <f t="shared" ca="1" si="134"/>
        <v>0</v>
      </c>
      <c r="AB222" s="190">
        <f t="shared" ca="1" si="134"/>
        <v>0</v>
      </c>
      <c r="AC222" s="190">
        <f t="shared" ca="1" si="134"/>
        <v>0</v>
      </c>
      <c r="AD222" s="190">
        <f t="shared" ca="1" si="134"/>
        <v>0</v>
      </c>
      <c r="AE222" s="190">
        <f t="shared" ca="1" si="134"/>
        <v>0</v>
      </c>
      <c r="AF222" s="190">
        <f t="shared" ca="1" si="134"/>
        <v>0</v>
      </c>
      <c r="AG222" s="190">
        <f t="shared" ca="1" si="134"/>
        <v>0</v>
      </c>
      <c r="AH222" s="190">
        <f t="shared" ca="1" si="134"/>
        <v>0</v>
      </c>
      <c r="AI222" s="190">
        <f t="shared" ca="1" si="134"/>
        <v>0</v>
      </c>
      <c r="AJ222" s="190">
        <f t="shared" ca="1" si="134"/>
        <v>0</v>
      </c>
      <c r="AK222" s="190">
        <f t="shared" ca="1" si="134"/>
        <v>0</v>
      </c>
      <c r="AL222" s="190">
        <f t="shared" ca="1" si="134"/>
        <v>0</v>
      </c>
      <c r="AM222" s="190">
        <f t="shared" ca="1" si="134"/>
        <v>0</v>
      </c>
      <c r="AN222" s="190">
        <f t="shared" ca="1" si="134"/>
        <v>0</v>
      </c>
      <c r="AO222" s="190">
        <f t="shared" ca="1" si="134"/>
        <v>0</v>
      </c>
      <c r="AP222" s="190">
        <f t="shared" ca="1" si="134"/>
        <v>0</v>
      </c>
      <c r="AQ222" s="190">
        <f t="shared" ca="1" si="134"/>
        <v>0</v>
      </c>
      <c r="AR222" s="190">
        <f t="shared" ca="1" si="134"/>
        <v>0</v>
      </c>
      <c r="AS222" s="191">
        <f t="shared" ca="1" si="134"/>
        <v>0</v>
      </c>
      <c r="BA222" s="58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</row>
    <row r="223" spans="8:70" ht="15" customHeight="1">
      <c r="H223" s="69"/>
      <c r="I223" s="69"/>
      <c r="J223" s="69"/>
      <c r="K223" s="69"/>
      <c r="M223" s="22"/>
      <c r="N223" s="187" t="str">
        <f t="shared" si="123"/>
        <v>직원12</v>
      </c>
      <c r="O223" s="188">
        <f t="shared" ref="O223:AS223" ca="1" si="135">IF(IF($E$2=1,O$211&lt;&gt;"휴",AND(O$211&lt;&gt;"휴",O$211&lt;&gt;$F$3)),0,IF(O159&gt;8,O159-8,0))</f>
        <v>0</v>
      </c>
      <c r="P223" s="189">
        <f t="shared" ca="1" si="135"/>
        <v>0</v>
      </c>
      <c r="Q223" s="189">
        <f t="shared" ca="1" si="135"/>
        <v>0</v>
      </c>
      <c r="R223" s="189">
        <f t="shared" ca="1" si="135"/>
        <v>0</v>
      </c>
      <c r="S223" s="189">
        <f t="shared" ca="1" si="135"/>
        <v>0</v>
      </c>
      <c r="T223" s="189">
        <f t="shared" ca="1" si="135"/>
        <v>0</v>
      </c>
      <c r="U223" s="189">
        <f t="shared" ca="1" si="135"/>
        <v>0</v>
      </c>
      <c r="V223" s="190">
        <f t="shared" ca="1" si="135"/>
        <v>0</v>
      </c>
      <c r="W223" s="190">
        <f t="shared" ca="1" si="135"/>
        <v>0</v>
      </c>
      <c r="X223" s="190">
        <f t="shared" ca="1" si="135"/>
        <v>0</v>
      </c>
      <c r="Y223" s="190">
        <f t="shared" ca="1" si="135"/>
        <v>0</v>
      </c>
      <c r="Z223" s="190">
        <f t="shared" ca="1" si="135"/>
        <v>0</v>
      </c>
      <c r="AA223" s="190">
        <f t="shared" ca="1" si="135"/>
        <v>0</v>
      </c>
      <c r="AB223" s="190">
        <f t="shared" ca="1" si="135"/>
        <v>0</v>
      </c>
      <c r="AC223" s="190">
        <f t="shared" ca="1" si="135"/>
        <v>0</v>
      </c>
      <c r="AD223" s="190">
        <f t="shared" ca="1" si="135"/>
        <v>0</v>
      </c>
      <c r="AE223" s="190">
        <f t="shared" ca="1" si="135"/>
        <v>0</v>
      </c>
      <c r="AF223" s="190">
        <f t="shared" ca="1" si="135"/>
        <v>0</v>
      </c>
      <c r="AG223" s="190">
        <f t="shared" ca="1" si="135"/>
        <v>0</v>
      </c>
      <c r="AH223" s="190">
        <f t="shared" ca="1" si="135"/>
        <v>0</v>
      </c>
      <c r="AI223" s="190">
        <f t="shared" ca="1" si="135"/>
        <v>0</v>
      </c>
      <c r="AJ223" s="190">
        <f t="shared" ca="1" si="135"/>
        <v>0</v>
      </c>
      <c r="AK223" s="190">
        <f t="shared" ca="1" si="135"/>
        <v>0</v>
      </c>
      <c r="AL223" s="190">
        <f t="shared" ca="1" si="135"/>
        <v>0</v>
      </c>
      <c r="AM223" s="190">
        <f t="shared" ca="1" si="135"/>
        <v>0</v>
      </c>
      <c r="AN223" s="190">
        <f t="shared" ca="1" si="135"/>
        <v>0</v>
      </c>
      <c r="AO223" s="190">
        <f t="shared" ca="1" si="135"/>
        <v>0</v>
      </c>
      <c r="AP223" s="190">
        <f t="shared" ca="1" si="135"/>
        <v>0</v>
      </c>
      <c r="AQ223" s="190">
        <f t="shared" ca="1" si="135"/>
        <v>0</v>
      </c>
      <c r="AR223" s="190">
        <f t="shared" ca="1" si="135"/>
        <v>0</v>
      </c>
      <c r="AS223" s="191">
        <f t="shared" ca="1" si="135"/>
        <v>0</v>
      </c>
      <c r="BA223" s="58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</row>
    <row r="224" spans="8:70" ht="15" customHeight="1">
      <c r="H224" s="69"/>
      <c r="I224" s="69"/>
      <c r="J224" s="69"/>
      <c r="K224" s="69"/>
      <c r="M224" s="22"/>
      <c r="N224" s="187" t="str">
        <f t="shared" si="123"/>
        <v>직원13</v>
      </c>
      <c r="O224" s="188">
        <f t="shared" ref="O224:AS224" ca="1" si="136">IF(IF($E$2=1,O$211&lt;&gt;"휴",AND(O$211&lt;&gt;"휴",O$211&lt;&gt;$F$3)),0,IF(O160&gt;8,O160-8,0))</f>
        <v>0</v>
      </c>
      <c r="P224" s="189">
        <f t="shared" ca="1" si="136"/>
        <v>0</v>
      </c>
      <c r="Q224" s="189">
        <f t="shared" ca="1" si="136"/>
        <v>0</v>
      </c>
      <c r="R224" s="189">
        <f t="shared" ca="1" si="136"/>
        <v>0</v>
      </c>
      <c r="S224" s="189">
        <f t="shared" ca="1" si="136"/>
        <v>0</v>
      </c>
      <c r="T224" s="189">
        <f t="shared" ca="1" si="136"/>
        <v>0</v>
      </c>
      <c r="U224" s="189">
        <f t="shared" ca="1" si="136"/>
        <v>0</v>
      </c>
      <c r="V224" s="190">
        <f t="shared" ca="1" si="136"/>
        <v>0</v>
      </c>
      <c r="W224" s="190">
        <f t="shared" ca="1" si="136"/>
        <v>0</v>
      </c>
      <c r="X224" s="190">
        <f t="shared" ca="1" si="136"/>
        <v>0</v>
      </c>
      <c r="Y224" s="190">
        <f t="shared" ca="1" si="136"/>
        <v>0</v>
      </c>
      <c r="Z224" s="190">
        <f t="shared" ca="1" si="136"/>
        <v>0</v>
      </c>
      <c r="AA224" s="190">
        <f t="shared" ca="1" si="136"/>
        <v>0</v>
      </c>
      <c r="AB224" s="190">
        <f t="shared" ca="1" si="136"/>
        <v>0</v>
      </c>
      <c r="AC224" s="190">
        <f t="shared" ca="1" si="136"/>
        <v>0</v>
      </c>
      <c r="AD224" s="190">
        <f t="shared" ca="1" si="136"/>
        <v>0</v>
      </c>
      <c r="AE224" s="190">
        <f t="shared" ca="1" si="136"/>
        <v>0</v>
      </c>
      <c r="AF224" s="190">
        <f t="shared" ca="1" si="136"/>
        <v>0</v>
      </c>
      <c r="AG224" s="190">
        <f t="shared" ca="1" si="136"/>
        <v>0</v>
      </c>
      <c r="AH224" s="190">
        <f t="shared" ca="1" si="136"/>
        <v>0</v>
      </c>
      <c r="AI224" s="190">
        <f t="shared" ca="1" si="136"/>
        <v>0</v>
      </c>
      <c r="AJ224" s="190">
        <f t="shared" ca="1" si="136"/>
        <v>0</v>
      </c>
      <c r="AK224" s="190">
        <f t="shared" ca="1" si="136"/>
        <v>0</v>
      </c>
      <c r="AL224" s="190">
        <f t="shared" ca="1" si="136"/>
        <v>0</v>
      </c>
      <c r="AM224" s="190">
        <f t="shared" ca="1" si="136"/>
        <v>0</v>
      </c>
      <c r="AN224" s="190">
        <f t="shared" ca="1" si="136"/>
        <v>0</v>
      </c>
      <c r="AO224" s="190">
        <f t="shared" ca="1" si="136"/>
        <v>0</v>
      </c>
      <c r="AP224" s="190">
        <f t="shared" ca="1" si="136"/>
        <v>0</v>
      </c>
      <c r="AQ224" s="190">
        <f t="shared" ca="1" si="136"/>
        <v>0</v>
      </c>
      <c r="AR224" s="190">
        <f t="shared" ca="1" si="136"/>
        <v>0</v>
      </c>
      <c r="AS224" s="191">
        <f t="shared" ca="1" si="136"/>
        <v>0</v>
      </c>
      <c r="BA224" s="58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</row>
    <row r="225" spans="8:70" ht="15" customHeight="1">
      <c r="H225" s="69"/>
      <c r="I225" s="69"/>
      <c r="J225" s="69"/>
      <c r="K225" s="69"/>
      <c r="M225" s="22"/>
      <c r="N225" s="187" t="str">
        <f t="shared" si="123"/>
        <v>직원14</v>
      </c>
      <c r="O225" s="188">
        <f t="shared" ref="O225:AS225" ca="1" si="137">IF(IF($E$2=1,O$211&lt;&gt;"휴",AND(O$211&lt;&gt;"휴",O$211&lt;&gt;$F$3)),0,IF(O161&gt;8,O161-8,0))</f>
        <v>0</v>
      </c>
      <c r="P225" s="189">
        <f t="shared" ca="1" si="137"/>
        <v>0</v>
      </c>
      <c r="Q225" s="189">
        <f t="shared" ca="1" si="137"/>
        <v>0</v>
      </c>
      <c r="R225" s="189">
        <f t="shared" ca="1" si="137"/>
        <v>0</v>
      </c>
      <c r="S225" s="189">
        <f t="shared" ca="1" si="137"/>
        <v>0</v>
      </c>
      <c r="T225" s="189">
        <f t="shared" ca="1" si="137"/>
        <v>0</v>
      </c>
      <c r="U225" s="189">
        <f t="shared" ca="1" si="137"/>
        <v>0</v>
      </c>
      <c r="V225" s="190">
        <f t="shared" ca="1" si="137"/>
        <v>0</v>
      </c>
      <c r="W225" s="190">
        <f t="shared" ca="1" si="137"/>
        <v>0</v>
      </c>
      <c r="X225" s="190">
        <f t="shared" ca="1" si="137"/>
        <v>0</v>
      </c>
      <c r="Y225" s="190">
        <f t="shared" ca="1" si="137"/>
        <v>0</v>
      </c>
      <c r="Z225" s="190">
        <f t="shared" ca="1" si="137"/>
        <v>0</v>
      </c>
      <c r="AA225" s="190">
        <f t="shared" ca="1" si="137"/>
        <v>0</v>
      </c>
      <c r="AB225" s="190">
        <f t="shared" ca="1" si="137"/>
        <v>0</v>
      </c>
      <c r="AC225" s="190">
        <f t="shared" ca="1" si="137"/>
        <v>0</v>
      </c>
      <c r="AD225" s="190">
        <f t="shared" ca="1" si="137"/>
        <v>0</v>
      </c>
      <c r="AE225" s="190">
        <f t="shared" ca="1" si="137"/>
        <v>0</v>
      </c>
      <c r="AF225" s="190">
        <f t="shared" ca="1" si="137"/>
        <v>0</v>
      </c>
      <c r="AG225" s="190">
        <f t="shared" ca="1" si="137"/>
        <v>0</v>
      </c>
      <c r="AH225" s="190">
        <f t="shared" ca="1" si="137"/>
        <v>0</v>
      </c>
      <c r="AI225" s="190">
        <f t="shared" ca="1" si="137"/>
        <v>0</v>
      </c>
      <c r="AJ225" s="190">
        <f t="shared" ca="1" si="137"/>
        <v>0</v>
      </c>
      <c r="AK225" s="190">
        <f t="shared" ca="1" si="137"/>
        <v>0</v>
      </c>
      <c r="AL225" s="190">
        <f t="shared" ca="1" si="137"/>
        <v>0</v>
      </c>
      <c r="AM225" s="190">
        <f t="shared" ca="1" si="137"/>
        <v>0</v>
      </c>
      <c r="AN225" s="190">
        <f t="shared" ca="1" si="137"/>
        <v>0</v>
      </c>
      <c r="AO225" s="190">
        <f t="shared" ca="1" si="137"/>
        <v>0</v>
      </c>
      <c r="AP225" s="190">
        <f t="shared" ca="1" si="137"/>
        <v>0</v>
      </c>
      <c r="AQ225" s="190">
        <f t="shared" ca="1" si="137"/>
        <v>0</v>
      </c>
      <c r="AR225" s="190">
        <f t="shared" ca="1" si="137"/>
        <v>0</v>
      </c>
      <c r="AS225" s="191">
        <f t="shared" ca="1" si="137"/>
        <v>0</v>
      </c>
      <c r="BA225" s="58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</row>
    <row r="226" spans="8:70" ht="15" customHeight="1">
      <c r="H226" s="69"/>
      <c r="I226" s="69"/>
      <c r="J226" s="69"/>
      <c r="K226" s="69"/>
      <c r="M226" s="22"/>
      <c r="N226" s="192" t="str">
        <f t="shared" si="123"/>
        <v>직원15</v>
      </c>
      <c r="O226" s="193">
        <f t="shared" ref="O226:AS226" ca="1" si="138">IF(IF($E$2=1,O$211&lt;&gt;"휴",AND(O$211&lt;&gt;"휴",O$211&lt;&gt;$F$3)),0,IF(O162&gt;8,O162-8,0))</f>
        <v>0</v>
      </c>
      <c r="P226" s="194">
        <f t="shared" ca="1" si="138"/>
        <v>0</v>
      </c>
      <c r="Q226" s="194">
        <f t="shared" ca="1" si="138"/>
        <v>0</v>
      </c>
      <c r="R226" s="194">
        <f t="shared" ca="1" si="138"/>
        <v>0</v>
      </c>
      <c r="S226" s="194">
        <f t="shared" ca="1" si="138"/>
        <v>0</v>
      </c>
      <c r="T226" s="194">
        <f t="shared" ca="1" si="138"/>
        <v>0</v>
      </c>
      <c r="U226" s="194">
        <f t="shared" ca="1" si="138"/>
        <v>0</v>
      </c>
      <c r="V226" s="195">
        <f t="shared" ca="1" si="138"/>
        <v>0</v>
      </c>
      <c r="W226" s="195">
        <f t="shared" ca="1" si="138"/>
        <v>0</v>
      </c>
      <c r="X226" s="195">
        <f t="shared" ca="1" si="138"/>
        <v>0</v>
      </c>
      <c r="Y226" s="195">
        <f t="shared" ca="1" si="138"/>
        <v>0</v>
      </c>
      <c r="Z226" s="195">
        <f t="shared" ca="1" si="138"/>
        <v>0</v>
      </c>
      <c r="AA226" s="195">
        <f t="shared" ca="1" si="138"/>
        <v>0</v>
      </c>
      <c r="AB226" s="195">
        <f t="shared" ca="1" si="138"/>
        <v>0</v>
      </c>
      <c r="AC226" s="195">
        <f t="shared" ca="1" si="138"/>
        <v>0</v>
      </c>
      <c r="AD226" s="195">
        <f t="shared" ca="1" si="138"/>
        <v>0</v>
      </c>
      <c r="AE226" s="195">
        <f t="shared" ca="1" si="138"/>
        <v>0</v>
      </c>
      <c r="AF226" s="195">
        <f t="shared" ca="1" si="138"/>
        <v>0</v>
      </c>
      <c r="AG226" s="195">
        <f t="shared" ca="1" si="138"/>
        <v>0</v>
      </c>
      <c r="AH226" s="195">
        <f t="shared" ca="1" si="138"/>
        <v>0</v>
      </c>
      <c r="AI226" s="195">
        <f t="shared" ca="1" si="138"/>
        <v>0</v>
      </c>
      <c r="AJ226" s="195">
        <f t="shared" ca="1" si="138"/>
        <v>0</v>
      </c>
      <c r="AK226" s="195">
        <f t="shared" ca="1" si="138"/>
        <v>0</v>
      </c>
      <c r="AL226" s="195">
        <f t="shared" ca="1" si="138"/>
        <v>0</v>
      </c>
      <c r="AM226" s="195">
        <f t="shared" ca="1" si="138"/>
        <v>0</v>
      </c>
      <c r="AN226" s="195">
        <f t="shared" ca="1" si="138"/>
        <v>0</v>
      </c>
      <c r="AO226" s="195">
        <f t="shared" ca="1" si="138"/>
        <v>0</v>
      </c>
      <c r="AP226" s="195">
        <f t="shared" ca="1" si="138"/>
        <v>0</v>
      </c>
      <c r="AQ226" s="195">
        <f t="shared" ca="1" si="138"/>
        <v>0</v>
      </c>
      <c r="AR226" s="195">
        <f t="shared" ca="1" si="138"/>
        <v>0</v>
      </c>
      <c r="AS226" s="196">
        <f t="shared" ca="1" si="138"/>
        <v>0</v>
      </c>
      <c r="BA226" s="58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</row>
    <row r="227" spans="8:70" ht="15" customHeight="1">
      <c r="H227" s="69"/>
      <c r="I227" s="69"/>
      <c r="J227" s="69"/>
      <c r="K227" s="69"/>
      <c r="M227" s="22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BA227" s="58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</row>
    <row r="228" spans="8:70" ht="15" customHeight="1">
      <c r="H228" s="69"/>
      <c r="I228" s="69"/>
      <c r="J228" s="69"/>
      <c r="K228" s="69"/>
      <c r="M228" s="22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BA228" s="58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</row>
    <row r="229" spans="8:70" ht="15" hidden="1" customHeight="1">
      <c r="H229" s="69"/>
      <c r="I229" s="69"/>
      <c r="J229" s="69"/>
      <c r="K229" s="69"/>
      <c r="M229" s="22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BA229" s="58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</row>
    <row r="230" spans="8:70" ht="15" hidden="1" customHeight="1">
      <c r="H230" s="69"/>
      <c r="I230" s="69"/>
      <c r="J230" s="69"/>
      <c r="K230" s="69"/>
      <c r="M230" s="22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BA230" s="58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</row>
    <row r="231" spans="8:70" ht="15" hidden="1" customHeight="1">
      <c r="H231" s="69"/>
      <c r="I231" s="69"/>
      <c r="J231" s="69"/>
      <c r="K231" s="69"/>
      <c r="M231" s="22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BA231" s="58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</row>
    <row r="232" spans="8:70" ht="15" hidden="1" customHeight="1">
      <c r="H232" s="69"/>
      <c r="I232" s="69"/>
      <c r="J232" s="69"/>
      <c r="K232" s="69"/>
      <c r="M232" s="22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BA232" s="58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</row>
    <row r="233" spans="8:70" ht="15" hidden="1" customHeight="1">
      <c r="H233" s="69"/>
      <c r="I233" s="69"/>
      <c r="J233" s="69"/>
      <c r="K233" s="69"/>
      <c r="M233" s="22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BA233" s="58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</row>
    <row r="234" spans="8:70" ht="15" hidden="1" customHeight="1">
      <c r="H234" s="69"/>
      <c r="I234" s="69"/>
      <c r="J234" s="69"/>
      <c r="K234" s="69"/>
      <c r="M234" s="22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BA234" s="58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</row>
    <row r="235" spans="8:70" ht="15" hidden="1" customHeight="1">
      <c r="H235" s="69"/>
      <c r="I235" s="69"/>
      <c r="J235" s="69"/>
      <c r="K235" s="69"/>
      <c r="M235" s="22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BA235" s="58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</row>
    <row r="236" spans="8:70" ht="15" hidden="1" customHeight="1">
      <c r="H236" s="69"/>
      <c r="I236" s="69"/>
      <c r="J236" s="69"/>
      <c r="K236" s="69"/>
      <c r="M236" s="22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BA236" s="58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</row>
    <row r="237" spans="8:70" ht="15" hidden="1" customHeight="1">
      <c r="H237" s="69"/>
      <c r="I237" s="69"/>
      <c r="J237" s="69"/>
      <c r="K237" s="69"/>
      <c r="M237" s="22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BA237" s="58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</row>
    <row r="238" spans="8:70" ht="15" hidden="1" customHeight="1">
      <c r="H238" s="69"/>
      <c r="I238" s="69"/>
      <c r="J238" s="69"/>
      <c r="K238" s="69"/>
      <c r="M238" s="22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BA238" s="58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</row>
    <row r="239" spans="8:70" ht="15" hidden="1" customHeight="1">
      <c r="H239" s="69"/>
      <c r="I239" s="69"/>
      <c r="J239" s="69"/>
      <c r="K239" s="69"/>
      <c r="M239" s="22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BA239" s="58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</row>
    <row r="240" spans="8:70" ht="15" hidden="1" customHeight="1">
      <c r="H240" s="69"/>
      <c r="I240" s="69"/>
      <c r="J240" s="69"/>
      <c r="K240" s="69"/>
      <c r="M240" s="22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BA240" s="58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</row>
    <row r="241" spans="8:70" ht="15" hidden="1" customHeight="1">
      <c r="H241" s="69"/>
      <c r="I241" s="69"/>
      <c r="J241" s="69"/>
      <c r="K241" s="69"/>
      <c r="M241" s="22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BA241" s="58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</row>
    <row r="242" spans="8:70" ht="15" hidden="1" customHeight="1">
      <c r="H242" s="69"/>
      <c r="I242" s="69"/>
      <c r="J242" s="69"/>
      <c r="K242" s="69"/>
      <c r="M242" s="22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BA242" s="58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</row>
    <row r="243" spans="8:70" ht="15" hidden="1" customHeight="1">
      <c r="H243" s="69"/>
      <c r="I243" s="69"/>
      <c r="J243" s="69"/>
      <c r="K243" s="69"/>
      <c r="M243" s="22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BA243" s="58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</row>
    <row r="244" spans="8:70" ht="15" hidden="1" customHeight="1">
      <c r="H244" s="69"/>
      <c r="I244" s="69"/>
      <c r="J244" s="69"/>
      <c r="K244" s="69"/>
      <c r="M244" s="22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BA244" s="58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</row>
    <row r="245" spans="8:70" ht="15" hidden="1" customHeight="1">
      <c r="H245" s="69"/>
      <c r="I245" s="69"/>
      <c r="J245" s="69"/>
      <c r="K245" s="69"/>
      <c r="M245" s="22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BA245" s="58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</row>
    <row r="246" spans="8:70" ht="15" hidden="1" customHeight="1">
      <c r="H246" s="69"/>
      <c r="I246" s="69"/>
      <c r="J246" s="69"/>
      <c r="K246" s="69"/>
      <c r="M246" s="22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BA246" s="58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</row>
    <row r="247" spans="8:70" ht="15" hidden="1" customHeight="1">
      <c r="H247" s="69"/>
      <c r="I247" s="69"/>
      <c r="J247" s="69"/>
      <c r="K247" s="69"/>
      <c r="M247" s="22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BA247" s="58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</row>
    <row r="248" spans="8:70" ht="15" hidden="1" customHeight="1">
      <c r="H248" s="69"/>
      <c r="I248" s="69"/>
      <c r="J248" s="69"/>
      <c r="K248" s="69"/>
      <c r="M248" s="22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BA248" s="58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</row>
    <row r="249" spans="8:70" ht="15" hidden="1" customHeight="1">
      <c r="H249" s="69"/>
      <c r="I249" s="69"/>
      <c r="J249" s="69"/>
      <c r="K249" s="69"/>
      <c r="M249" s="22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BA249" s="58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</row>
    <row r="250" spans="8:70" ht="15" hidden="1" customHeight="1">
      <c r="H250" s="69"/>
      <c r="I250" s="69"/>
      <c r="J250" s="69"/>
      <c r="K250" s="69"/>
      <c r="M250" s="22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BA250" s="58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</row>
    <row r="251" spans="8:70" ht="15" hidden="1" customHeight="1">
      <c r="H251" s="69"/>
      <c r="I251" s="69"/>
      <c r="J251" s="69"/>
      <c r="K251" s="69"/>
      <c r="M251" s="22"/>
      <c r="N251" s="167" t="s">
        <v>168</v>
      </c>
      <c r="O251" s="70"/>
      <c r="P251" s="70"/>
      <c r="Q251" s="70"/>
      <c r="R251" s="70"/>
      <c r="S251" s="70"/>
      <c r="T251" s="70"/>
      <c r="U251" s="70"/>
      <c r="V251" s="70"/>
      <c r="W251" s="70"/>
      <c r="BA251" s="58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</row>
    <row r="252" spans="8:70" ht="15" hidden="1" customHeight="1">
      <c r="H252" s="69"/>
      <c r="I252" s="69"/>
      <c r="J252" s="69"/>
      <c r="K252" s="69"/>
      <c r="M252" s="22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BA252" s="58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</row>
    <row r="253" spans="8:70" ht="15" hidden="1" customHeight="1">
      <c r="I253" s="69"/>
      <c r="J253" s="69"/>
      <c r="K253" s="69"/>
      <c r="M253" s="22"/>
      <c r="N253" s="98" t="s">
        <v>164</v>
      </c>
      <c r="O253" s="113">
        <f t="shared" ref="O253:AS254" si="139">O281</f>
        <v>44621</v>
      </c>
      <c r="P253" s="114">
        <f t="shared" si="139"/>
        <v>44622</v>
      </c>
      <c r="Q253" s="114">
        <f t="shared" si="139"/>
        <v>44623</v>
      </c>
      <c r="R253" s="114">
        <f t="shared" si="139"/>
        <v>44624</v>
      </c>
      <c r="S253" s="114">
        <f t="shared" si="139"/>
        <v>44625</v>
      </c>
      <c r="T253" s="114">
        <f t="shared" si="139"/>
        <v>44626</v>
      </c>
      <c r="U253" s="115">
        <f t="shared" si="139"/>
        <v>44627</v>
      </c>
      <c r="V253" s="239">
        <f t="shared" si="139"/>
        <v>44628</v>
      </c>
      <c r="W253" s="114">
        <f t="shared" si="139"/>
        <v>44629</v>
      </c>
      <c r="X253" s="114">
        <f t="shared" si="139"/>
        <v>44630</v>
      </c>
      <c r="Y253" s="114">
        <f t="shared" si="139"/>
        <v>44631</v>
      </c>
      <c r="Z253" s="114">
        <f t="shared" si="139"/>
        <v>44632</v>
      </c>
      <c r="AA253" s="114">
        <f t="shared" si="139"/>
        <v>44633</v>
      </c>
      <c r="AB253" s="115">
        <f t="shared" si="139"/>
        <v>44634</v>
      </c>
      <c r="AC253" s="239">
        <f t="shared" si="139"/>
        <v>44635</v>
      </c>
      <c r="AD253" s="114">
        <f t="shared" si="139"/>
        <v>44636</v>
      </c>
      <c r="AE253" s="114">
        <f t="shared" si="139"/>
        <v>44637</v>
      </c>
      <c r="AF253" s="114">
        <f t="shared" si="139"/>
        <v>44638</v>
      </c>
      <c r="AG253" s="114">
        <f t="shared" si="139"/>
        <v>44639</v>
      </c>
      <c r="AH253" s="114">
        <f t="shared" si="139"/>
        <v>44640</v>
      </c>
      <c r="AI253" s="115">
        <f t="shared" si="139"/>
        <v>44641</v>
      </c>
      <c r="AJ253" s="239">
        <f t="shared" si="139"/>
        <v>44642</v>
      </c>
      <c r="AK253" s="114">
        <f t="shared" si="139"/>
        <v>44643</v>
      </c>
      <c r="AL253" s="114">
        <f t="shared" si="139"/>
        <v>44644</v>
      </c>
      <c r="AM253" s="114">
        <f t="shared" si="139"/>
        <v>44645</v>
      </c>
      <c r="AN253" s="114">
        <f t="shared" si="139"/>
        <v>44646</v>
      </c>
      <c r="AO253" s="114">
        <f t="shared" si="139"/>
        <v>44647</v>
      </c>
      <c r="AP253" s="115">
        <f t="shared" si="139"/>
        <v>44648</v>
      </c>
      <c r="AQ253" s="239">
        <f t="shared" si="139"/>
        <v>44649</v>
      </c>
      <c r="AR253" s="114">
        <f t="shared" si="139"/>
        <v>44650</v>
      </c>
      <c r="AS253" s="115">
        <f t="shared" si="139"/>
        <v>44651</v>
      </c>
      <c r="BA253" s="58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</row>
    <row r="254" spans="8:70" ht="15" hidden="1" customHeight="1">
      <c r="I254" s="69"/>
      <c r="J254" s="69"/>
      <c r="K254" s="69"/>
      <c r="M254" s="22"/>
      <c r="N254" s="102" t="s">
        <v>165</v>
      </c>
      <c r="O254" s="93" t="str">
        <f t="shared" ca="1" si="139"/>
        <v>휴</v>
      </c>
      <c r="P254" s="92" t="str">
        <f t="shared" ca="1" si="139"/>
        <v>수</v>
      </c>
      <c r="Q254" s="92" t="str">
        <f t="shared" ca="1" si="139"/>
        <v>목</v>
      </c>
      <c r="R254" s="92" t="str">
        <f t="shared" ca="1" si="139"/>
        <v>금</v>
      </c>
      <c r="S254" s="92" t="str">
        <f t="shared" ca="1" si="139"/>
        <v>토</v>
      </c>
      <c r="T254" s="92" t="str">
        <f t="shared" ca="1" si="139"/>
        <v>일</v>
      </c>
      <c r="U254" s="103" t="str">
        <f t="shared" ca="1" si="139"/>
        <v>월</v>
      </c>
      <c r="V254" s="93" t="str">
        <f t="shared" ca="1" si="139"/>
        <v>화</v>
      </c>
      <c r="W254" s="92" t="str">
        <f t="shared" ca="1" si="139"/>
        <v>수</v>
      </c>
      <c r="X254" s="92" t="str">
        <f t="shared" ca="1" si="139"/>
        <v>목</v>
      </c>
      <c r="Y254" s="92" t="str">
        <f t="shared" ca="1" si="139"/>
        <v>금</v>
      </c>
      <c r="Z254" s="92" t="str">
        <f t="shared" ca="1" si="139"/>
        <v>토</v>
      </c>
      <c r="AA254" s="92" t="str">
        <f t="shared" ca="1" si="139"/>
        <v>일</v>
      </c>
      <c r="AB254" s="103" t="str">
        <f t="shared" ca="1" si="139"/>
        <v>월</v>
      </c>
      <c r="AC254" s="93" t="str">
        <f t="shared" ca="1" si="139"/>
        <v>화</v>
      </c>
      <c r="AD254" s="92" t="str">
        <f t="shared" ca="1" si="139"/>
        <v>수</v>
      </c>
      <c r="AE254" s="92" t="str">
        <f t="shared" ca="1" si="139"/>
        <v>목</v>
      </c>
      <c r="AF254" s="92" t="str">
        <f t="shared" ca="1" si="139"/>
        <v>금</v>
      </c>
      <c r="AG254" s="92" t="str">
        <f t="shared" ca="1" si="139"/>
        <v>토</v>
      </c>
      <c r="AH254" s="92" t="str">
        <f t="shared" ca="1" si="139"/>
        <v>일</v>
      </c>
      <c r="AI254" s="103" t="str">
        <f t="shared" ca="1" si="139"/>
        <v>월</v>
      </c>
      <c r="AJ254" s="93" t="str">
        <f t="shared" ca="1" si="139"/>
        <v>화</v>
      </c>
      <c r="AK254" s="92" t="str">
        <f t="shared" ca="1" si="139"/>
        <v>수</v>
      </c>
      <c r="AL254" s="92" t="str">
        <f t="shared" ca="1" si="139"/>
        <v>목</v>
      </c>
      <c r="AM254" s="92" t="str">
        <f t="shared" ca="1" si="139"/>
        <v>금</v>
      </c>
      <c r="AN254" s="92" t="str">
        <f t="shared" ca="1" si="139"/>
        <v>토</v>
      </c>
      <c r="AO254" s="92" t="str">
        <f t="shared" ca="1" si="139"/>
        <v>일</v>
      </c>
      <c r="AP254" s="103" t="str">
        <f t="shared" ca="1" si="139"/>
        <v>월</v>
      </c>
      <c r="AQ254" s="93" t="str">
        <f t="shared" ca="1" si="139"/>
        <v>화</v>
      </c>
      <c r="AR254" s="92" t="str">
        <f t="shared" ca="1" si="139"/>
        <v>수</v>
      </c>
      <c r="AS254" s="103" t="str">
        <f t="shared" ca="1" si="139"/>
        <v>목</v>
      </c>
      <c r="BA254" s="58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</row>
    <row r="255" spans="8:70" ht="15" hidden="1" customHeight="1">
      <c r="I255" s="69"/>
      <c r="J255" s="69"/>
      <c r="K255" s="69"/>
      <c r="M255" s="22"/>
      <c r="N255" s="104" t="str">
        <f t="shared" ref="N255:N269" si="140">N8</f>
        <v>직원1</v>
      </c>
      <c r="O255" s="400">
        <f t="shared" ref="O255:AD269" ca="1" si="141">IF(OR(O148=0,O191&gt;0),0,IF(OR(AND(O$298=6,COUNTIFS(J148:N148,"&gt;0",J191:N191,0)=5),AND(O$298=7,COUNTIFS(I148:N148,"&gt;0",I191:N191,0)&gt;=5)),5,0))</f>
        <v>0</v>
      </c>
      <c r="P255" s="401">
        <f t="shared" ca="1" si="141"/>
        <v>0</v>
      </c>
      <c r="Q255" s="401">
        <f t="shared" ca="1" si="141"/>
        <v>0</v>
      </c>
      <c r="R255" s="401">
        <f t="shared" ca="1" si="141"/>
        <v>0</v>
      </c>
      <c r="S255" s="401">
        <f t="shared" ca="1" si="141"/>
        <v>0</v>
      </c>
      <c r="T255" s="401">
        <f t="shared" ca="1" si="141"/>
        <v>0</v>
      </c>
      <c r="U255" s="401">
        <f ca="1">IF(OR(U148=0,U191&gt;0),0,IF(OR(AND(U$298=6,COUNTIFS(P148:T148,"&gt;0",P191:T191,0)=5),AND(U$298=7,COUNTIFS(O148:T148,"&gt;0",O191:T191,0)&gt;=5)),5,0))</f>
        <v>0</v>
      </c>
      <c r="V255" s="402">
        <f t="shared" ref="V255:AS269" ca="1" si="142">IF(OR(V148=0,V191&gt;0),0,IF(OR(AND(V$298=6,COUNTIFS(Q148:U148,"&gt;0",Q191:U191,0)=5),AND(V$298=7,COUNTIFS(P148:U148,"&gt;0",P191:U191,0)&gt;=5)),5,0))</f>
        <v>0</v>
      </c>
      <c r="W255" s="402">
        <f t="shared" ca="1" si="142"/>
        <v>0</v>
      </c>
      <c r="X255" s="402">
        <f t="shared" ca="1" si="142"/>
        <v>0</v>
      </c>
      <c r="Y255" s="402">
        <f t="shared" ca="1" si="142"/>
        <v>0</v>
      </c>
      <c r="Z255" s="402">
        <f t="shared" ca="1" si="142"/>
        <v>0</v>
      </c>
      <c r="AA255" s="402">
        <f t="shared" ca="1" si="142"/>
        <v>0</v>
      </c>
      <c r="AB255" s="402">
        <f t="shared" ca="1" si="142"/>
        <v>0</v>
      </c>
      <c r="AC255" s="402">
        <f t="shared" ca="1" si="142"/>
        <v>0</v>
      </c>
      <c r="AD255" s="402">
        <f t="shared" ca="1" si="142"/>
        <v>0</v>
      </c>
      <c r="AE255" s="402">
        <f t="shared" ca="1" si="142"/>
        <v>0</v>
      </c>
      <c r="AF255" s="402">
        <f t="shared" ca="1" si="142"/>
        <v>0</v>
      </c>
      <c r="AG255" s="402">
        <f t="shared" ca="1" si="142"/>
        <v>0</v>
      </c>
      <c r="AH255" s="402">
        <f t="shared" ca="1" si="142"/>
        <v>0</v>
      </c>
      <c r="AI255" s="402">
        <f t="shared" ca="1" si="142"/>
        <v>0</v>
      </c>
      <c r="AJ255" s="402">
        <f t="shared" ca="1" si="142"/>
        <v>0</v>
      </c>
      <c r="AK255" s="402">
        <f t="shared" ca="1" si="142"/>
        <v>0</v>
      </c>
      <c r="AL255" s="402">
        <f t="shared" ca="1" si="142"/>
        <v>0</v>
      </c>
      <c r="AM255" s="402">
        <f t="shared" ca="1" si="142"/>
        <v>0</v>
      </c>
      <c r="AN255" s="402">
        <f t="shared" ca="1" si="142"/>
        <v>0</v>
      </c>
      <c r="AO255" s="402">
        <f t="shared" ca="1" si="142"/>
        <v>0</v>
      </c>
      <c r="AP255" s="402">
        <f t="shared" ca="1" si="142"/>
        <v>0</v>
      </c>
      <c r="AQ255" s="402">
        <f t="shared" ca="1" si="142"/>
        <v>0</v>
      </c>
      <c r="AR255" s="402">
        <f t="shared" ca="1" si="142"/>
        <v>0</v>
      </c>
      <c r="AS255" s="403">
        <f t="shared" ca="1" si="142"/>
        <v>0</v>
      </c>
      <c r="BA255" s="58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</row>
    <row r="256" spans="8:70" ht="15" hidden="1" customHeight="1">
      <c r="I256" s="69"/>
      <c r="J256" s="69"/>
      <c r="K256" s="69"/>
      <c r="M256" s="22"/>
      <c r="N256" s="106" t="str">
        <f t="shared" si="140"/>
        <v>직원2</v>
      </c>
      <c r="O256" s="404">
        <f t="shared" ca="1" si="141"/>
        <v>0</v>
      </c>
      <c r="P256" s="405">
        <f t="shared" ca="1" si="141"/>
        <v>0</v>
      </c>
      <c r="Q256" s="405">
        <f t="shared" ca="1" si="141"/>
        <v>0</v>
      </c>
      <c r="R256" s="405">
        <f t="shared" ca="1" si="141"/>
        <v>0</v>
      </c>
      <c r="S256" s="405">
        <f t="shared" ca="1" si="141"/>
        <v>0</v>
      </c>
      <c r="T256" s="405">
        <f t="shared" ca="1" si="141"/>
        <v>0</v>
      </c>
      <c r="U256" s="405">
        <f t="shared" ca="1" si="141"/>
        <v>0</v>
      </c>
      <c r="V256" s="406">
        <f t="shared" ca="1" si="141"/>
        <v>0</v>
      </c>
      <c r="W256" s="406">
        <f t="shared" ca="1" si="141"/>
        <v>0</v>
      </c>
      <c r="X256" s="406">
        <f t="shared" ca="1" si="141"/>
        <v>0</v>
      </c>
      <c r="Y256" s="406">
        <f t="shared" ca="1" si="141"/>
        <v>0</v>
      </c>
      <c r="Z256" s="406">
        <f t="shared" ca="1" si="141"/>
        <v>0</v>
      </c>
      <c r="AA256" s="406">
        <f t="shared" ca="1" si="141"/>
        <v>0</v>
      </c>
      <c r="AB256" s="406">
        <f t="shared" ca="1" si="141"/>
        <v>0</v>
      </c>
      <c r="AC256" s="406">
        <f t="shared" ca="1" si="141"/>
        <v>0</v>
      </c>
      <c r="AD256" s="406">
        <f t="shared" ca="1" si="141"/>
        <v>0</v>
      </c>
      <c r="AE256" s="406">
        <f t="shared" ca="1" si="142"/>
        <v>0</v>
      </c>
      <c r="AF256" s="406">
        <f t="shared" ca="1" si="142"/>
        <v>0</v>
      </c>
      <c r="AG256" s="406">
        <f t="shared" ca="1" si="142"/>
        <v>0</v>
      </c>
      <c r="AH256" s="406">
        <f t="shared" ca="1" si="142"/>
        <v>0</v>
      </c>
      <c r="AI256" s="406">
        <f t="shared" ca="1" si="142"/>
        <v>0</v>
      </c>
      <c r="AJ256" s="406">
        <f t="shared" ca="1" si="142"/>
        <v>0</v>
      </c>
      <c r="AK256" s="406">
        <f t="shared" ca="1" si="142"/>
        <v>0</v>
      </c>
      <c r="AL256" s="406">
        <f t="shared" ca="1" si="142"/>
        <v>0</v>
      </c>
      <c r="AM256" s="406">
        <f t="shared" ca="1" si="142"/>
        <v>0</v>
      </c>
      <c r="AN256" s="406">
        <f t="shared" ca="1" si="142"/>
        <v>0</v>
      </c>
      <c r="AO256" s="406">
        <f t="shared" ca="1" si="142"/>
        <v>0</v>
      </c>
      <c r="AP256" s="406">
        <f t="shared" ca="1" si="142"/>
        <v>0</v>
      </c>
      <c r="AQ256" s="406">
        <f t="shared" ca="1" si="142"/>
        <v>0</v>
      </c>
      <c r="AR256" s="406">
        <f t="shared" ca="1" si="142"/>
        <v>0</v>
      </c>
      <c r="AS256" s="407">
        <f t="shared" ca="1" si="142"/>
        <v>0</v>
      </c>
      <c r="BA256" s="58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</row>
    <row r="257" spans="8:70" ht="15" hidden="1" customHeight="1">
      <c r="I257" s="69"/>
      <c r="J257" s="69"/>
      <c r="K257" s="69"/>
      <c r="M257" s="22"/>
      <c r="N257" s="106" t="str">
        <f t="shared" si="140"/>
        <v>직원3</v>
      </c>
      <c r="O257" s="404">
        <f t="shared" ca="1" si="141"/>
        <v>0</v>
      </c>
      <c r="P257" s="405">
        <f t="shared" ca="1" si="141"/>
        <v>0</v>
      </c>
      <c r="Q257" s="405">
        <f t="shared" ca="1" si="141"/>
        <v>0</v>
      </c>
      <c r="R257" s="405">
        <f t="shared" ca="1" si="141"/>
        <v>0</v>
      </c>
      <c r="S257" s="405">
        <f t="shared" ca="1" si="141"/>
        <v>0</v>
      </c>
      <c r="T257" s="405">
        <f t="shared" ca="1" si="141"/>
        <v>0</v>
      </c>
      <c r="U257" s="405">
        <f t="shared" ca="1" si="141"/>
        <v>0</v>
      </c>
      <c r="V257" s="406">
        <f t="shared" ca="1" si="141"/>
        <v>0</v>
      </c>
      <c r="W257" s="406">
        <f t="shared" ca="1" si="141"/>
        <v>0</v>
      </c>
      <c r="X257" s="406">
        <f t="shared" ca="1" si="141"/>
        <v>0</v>
      </c>
      <c r="Y257" s="406">
        <f t="shared" ca="1" si="141"/>
        <v>0</v>
      </c>
      <c r="Z257" s="406">
        <f t="shared" ca="1" si="141"/>
        <v>0</v>
      </c>
      <c r="AA257" s="406">
        <f t="shared" ca="1" si="141"/>
        <v>0</v>
      </c>
      <c r="AB257" s="406">
        <f t="shared" ca="1" si="141"/>
        <v>0</v>
      </c>
      <c r="AC257" s="406">
        <f t="shared" ca="1" si="141"/>
        <v>0</v>
      </c>
      <c r="AD257" s="406">
        <f t="shared" ca="1" si="141"/>
        <v>0</v>
      </c>
      <c r="AE257" s="406">
        <f t="shared" ca="1" si="142"/>
        <v>0</v>
      </c>
      <c r="AF257" s="406">
        <f t="shared" ca="1" si="142"/>
        <v>0</v>
      </c>
      <c r="AG257" s="406">
        <f t="shared" ca="1" si="142"/>
        <v>0</v>
      </c>
      <c r="AH257" s="406">
        <f t="shared" ca="1" si="142"/>
        <v>0</v>
      </c>
      <c r="AI257" s="406">
        <f t="shared" ca="1" si="142"/>
        <v>0</v>
      </c>
      <c r="AJ257" s="406">
        <f t="shared" ca="1" si="142"/>
        <v>0</v>
      </c>
      <c r="AK257" s="406">
        <f t="shared" ca="1" si="142"/>
        <v>0</v>
      </c>
      <c r="AL257" s="406">
        <f t="shared" ca="1" si="142"/>
        <v>0</v>
      </c>
      <c r="AM257" s="406">
        <f t="shared" ca="1" si="142"/>
        <v>0</v>
      </c>
      <c r="AN257" s="406">
        <f t="shared" ca="1" si="142"/>
        <v>0</v>
      </c>
      <c r="AO257" s="406">
        <f t="shared" ca="1" si="142"/>
        <v>0</v>
      </c>
      <c r="AP257" s="406">
        <f t="shared" ca="1" si="142"/>
        <v>0</v>
      </c>
      <c r="AQ257" s="406">
        <f t="shared" ca="1" si="142"/>
        <v>0</v>
      </c>
      <c r="AR257" s="406">
        <f t="shared" ca="1" si="142"/>
        <v>0</v>
      </c>
      <c r="AS257" s="407">
        <f t="shared" ca="1" si="142"/>
        <v>0</v>
      </c>
      <c r="BA257" s="58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</row>
    <row r="258" spans="8:70" ht="15" hidden="1" customHeight="1">
      <c r="I258" s="69"/>
      <c r="J258" s="69"/>
      <c r="K258" s="69"/>
      <c r="M258" s="22"/>
      <c r="N258" s="106" t="str">
        <f t="shared" si="140"/>
        <v>직원4</v>
      </c>
      <c r="O258" s="404">
        <f t="shared" ca="1" si="141"/>
        <v>0</v>
      </c>
      <c r="P258" s="405">
        <f t="shared" ca="1" si="141"/>
        <v>0</v>
      </c>
      <c r="Q258" s="405">
        <f t="shared" ca="1" si="141"/>
        <v>0</v>
      </c>
      <c r="R258" s="405">
        <f t="shared" ca="1" si="141"/>
        <v>0</v>
      </c>
      <c r="S258" s="405">
        <f t="shared" ca="1" si="141"/>
        <v>0</v>
      </c>
      <c r="T258" s="405">
        <f t="shared" ca="1" si="141"/>
        <v>0</v>
      </c>
      <c r="U258" s="405">
        <f t="shared" ca="1" si="141"/>
        <v>0</v>
      </c>
      <c r="V258" s="406">
        <f t="shared" ca="1" si="141"/>
        <v>0</v>
      </c>
      <c r="W258" s="406">
        <f t="shared" ca="1" si="141"/>
        <v>0</v>
      </c>
      <c r="X258" s="406">
        <f t="shared" ca="1" si="141"/>
        <v>0</v>
      </c>
      <c r="Y258" s="406">
        <f t="shared" ca="1" si="141"/>
        <v>0</v>
      </c>
      <c r="Z258" s="406">
        <f t="shared" ca="1" si="141"/>
        <v>0</v>
      </c>
      <c r="AA258" s="406">
        <f t="shared" ca="1" si="141"/>
        <v>0</v>
      </c>
      <c r="AB258" s="406">
        <f t="shared" ca="1" si="141"/>
        <v>0</v>
      </c>
      <c r="AC258" s="406">
        <f t="shared" ca="1" si="141"/>
        <v>0</v>
      </c>
      <c r="AD258" s="406">
        <f t="shared" ca="1" si="141"/>
        <v>0</v>
      </c>
      <c r="AE258" s="406">
        <f t="shared" ca="1" si="142"/>
        <v>0</v>
      </c>
      <c r="AF258" s="406">
        <f t="shared" ca="1" si="142"/>
        <v>0</v>
      </c>
      <c r="AG258" s="406">
        <f t="shared" ca="1" si="142"/>
        <v>0</v>
      </c>
      <c r="AH258" s="406">
        <f t="shared" ca="1" si="142"/>
        <v>0</v>
      </c>
      <c r="AI258" s="406">
        <f t="shared" ca="1" si="142"/>
        <v>0</v>
      </c>
      <c r="AJ258" s="406">
        <f t="shared" ca="1" si="142"/>
        <v>0</v>
      </c>
      <c r="AK258" s="406">
        <f t="shared" ca="1" si="142"/>
        <v>0</v>
      </c>
      <c r="AL258" s="406">
        <f t="shared" ca="1" si="142"/>
        <v>0</v>
      </c>
      <c r="AM258" s="406">
        <f t="shared" ca="1" si="142"/>
        <v>0</v>
      </c>
      <c r="AN258" s="406">
        <f t="shared" ca="1" si="142"/>
        <v>0</v>
      </c>
      <c r="AO258" s="406">
        <f t="shared" ca="1" si="142"/>
        <v>0</v>
      </c>
      <c r="AP258" s="406">
        <f t="shared" ca="1" si="142"/>
        <v>0</v>
      </c>
      <c r="AQ258" s="406">
        <f t="shared" ca="1" si="142"/>
        <v>0</v>
      </c>
      <c r="AR258" s="406">
        <f t="shared" ca="1" si="142"/>
        <v>0</v>
      </c>
      <c r="AS258" s="407">
        <f t="shared" ca="1" si="142"/>
        <v>0</v>
      </c>
      <c r="BA258" s="58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</row>
    <row r="259" spans="8:70" ht="15" hidden="1" customHeight="1">
      <c r="I259" s="69"/>
      <c r="J259" s="69"/>
      <c r="K259" s="69"/>
      <c r="M259" s="22"/>
      <c r="N259" s="106" t="str">
        <f t="shared" si="140"/>
        <v>직원5</v>
      </c>
      <c r="O259" s="404">
        <f t="shared" ca="1" si="141"/>
        <v>0</v>
      </c>
      <c r="P259" s="405">
        <f t="shared" ca="1" si="141"/>
        <v>0</v>
      </c>
      <c r="Q259" s="405">
        <f t="shared" ca="1" si="141"/>
        <v>0</v>
      </c>
      <c r="R259" s="405">
        <f t="shared" ca="1" si="141"/>
        <v>0</v>
      </c>
      <c r="S259" s="405">
        <f t="shared" ca="1" si="141"/>
        <v>0</v>
      </c>
      <c r="T259" s="405">
        <f t="shared" ca="1" si="141"/>
        <v>0</v>
      </c>
      <c r="U259" s="405">
        <f t="shared" ca="1" si="141"/>
        <v>0</v>
      </c>
      <c r="V259" s="406">
        <f t="shared" ca="1" si="141"/>
        <v>0</v>
      </c>
      <c r="W259" s="406">
        <f t="shared" ca="1" si="141"/>
        <v>0</v>
      </c>
      <c r="X259" s="406">
        <f t="shared" ca="1" si="141"/>
        <v>0</v>
      </c>
      <c r="Y259" s="406">
        <f t="shared" ca="1" si="141"/>
        <v>0</v>
      </c>
      <c r="Z259" s="406">
        <f t="shared" ca="1" si="141"/>
        <v>0</v>
      </c>
      <c r="AA259" s="406">
        <f t="shared" ca="1" si="141"/>
        <v>0</v>
      </c>
      <c r="AB259" s="406">
        <f t="shared" ca="1" si="141"/>
        <v>0</v>
      </c>
      <c r="AC259" s="406">
        <f t="shared" ca="1" si="141"/>
        <v>0</v>
      </c>
      <c r="AD259" s="406">
        <f t="shared" ca="1" si="141"/>
        <v>0</v>
      </c>
      <c r="AE259" s="406">
        <f t="shared" ca="1" si="142"/>
        <v>0</v>
      </c>
      <c r="AF259" s="406">
        <f t="shared" ca="1" si="142"/>
        <v>0</v>
      </c>
      <c r="AG259" s="406">
        <f t="shared" ca="1" si="142"/>
        <v>0</v>
      </c>
      <c r="AH259" s="406">
        <f t="shared" ca="1" si="142"/>
        <v>0</v>
      </c>
      <c r="AI259" s="406">
        <f t="shared" ca="1" si="142"/>
        <v>0</v>
      </c>
      <c r="AJ259" s="406">
        <f t="shared" ca="1" si="142"/>
        <v>0</v>
      </c>
      <c r="AK259" s="406">
        <f t="shared" ca="1" si="142"/>
        <v>0</v>
      </c>
      <c r="AL259" s="406">
        <f t="shared" ca="1" si="142"/>
        <v>0</v>
      </c>
      <c r="AM259" s="406">
        <f t="shared" ca="1" si="142"/>
        <v>0</v>
      </c>
      <c r="AN259" s="406">
        <f t="shared" ca="1" si="142"/>
        <v>0</v>
      </c>
      <c r="AO259" s="406">
        <f t="shared" ca="1" si="142"/>
        <v>0</v>
      </c>
      <c r="AP259" s="406">
        <f t="shared" ca="1" si="142"/>
        <v>0</v>
      </c>
      <c r="AQ259" s="406">
        <f t="shared" ca="1" si="142"/>
        <v>0</v>
      </c>
      <c r="AR259" s="406">
        <f t="shared" ca="1" si="142"/>
        <v>0</v>
      </c>
      <c r="AS259" s="407">
        <f t="shared" ca="1" si="142"/>
        <v>0</v>
      </c>
      <c r="BA259" s="58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</row>
    <row r="260" spans="8:70" ht="15" hidden="1" customHeight="1">
      <c r="I260" s="69"/>
      <c r="J260" s="69"/>
      <c r="K260" s="69"/>
      <c r="M260" s="22"/>
      <c r="N260" s="106" t="str">
        <f t="shared" si="140"/>
        <v>직원6</v>
      </c>
      <c r="O260" s="404">
        <f t="shared" ca="1" si="141"/>
        <v>0</v>
      </c>
      <c r="P260" s="405">
        <f t="shared" ca="1" si="141"/>
        <v>0</v>
      </c>
      <c r="Q260" s="405">
        <f t="shared" ca="1" si="141"/>
        <v>0</v>
      </c>
      <c r="R260" s="405">
        <f t="shared" ca="1" si="141"/>
        <v>0</v>
      </c>
      <c r="S260" s="405">
        <f t="shared" ca="1" si="141"/>
        <v>0</v>
      </c>
      <c r="T260" s="405">
        <f t="shared" ca="1" si="141"/>
        <v>0</v>
      </c>
      <c r="U260" s="405">
        <f t="shared" ca="1" si="141"/>
        <v>0</v>
      </c>
      <c r="V260" s="406">
        <f t="shared" ca="1" si="141"/>
        <v>0</v>
      </c>
      <c r="W260" s="406">
        <f t="shared" ca="1" si="141"/>
        <v>0</v>
      </c>
      <c r="X260" s="406">
        <f t="shared" ca="1" si="141"/>
        <v>0</v>
      </c>
      <c r="Y260" s="406">
        <f t="shared" ca="1" si="141"/>
        <v>0</v>
      </c>
      <c r="Z260" s="406">
        <f t="shared" ca="1" si="141"/>
        <v>0</v>
      </c>
      <c r="AA260" s="406">
        <f t="shared" ca="1" si="141"/>
        <v>0</v>
      </c>
      <c r="AB260" s="406">
        <f t="shared" ca="1" si="141"/>
        <v>0</v>
      </c>
      <c r="AC260" s="406">
        <f t="shared" ca="1" si="141"/>
        <v>0</v>
      </c>
      <c r="AD260" s="406">
        <f t="shared" ca="1" si="141"/>
        <v>0</v>
      </c>
      <c r="AE260" s="406">
        <f t="shared" ca="1" si="142"/>
        <v>0</v>
      </c>
      <c r="AF260" s="406">
        <f t="shared" ca="1" si="142"/>
        <v>0</v>
      </c>
      <c r="AG260" s="406">
        <f t="shared" ca="1" si="142"/>
        <v>0</v>
      </c>
      <c r="AH260" s="406">
        <f t="shared" ca="1" si="142"/>
        <v>0</v>
      </c>
      <c r="AI260" s="406">
        <f t="shared" ca="1" si="142"/>
        <v>0</v>
      </c>
      <c r="AJ260" s="406">
        <f t="shared" ca="1" si="142"/>
        <v>0</v>
      </c>
      <c r="AK260" s="406">
        <f t="shared" ca="1" si="142"/>
        <v>0</v>
      </c>
      <c r="AL260" s="406">
        <f t="shared" ca="1" si="142"/>
        <v>0</v>
      </c>
      <c r="AM260" s="406">
        <f t="shared" ca="1" si="142"/>
        <v>0</v>
      </c>
      <c r="AN260" s="406">
        <f t="shared" ca="1" si="142"/>
        <v>0</v>
      </c>
      <c r="AO260" s="406">
        <f t="shared" ca="1" si="142"/>
        <v>0</v>
      </c>
      <c r="AP260" s="406">
        <f t="shared" ca="1" si="142"/>
        <v>0</v>
      </c>
      <c r="AQ260" s="406">
        <f t="shared" ca="1" si="142"/>
        <v>0</v>
      </c>
      <c r="AR260" s="406">
        <f t="shared" ca="1" si="142"/>
        <v>0</v>
      </c>
      <c r="AS260" s="407">
        <f t="shared" ca="1" si="142"/>
        <v>0</v>
      </c>
      <c r="BA260" s="58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</row>
    <row r="261" spans="8:70" ht="15" hidden="1" customHeight="1">
      <c r="I261" s="69"/>
      <c r="J261" s="69"/>
      <c r="K261" s="69"/>
      <c r="M261" s="22"/>
      <c r="N261" s="106" t="str">
        <f t="shared" si="140"/>
        <v>직원7</v>
      </c>
      <c r="O261" s="404">
        <f t="shared" ca="1" si="141"/>
        <v>0</v>
      </c>
      <c r="P261" s="405">
        <f t="shared" ca="1" si="141"/>
        <v>0</v>
      </c>
      <c r="Q261" s="405">
        <f t="shared" ca="1" si="141"/>
        <v>0</v>
      </c>
      <c r="R261" s="405">
        <f t="shared" ca="1" si="141"/>
        <v>0</v>
      </c>
      <c r="S261" s="405">
        <f t="shared" ca="1" si="141"/>
        <v>0</v>
      </c>
      <c r="T261" s="405">
        <f t="shared" ca="1" si="141"/>
        <v>0</v>
      </c>
      <c r="U261" s="405">
        <f t="shared" ca="1" si="141"/>
        <v>0</v>
      </c>
      <c r="V261" s="406">
        <f t="shared" ca="1" si="141"/>
        <v>0</v>
      </c>
      <c r="W261" s="406">
        <f t="shared" ca="1" si="141"/>
        <v>0</v>
      </c>
      <c r="X261" s="406">
        <f t="shared" ca="1" si="141"/>
        <v>0</v>
      </c>
      <c r="Y261" s="406">
        <f t="shared" ca="1" si="141"/>
        <v>0</v>
      </c>
      <c r="Z261" s="406">
        <f t="shared" ca="1" si="141"/>
        <v>0</v>
      </c>
      <c r="AA261" s="406">
        <f t="shared" ca="1" si="141"/>
        <v>0</v>
      </c>
      <c r="AB261" s="406">
        <f t="shared" ca="1" si="141"/>
        <v>0</v>
      </c>
      <c r="AC261" s="406">
        <f t="shared" ca="1" si="141"/>
        <v>0</v>
      </c>
      <c r="AD261" s="406">
        <f t="shared" ca="1" si="141"/>
        <v>0</v>
      </c>
      <c r="AE261" s="406">
        <f t="shared" ca="1" si="142"/>
        <v>0</v>
      </c>
      <c r="AF261" s="406">
        <f t="shared" ca="1" si="142"/>
        <v>0</v>
      </c>
      <c r="AG261" s="406">
        <f t="shared" ca="1" si="142"/>
        <v>0</v>
      </c>
      <c r="AH261" s="406">
        <f t="shared" ca="1" si="142"/>
        <v>0</v>
      </c>
      <c r="AI261" s="406">
        <f t="shared" ca="1" si="142"/>
        <v>0</v>
      </c>
      <c r="AJ261" s="406">
        <f t="shared" ca="1" si="142"/>
        <v>0</v>
      </c>
      <c r="AK261" s="406">
        <f t="shared" ca="1" si="142"/>
        <v>0</v>
      </c>
      <c r="AL261" s="406">
        <f t="shared" ca="1" si="142"/>
        <v>0</v>
      </c>
      <c r="AM261" s="406">
        <f t="shared" ca="1" si="142"/>
        <v>0</v>
      </c>
      <c r="AN261" s="406">
        <f t="shared" ca="1" si="142"/>
        <v>0</v>
      </c>
      <c r="AO261" s="406">
        <f t="shared" ca="1" si="142"/>
        <v>0</v>
      </c>
      <c r="AP261" s="406">
        <f t="shared" ca="1" si="142"/>
        <v>0</v>
      </c>
      <c r="AQ261" s="406">
        <f t="shared" ca="1" si="142"/>
        <v>0</v>
      </c>
      <c r="AR261" s="406">
        <f t="shared" ca="1" si="142"/>
        <v>0</v>
      </c>
      <c r="AS261" s="407">
        <f t="shared" ca="1" si="142"/>
        <v>0</v>
      </c>
      <c r="BA261" s="58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</row>
    <row r="262" spans="8:70" ht="15" hidden="1" customHeight="1">
      <c r="I262" s="69"/>
      <c r="J262" s="69"/>
      <c r="K262" s="69"/>
      <c r="M262" s="22"/>
      <c r="N262" s="106" t="str">
        <f t="shared" si="140"/>
        <v>직원8</v>
      </c>
      <c r="O262" s="404">
        <f t="shared" ca="1" si="141"/>
        <v>0</v>
      </c>
      <c r="P262" s="405">
        <f t="shared" ca="1" si="141"/>
        <v>0</v>
      </c>
      <c r="Q262" s="405">
        <f t="shared" ca="1" si="141"/>
        <v>0</v>
      </c>
      <c r="R262" s="405">
        <f t="shared" ca="1" si="141"/>
        <v>0</v>
      </c>
      <c r="S262" s="405">
        <f t="shared" ca="1" si="141"/>
        <v>0</v>
      </c>
      <c r="T262" s="405">
        <f t="shared" ca="1" si="141"/>
        <v>0</v>
      </c>
      <c r="U262" s="405">
        <f t="shared" ca="1" si="141"/>
        <v>0</v>
      </c>
      <c r="V262" s="406">
        <f t="shared" ca="1" si="141"/>
        <v>0</v>
      </c>
      <c r="W262" s="406">
        <f t="shared" ca="1" si="141"/>
        <v>0</v>
      </c>
      <c r="X262" s="406">
        <f t="shared" ca="1" si="141"/>
        <v>0</v>
      </c>
      <c r="Y262" s="406">
        <f t="shared" ca="1" si="141"/>
        <v>0</v>
      </c>
      <c r="Z262" s="406">
        <f t="shared" ca="1" si="141"/>
        <v>0</v>
      </c>
      <c r="AA262" s="406">
        <f t="shared" ca="1" si="141"/>
        <v>0</v>
      </c>
      <c r="AB262" s="406">
        <f t="shared" ca="1" si="141"/>
        <v>0</v>
      </c>
      <c r="AC262" s="406">
        <f t="shared" ca="1" si="141"/>
        <v>0</v>
      </c>
      <c r="AD262" s="406">
        <f t="shared" ca="1" si="141"/>
        <v>0</v>
      </c>
      <c r="AE262" s="406">
        <f t="shared" ca="1" si="142"/>
        <v>0</v>
      </c>
      <c r="AF262" s="406">
        <f t="shared" ca="1" si="142"/>
        <v>0</v>
      </c>
      <c r="AG262" s="406">
        <f t="shared" ca="1" si="142"/>
        <v>0</v>
      </c>
      <c r="AH262" s="406">
        <f t="shared" ca="1" si="142"/>
        <v>0</v>
      </c>
      <c r="AI262" s="406">
        <f t="shared" ca="1" si="142"/>
        <v>0</v>
      </c>
      <c r="AJ262" s="406">
        <f t="shared" ca="1" si="142"/>
        <v>0</v>
      </c>
      <c r="AK262" s="406">
        <f t="shared" ca="1" si="142"/>
        <v>0</v>
      </c>
      <c r="AL262" s="406">
        <f t="shared" ca="1" si="142"/>
        <v>0</v>
      </c>
      <c r="AM262" s="406">
        <f t="shared" ca="1" si="142"/>
        <v>0</v>
      </c>
      <c r="AN262" s="406">
        <f t="shared" ca="1" si="142"/>
        <v>0</v>
      </c>
      <c r="AO262" s="406">
        <f t="shared" ca="1" si="142"/>
        <v>0</v>
      </c>
      <c r="AP262" s="406">
        <f t="shared" ca="1" si="142"/>
        <v>0</v>
      </c>
      <c r="AQ262" s="406">
        <f t="shared" ca="1" si="142"/>
        <v>0</v>
      </c>
      <c r="AR262" s="406">
        <f t="shared" ca="1" si="142"/>
        <v>0</v>
      </c>
      <c r="AS262" s="407">
        <f t="shared" ca="1" si="142"/>
        <v>0</v>
      </c>
      <c r="BA262" s="58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</row>
    <row r="263" spans="8:70" ht="15" hidden="1" customHeight="1">
      <c r="I263" s="69"/>
      <c r="J263" s="69"/>
      <c r="K263" s="69"/>
      <c r="M263" s="22"/>
      <c r="N263" s="106" t="str">
        <f t="shared" si="140"/>
        <v>직원9</v>
      </c>
      <c r="O263" s="404">
        <f t="shared" ca="1" si="141"/>
        <v>0</v>
      </c>
      <c r="P263" s="405">
        <f t="shared" ca="1" si="141"/>
        <v>0</v>
      </c>
      <c r="Q263" s="405">
        <f t="shared" ca="1" si="141"/>
        <v>0</v>
      </c>
      <c r="R263" s="405">
        <f t="shared" ca="1" si="141"/>
        <v>0</v>
      </c>
      <c r="S263" s="405">
        <f t="shared" ca="1" si="141"/>
        <v>0</v>
      </c>
      <c r="T263" s="405">
        <f t="shared" ca="1" si="141"/>
        <v>0</v>
      </c>
      <c r="U263" s="405">
        <f t="shared" ca="1" si="141"/>
        <v>0</v>
      </c>
      <c r="V263" s="406">
        <f t="shared" ca="1" si="141"/>
        <v>0</v>
      </c>
      <c r="W263" s="406">
        <f t="shared" ca="1" si="141"/>
        <v>0</v>
      </c>
      <c r="X263" s="406">
        <f t="shared" ca="1" si="141"/>
        <v>0</v>
      </c>
      <c r="Y263" s="406">
        <f t="shared" ca="1" si="141"/>
        <v>0</v>
      </c>
      <c r="Z263" s="406">
        <f t="shared" ca="1" si="141"/>
        <v>0</v>
      </c>
      <c r="AA263" s="406">
        <f t="shared" ca="1" si="141"/>
        <v>0</v>
      </c>
      <c r="AB263" s="406">
        <f t="shared" ca="1" si="141"/>
        <v>0</v>
      </c>
      <c r="AC263" s="406">
        <f t="shared" ca="1" si="141"/>
        <v>0</v>
      </c>
      <c r="AD263" s="406">
        <f t="shared" ca="1" si="141"/>
        <v>0</v>
      </c>
      <c r="AE263" s="406">
        <f t="shared" ca="1" si="142"/>
        <v>0</v>
      </c>
      <c r="AF263" s="406">
        <f t="shared" ca="1" si="142"/>
        <v>0</v>
      </c>
      <c r="AG263" s="406">
        <f t="shared" ca="1" si="142"/>
        <v>0</v>
      </c>
      <c r="AH263" s="406">
        <f t="shared" ca="1" si="142"/>
        <v>0</v>
      </c>
      <c r="AI263" s="406">
        <f t="shared" ca="1" si="142"/>
        <v>0</v>
      </c>
      <c r="AJ263" s="406">
        <f t="shared" ca="1" si="142"/>
        <v>0</v>
      </c>
      <c r="AK263" s="406">
        <f t="shared" ca="1" si="142"/>
        <v>0</v>
      </c>
      <c r="AL263" s="406">
        <f t="shared" ca="1" si="142"/>
        <v>0</v>
      </c>
      <c r="AM263" s="406">
        <f t="shared" ca="1" si="142"/>
        <v>0</v>
      </c>
      <c r="AN263" s="406">
        <f t="shared" ca="1" si="142"/>
        <v>0</v>
      </c>
      <c r="AO263" s="406">
        <f t="shared" ca="1" si="142"/>
        <v>0</v>
      </c>
      <c r="AP263" s="406">
        <f t="shared" ca="1" si="142"/>
        <v>0</v>
      </c>
      <c r="AQ263" s="406">
        <f t="shared" ca="1" si="142"/>
        <v>0</v>
      </c>
      <c r="AR263" s="406">
        <f t="shared" ca="1" si="142"/>
        <v>0</v>
      </c>
      <c r="AS263" s="407">
        <f t="shared" ca="1" si="142"/>
        <v>0</v>
      </c>
      <c r="BA263" s="58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</row>
    <row r="264" spans="8:70" ht="15" hidden="1" customHeight="1">
      <c r="I264" s="69"/>
      <c r="J264" s="69"/>
      <c r="K264" s="69"/>
      <c r="M264" s="22"/>
      <c r="N264" s="106" t="str">
        <f t="shared" si="140"/>
        <v>직원10</v>
      </c>
      <c r="O264" s="404">
        <f t="shared" ca="1" si="141"/>
        <v>0</v>
      </c>
      <c r="P264" s="405">
        <f t="shared" ca="1" si="141"/>
        <v>0</v>
      </c>
      <c r="Q264" s="405">
        <f t="shared" ca="1" si="141"/>
        <v>0</v>
      </c>
      <c r="R264" s="405">
        <f t="shared" ca="1" si="141"/>
        <v>0</v>
      </c>
      <c r="S264" s="405">
        <f t="shared" ca="1" si="141"/>
        <v>0</v>
      </c>
      <c r="T264" s="405">
        <f t="shared" ca="1" si="141"/>
        <v>0</v>
      </c>
      <c r="U264" s="405">
        <f t="shared" ca="1" si="141"/>
        <v>0</v>
      </c>
      <c r="V264" s="406">
        <f t="shared" ca="1" si="141"/>
        <v>0</v>
      </c>
      <c r="W264" s="406">
        <f t="shared" ca="1" si="141"/>
        <v>0</v>
      </c>
      <c r="X264" s="406">
        <f t="shared" ca="1" si="141"/>
        <v>0</v>
      </c>
      <c r="Y264" s="406">
        <f t="shared" ca="1" si="141"/>
        <v>0</v>
      </c>
      <c r="Z264" s="406">
        <f t="shared" ca="1" si="141"/>
        <v>0</v>
      </c>
      <c r="AA264" s="406">
        <f t="shared" ca="1" si="141"/>
        <v>0</v>
      </c>
      <c r="AB264" s="406">
        <f t="shared" ca="1" si="141"/>
        <v>0</v>
      </c>
      <c r="AC264" s="406">
        <f t="shared" ca="1" si="141"/>
        <v>0</v>
      </c>
      <c r="AD264" s="406">
        <f t="shared" ca="1" si="141"/>
        <v>0</v>
      </c>
      <c r="AE264" s="406">
        <f t="shared" ca="1" si="142"/>
        <v>0</v>
      </c>
      <c r="AF264" s="406">
        <f t="shared" ca="1" si="142"/>
        <v>0</v>
      </c>
      <c r="AG264" s="406">
        <f t="shared" ca="1" si="142"/>
        <v>0</v>
      </c>
      <c r="AH264" s="406">
        <f t="shared" ca="1" si="142"/>
        <v>0</v>
      </c>
      <c r="AI264" s="406">
        <f t="shared" ca="1" si="142"/>
        <v>0</v>
      </c>
      <c r="AJ264" s="406">
        <f t="shared" ca="1" si="142"/>
        <v>0</v>
      </c>
      <c r="AK264" s="406">
        <f t="shared" ca="1" si="142"/>
        <v>0</v>
      </c>
      <c r="AL264" s="406">
        <f t="shared" ca="1" si="142"/>
        <v>0</v>
      </c>
      <c r="AM264" s="406">
        <f t="shared" ca="1" si="142"/>
        <v>0</v>
      </c>
      <c r="AN264" s="406">
        <f t="shared" ca="1" si="142"/>
        <v>0</v>
      </c>
      <c r="AO264" s="406">
        <f t="shared" ca="1" si="142"/>
        <v>0</v>
      </c>
      <c r="AP264" s="406">
        <f t="shared" ca="1" si="142"/>
        <v>0</v>
      </c>
      <c r="AQ264" s="406">
        <f t="shared" ca="1" si="142"/>
        <v>0</v>
      </c>
      <c r="AR264" s="406">
        <f t="shared" ca="1" si="142"/>
        <v>0</v>
      </c>
      <c r="AS264" s="407">
        <f t="shared" ca="1" si="142"/>
        <v>0</v>
      </c>
      <c r="BA264" s="58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</row>
    <row r="265" spans="8:70" ht="15" hidden="1" customHeight="1">
      <c r="I265" s="69"/>
      <c r="J265" s="69"/>
      <c r="K265" s="69"/>
      <c r="M265" s="22"/>
      <c r="N265" s="106" t="str">
        <f t="shared" si="140"/>
        <v>직원11</v>
      </c>
      <c r="O265" s="404">
        <f t="shared" ca="1" si="141"/>
        <v>0</v>
      </c>
      <c r="P265" s="405">
        <f t="shared" ca="1" si="141"/>
        <v>0</v>
      </c>
      <c r="Q265" s="405">
        <f t="shared" ca="1" si="141"/>
        <v>0</v>
      </c>
      <c r="R265" s="405">
        <f t="shared" ca="1" si="141"/>
        <v>0</v>
      </c>
      <c r="S265" s="405">
        <f t="shared" ca="1" si="141"/>
        <v>0</v>
      </c>
      <c r="T265" s="405">
        <f t="shared" ca="1" si="141"/>
        <v>0</v>
      </c>
      <c r="U265" s="405">
        <f t="shared" ca="1" si="141"/>
        <v>0</v>
      </c>
      <c r="V265" s="406">
        <f t="shared" ca="1" si="141"/>
        <v>0</v>
      </c>
      <c r="W265" s="406">
        <f t="shared" ca="1" si="141"/>
        <v>0</v>
      </c>
      <c r="X265" s="406">
        <f t="shared" ca="1" si="141"/>
        <v>0</v>
      </c>
      <c r="Y265" s="406">
        <f t="shared" ca="1" si="141"/>
        <v>0</v>
      </c>
      <c r="Z265" s="406">
        <f t="shared" ca="1" si="141"/>
        <v>0</v>
      </c>
      <c r="AA265" s="406">
        <f t="shared" ca="1" si="141"/>
        <v>0</v>
      </c>
      <c r="AB265" s="406">
        <f t="shared" ca="1" si="141"/>
        <v>0</v>
      </c>
      <c r="AC265" s="406">
        <f t="shared" ca="1" si="141"/>
        <v>0</v>
      </c>
      <c r="AD265" s="406">
        <f t="shared" ca="1" si="141"/>
        <v>0</v>
      </c>
      <c r="AE265" s="406">
        <f t="shared" ca="1" si="142"/>
        <v>0</v>
      </c>
      <c r="AF265" s="406">
        <f t="shared" ca="1" si="142"/>
        <v>0</v>
      </c>
      <c r="AG265" s="406">
        <f t="shared" ca="1" si="142"/>
        <v>0</v>
      </c>
      <c r="AH265" s="406">
        <f t="shared" ca="1" si="142"/>
        <v>0</v>
      </c>
      <c r="AI265" s="406">
        <f t="shared" ca="1" si="142"/>
        <v>0</v>
      </c>
      <c r="AJ265" s="406">
        <f t="shared" ca="1" si="142"/>
        <v>0</v>
      </c>
      <c r="AK265" s="406">
        <f t="shared" ca="1" si="142"/>
        <v>0</v>
      </c>
      <c r="AL265" s="406">
        <f t="shared" ca="1" si="142"/>
        <v>0</v>
      </c>
      <c r="AM265" s="406">
        <f t="shared" ca="1" si="142"/>
        <v>0</v>
      </c>
      <c r="AN265" s="406">
        <f t="shared" ca="1" si="142"/>
        <v>0</v>
      </c>
      <c r="AO265" s="406">
        <f t="shared" ca="1" si="142"/>
        <v>0</v>
      </c>
      <c r="AP265" s="406">
        <f t="shared" ca="1" si="142"/>
        <v>0</v>
      </c>
      <c r="AQ265" s="406">
        <f t="shared" ca="1" si="142"/>
        <v>0</v>
      </c>
      <c r="AR265" s="406">
        <f t="shared" ca="1" si="142"/>
        <v>0</v>
      </c>
      <c r="AS265" s="407">
        <f t="shared" ca="1" si="142"/>
        <v>0</v>
      </c>
      <c r="BA265" s="58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</row>
    <row r="266" spans="8:70" ht="15" hidden="1" customHeight="1">
      <c r="I266" s="69"/>
      <c r="J266" s="69"/>
      <c r="K266" s="69"/>
      <c r="M266" s="22"/>
      <c r="N266" s="106" t="str">
        <f t="shared" si="140"/>
        <v>직원12</v>
      </c>
      <c r="O266" s="404">
        <f t="shared" ca="1" si="141"/>
        <v>0</v>
      </c>
      <c r="P266" s="405">
        <f t="shared" ca="1" si="141"/>
        <v>0</v>
      </c>
      <c r="Q266" s="405">
        <f t="shared" ca="1" si="141"/>
        <v>0</v>
      </c>
      <c r="R266" s="405">
        <f t="shared" ca="1" si="141"/>
        <v>0</v>
      </c>
      <c r="S266" s="405">
        <f t="shared" ca="1" si="141"/>
        <v>0</v>
      </c>
      <c r="T266" s="405">
        <f t="shared" ca="1" si="141"/>
        <v>0</v>
      </c>
      <c r="U266" s="405">
        <f t="shared" ca="1" si="141"/>
        <v>0</v>
      </c>
      <c r="V266" s="406">
        <f t="shared" ca="1" si="141"/>
        <v>0</v>
      </c>
      <c r="W266" s="406">
        <f t="shared" ca="1" si="141"/>
        <v>0</v>
      </c>
      <c r="X266" s="406">
        <f t="shared" ca="1" si="141"/>
        <v>0</v>
      </c>
      <c r="Y266" s="406">
        <f t="shared" ca="1" si="141"/>
        <v>0</v>
      </c>
      <c r="Z266" s="406">
        <f t="shared" ca="1" si="141"/>
        <v>0</v>
      </c>
      <c r="AA266" s="406">
        <f t="shared" ca="1" si="141"/>
        <v>0</v>
      </c>
      <c r="AB266" s="406">
        <f t="shared" ca="1" si="141"/>
        <v>0</v>
      </c>
      <c r="AC266" s="406">
        <f t="shared" ca="1" si="141"/>
        <v>0</v>
      </c>
      <c r="AD266" s="406">
        <f t="shared" ca="1" si="141"/>
        <v>0</v>
      </c>
      <c r="AE266" s="406">
        <f t="shared" ca="1" si="142"/>
        <v>0</v>
      </c>
      <c r="AF266" s="406">
        <f t="shared" ca="1" si="142"/>
        <v>0</v>
      </c>
      <c r="AG266" s="406">
        <f t="shared" ca="1" si="142"/>
        <v>0</v>
      </c>
      <c r="AH266" s="406">
        <f t="shared" ca="1" si="142"/>
        <v>0</v>
      </c>
      <c r="AI266" s="406">
        <f t="shared" ca="1" si="142"/>
        <v>0</v>
      </c>
      <c r="AJ266" s="406">
        <f t="shared" ca="1" si="142"/>
        <v>0</v>
      </c>
      <c r="AK266" s="406">
        <f t="shared" ca="1" si="142"/>
        <v>0</v>
      </c>
      <c r="AL266" s="406">
        <f t="shared" ca="1" si="142"/>
        <v>0</v>
      </c>
      <c r="AM266" s="406">
        <f t="shared" ca="1" si="142"/>
        <v>0</v>
      </c>
      <c r="AN266" s="406">
        <f t="shared" ca="1" si="142"/>
        <v>0</v>
      </c>
      <c r="AO266" s="406">
        <f t="shared" ca="1" si="142"/>
        <v>0</v>
      </c>
      <c r="AP266" s="406">
        <f t="shared" ca="1" si="142"/>
        <v>0</v>
      </c>
      <c r="AQ266" s="406">
        <f t="shared" ca="1" si="142"/>
        <v>0</v>
      </c>
      <c r="AR266" s="406">
        <f t="shared" ca="1" si="142"/>
        <v>0</v>
      </c>
      <c r="AS266" s="407">
        <f t="shared" ca="1" si="142"/>
        <v>0</v>
      </c>
      <c r="BA266" s="58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</row>
    <row r="267" spans="8:70" ht="15" hidden="1" customHeight="1">
      <c r="I267" s="69"/>
      <c r="J267" s="69"/>
      <c r="K267" s="69"/>
      <c r="M267" s="22"/>
      <c r="N267" s="106" t="str">
        <f t="shared" si="140"/>
        <v>직원13</v>
      </c>
      <c r="O267" s="404">
        <f t="shared" ca="1" si="141"/>
        <v>0</v>
      </c>
      <c r="P267" s="405">
        <f t="shared" ca="1" si="141"/>
        <v>0</v>
      </c>
      <c r="Q267" s="405">
        <f t="shared" ca="1" si="141"/>
        <v>0</v>
      </c>
      <c r="R267" s="405">
        <f t="shared" ca="1" si="141"/>
        <v>0</v>
      </c>
      <c r="S267" s="405">
        <f t="shared" ca="1" si="141"/>
        <v>0</v>
      </c>
      <c r="T267" s="405">
        <f t="shared" ca="1" si="141"/>
        <v>0</v>
      </c>
      <c r="U267" s="405">
        <f t="shared" ca="1" si="141"/>
        <v>0</v>
      </c>
      <c r="V267" s="406">
        <f t="shared" ca="1" si="141"/>
        <v>0</v>
      </c>
      <c r="W267" s="406">
        <f t="shared" ca="1" si="141"/>
        <v>0</v>
      </c>
      <c r="X267" s="406">
        <f t="shared" ca="1" si="141"/>
        <v>0</v>
      </c>
      <c r="Y267" s="406">
        <f t="shared" ca="1" si="141"/>
        <v>0</v>
      </c>
      <c r="Z267" s="406">
        <f t="shared" ca="1" si="141"/>
        <v>0</v>
      </c>
      <c r="AA267" s="406">
        <f t="shared" ca="1" si="141"/>
        <v>0</v>
      </c>
      <c r="AB267" s="406">
        <f t="shared" ca="1" si="141"/>
        <v>0</v>
      </c>
      <c r="AC267" s="406">
        <f t="shared" ca="1" si="141"/>
        <v>0</v>
      </c>
      <c r="AD267" s="406">
        <f t="shared" ca="1" si="141"/>
        <v>0</v>
      </c>
      <c r="AE267" s="406">
        <f t="shared" ca="1" si="142"/>
        <v>0</v>
      </c>
      <c r="AF267" s="406">
        <f t="shared" ca="1" si="142"/>
        <v>0</v>
      </c>
      <c r="AG267" s="406">
        <f t="shared" ca="1" si="142"/>
        <v>0</v>
      </c>
      <c r="AH267" s="406">
        <f t="shared" ca="1" si="142"/>
        <v>0</v>
      </c>
      <c r="AI267" s="406">
        <f t="shared" ca="1" si="142"/>
        <v>0</v>
      </c>
      <c r="AJ267" s="406">
        <f t="shared" ca="1" si="142"/>
        <v>0</v>
      </c>
      <c r="AK267" s="406">
        <f t="shared" ca="1" si="142"/>
        <v>0</v>
      </c>
      <c r="AL267" s="406">
        <f t="shared" ca="1" si="142"/>
        <v>0</v>
      </c>
      <c r="AM267" s="406">
        <f t="shared" ca="1" si="142"/>
        <v>0</v>
      </c>
      <c r="AN267" s="406">
        <f t="shared" ca="1" si="142"/>
        <v>0</v>
      </c>
      <c r="AO267" s="406">
        <f t="shared" ca="1" si="142"/>
        <v>0</v>
      </c>
      <c r="AP267" s="406">
        <f t="shared" ca="1" si="142"/>
        <v>0</v>
      </c>
      <c r="AQ267" s="406">
        <f t="shared" ca="1" si="142"/>
        <v>0</v>
      </c>
      <c r="AR267" s="406">
        <f t="shared" ca="1" si="142"/>
        <v>0</v>
      </c>
      <c r="AS267" s="407">
        <f t="shared" ca="1" si="142"/>
        <v>0</v>
      </c>
      <c r="BA267" s="58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</row>
    <row r="268" spans="8:70" ht="15" hidden="1" customHeight="1">
      <c r="H268" s="69"/>
      <c r="I268" s="69"/>
      <c r="J268" s="69"/>
      <c r="K268" s="69"/>
      <c r="M268" s="22"/>
      <c r="N268" s="106" t="str">
        <f t="shared" si="140"/>
        <v>직원14</v>
      </c>
      <c r="O268" s="404">
        <f t="shared" ca="1" si="141"/>
        <v>0</v>
      </c>
      <c r="P268" s="405">
        <f t="shared" ca="1" si="141"/>
        <v>0</v>
      </c>
      <c r="Q268" s="405">
        <f t="shared" ca="1" si="141"/>
        <v>0</v>
      </c>
      <c r="R268" s="405">
        <f t="shared" ca="1" si="141"/>
        <v>0</v>
      </c>
      <c r="S268" s="405">
        <f t="shared" ca="1" si="141"/>
        <v>0</v>
      </c>
      <c r="T268" s="405">
        <f t="shared" ca="1" si="141"/>
        <v>0</v>
      </c>
      <c r="U268" s="405">
        <f t="shared" ca="1" si="141"/>
        <v>0</v>
      </c>
      <c r="V268" s="406">
        <f t="shared" ca="1" si="141"/>
        <v>0</v>
      </c>
      <c r="W268" s="406">
        <f t="shared" ca="1" si="141"/>
        <v>0</v>
      </c>
      <c r="X268" s="406">
        <f t="shared" ca="1" si="141"/>
        <v>0</v>
      </c>
      <c r="Y268" s="406">
        <f t="shared" ca="1" si="141"/>
        <v>0</v>
      </c>
      <c r="Z268" s="406">
        <f t="shared" ca="1" si="141"/>
        <v>0</v>
      </c>
      <c r="AA268" s="406">
        <f t="shared" ca="1" si="141"/>
        <v>0</v>
      </c>
      <c r="AB268" s="406">
        <f t="shared" ca="1" si="141"/>
        <v>0</v>
      </c>
      <c r="AC268" s="406">
        <f t="shared" ca="1" si="141"/>
        <v>0</v>
      </c>
      <c r="AD268" s="406">
        <f t="shared" ca="1" si="141"/>
        <v>0</v>
      </c>
      <c r="AE268" s="406">
        <f t="shared" ca="1" si="142"/>
        <v>0</v>
      </c>
      <c r="AF268" s="406">
        <f t="shared" ca="1" si="142"/>
        <v>0</v>
      </c>
      <c r="AG268" s="406">
        <f t="shared" ca="1" si="142"/>
        <v>0</v>
      </c>
      <c r="AH268" s="406">
        <f t="shared" ca="1" si="142"/>
        <v>0</v>
      </c>
      <c r="AI268" s="406">
        <f t="shared" ca="1" si="142"/>
        <v>0</v>
      </c>
      <c r="AJ268" s="406">
        <f t="shared" ca="1" si="142"/>
        <v>0</v>
      </c>
      <c r="AK268" s="406">
        <f t="shared" ca="1" si="142"/>
        <v>0</v>
      </c>
      <c r="AL268" s="406">
        <f t="shared" ca="1" si="142"/>
        <v>0</v>
      </c>
      <c r="AM268" s="406">
        <f t="shared" ca="1" si="142"/>
        <v>0</v>
      </c>
      <c r="AN268" s="406">
        <f t="shared" ca="1" si="142"/>
        <v>0</v>
      </c>
      <c r="AO268" s="406">
        <f t="shared" ca="1" si="142"/>
        <v>0</v>
      </c>
      <c r="AP268" s="406">
        <f t="shared" ca="1" si="142"/>
        <v>0</v>
      </c>
      <c r="AQ268" s="406">
        <f t="shared" ca="1" si="142"/>
        <v>0</v>
      </c>
      <c r="AR268" s="406">
        <f t="shared" ca="1" si="142"/>
        <v>0</v>
      </c>
      <c r="AS268" s="407">
        <f t="shared" ca="1" si="142"/>
        <v>0</v>
      </c>
      <c r="BA268" s="58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</row>
    <row r="269" spans="8:70" ht="15" hidden="1" customHeight="1">
      <c r="H269" s="69"/>
      <c r="I269" s="69"/>
      <c r="J269" s="69"/>
      <c r="K269" s="69"/>
      <c r="M269" s="22"/>
      <c r="N269" s="108" t="str">
        <f t="shared" si="140"/>
        <v>직원15</v>
      </c>
      <c r="O269" s="408">
        <f t="shared" ca="1" si="141"/>
        <v>0</v>
      </c>
      <c r="P269" s="409">
        <f t="shared" ca="1" si="141"/>
        <v>0</v>
      </c>
      <c r="Q269" s="409">
        <f t="shared" ca="1" si="141"/>
        <v>0</v>
      </c>
      <c r="R269" s="409">
        <f t="shared" ca="1" si="141"/>
        <v>0</v>
      </c>
      <c r="S269" s="409">
        <f t="shared" ca="1" si="141"/>
        <v>0</v>
      </c>
      <c r="T269" s="409">
        <f t="shared" ca="1" si="141"/>
        <v>0</v>
      </c>
      <c r="U269" s="409">
        <f t="shared" ca="1" si="141"/>
        <v>0</v>
      </c>
      <c r="V269" s="410">
        <f t="shared" ca="1" si="141"/>
        <v>0</v>
      </c>
      <c r="W269" s="410">
        <f t="shared" ca="1" si="141"/>
        <v>0</v>
      </c>
      <c r="X269" s="410">
        <f t="shared" ca="1" si="141"/>
        <v>0</v>
      </c>
      <c r="Y269" s="410">
        <f t="shared" ca="1" si="141"/>
        <v>0</v>
      </c>
      <c r="Z269" s="410">
        <f t="shared" ca="1" si="141"/>
        <v>0</v>
      </c>
      <c r="AA269" s="410">
        <f t="shared" ca="1" si="141"/>
        <v>0</v>
      </c>
      <c r="AB269" s="410">
        <f t="shared" ca="1" si="141"/>
        <v>0</v>
      </c>
      <c r="AC269" s="410">
        <f t="shared" ca="1" si="141"/>
        <v>0</v>
      </c>
      <c r="AD269" s="410">
        <f t="shared" ca="1" si="141"/>
        <v>0</v>
      </c>
      <c r="AE269" s="410">
        <f t="shared" ca="1" si="142"/>
        <v>0</v>
      </c>
      <c r="AF269" s="410">
        <f t="shared" ca="1" si="142"/>
        <v>0</v>
      </c>
      <c r="AG269" s="410">
        <f t="shared" ca="1" si="142"/>
        <v>0</v>
      </c>
      <c r="AH269" s="410">
        <f t="shared" ca="1" si="142"/>
        <v>0</v>
      </c>
      <c r="AI269" s="410">
        <f t="shared" ca="1" si="142"/>
        <v>0</v>
      </c>
      <c r="AJ269" s="410">
        <f t="shared" ca="1" si="142"/>
        <v>0</v>
      </c>
      <c r="AK269" s="410">
        <f t="shared" ca="1" si="142"/>
        <v>0</v>
      </c>
      <c r="AL269" s="410">
        <f t="shared" ca="1" si="142"/>
        <v>0</v>
      </c>
      <c r="AM269" s="410">
        <f t="shared" ca="1" si="142"/>
        <v>0</v>
      </c>
      <c r="AN269" s="410">
        <f t="shared" ca="1" si="142"/>
        <v>0</v>
      </c>
      <c r="AO269" s="410">
        <f t="shared" ca="1" si="142"/>
        <v>0</v>
      </c>
      <c r="AP269" s="410">
        <f t="shared" ca="1" si="142"/>
        <v>0</v>
      </c>
      <c r="AQ269" s="410">
        <f t="shared" ca="1" si="142"/>
        <v>0</v>
      </c>
      <c r="AR269" s="410">
        <f t="shared" ca="1" si="142"/>
        <v>0</v>
      </c>
      <c r="AS269" s="411">
        <f t="shared" ca="1" si="142"/>
        <v>0</v>
      </c>
      <c r="BA269" s="58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</row>
    <row r="270" spans="8:70" ht="15" hidden="1" customHeight="1">
      <c r="H270" s="69"/>
      <c r="I270" s="69"/>
      <c r="J270" s="69"/>
      <c r="K270" s="69"/>
      <c r="M270" s="22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BA270" s="58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</row>
    <row r="271" spans="8:70" ht="15" hidden="1" customHeight="1">
      <c r="H271" s="69"/>
      <c r="I271" s="69"/>
      <c r="J271" s="69"/>
      <c r="K271" s="69"/>
      <c r="M271" s="22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BA271" s="58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</row>
    <row r="272" spans="8:70" ht="15" hidden="1" customHeight="1">
      <c r="H272" s="69"/>
      <c r="I272" s="69"/>
      <c r="J272" s="69"/>
      <c r="K272" s="69"/>
      <c r="M272" s="22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BA272" s="58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</row>
    <row r="273" spans="4:72" ht="15" hidden="1" customHeight="1">
      <c r="H273" s="69"/>
      <c r="I273" s="69"/>
      <c r="J273" s="69"/>
      <c r="K273" s="69"/>
      <c r="M273" s="22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BA273" s="58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</row>
    <row r="274" spans="4:72" ht="15" hidden="1" customHeight="1">
      <c r="J274" s="17"/>
      <c r="M274" s="22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BA274" s="58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</row>
    <row r="275" spans="4:72" ht="15" hidden="1" customHeight="1">
      <c r="H275" s="69"/>
      <c r="I275" s="69"/>
      <c r="L275" s="33"/>
      <c r="M275" s="22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BA275" s="58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</row>
    <row r="276" spans="4:72" ht="15" hidden="1" customHeight="1">
      <c r="L276" s="33"/>
      <c r="M276" s="22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BA276" s="58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</row>
    <row r="277" spans="4:72" ht="15" hidden="1" customHeight="1">
      <c r="H277" s="69"/>
      <c r="I277" s="69"/>
      <c r="J277" s="69"/>
      <c r="K277" s="69"/>
      <c r="M277" s="22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BA277" s="58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</row>
    <row r="278" spans="4:72" ht="15" hidden="1" customHeight="1">
      <c r="H278" s="69"/>
      <c r="I278" s="69"/>
      <c r="J278" s="69"/>
      <c r="K278" s="69"/>
      <c r="M278" s="22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BA278" s="58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</row>
    <row r="279" spans="4:72" ht="15" customHeight="1">
      <c r="I279" s="69"/>
      <c r="J279" s="69"/>
      <c r="K279" s="69"/>
      <c r="M279" s="10"/>
      <c r="N279" s="167" t="s">
        <v>69</v>
      </c>
      <c r="O279" s="70"/>
      <c r="P279" s="70"/>
      <c r="Q279" s="70"/>
      <c r="R279" s="70"/>
      <c r="S279" s="70"/>
      <c r="T279" s="70"/>
      <c r="U279" s="70"/>
      <c r="V279" s="70"/>
      <c r="W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</row>
    <row r="280" spans="4:72" ht="15" customHeight="1">
      <c r="H280" s="69"/>
      <c r="I280" s="69"/>
      <c r="J280" s="69"/>
      <c r="K280" s="69"/>
      <c r="M280" s="22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</row>
    <row r="281" spans="4:72" ht="15" customHeight="1">
      <c r="D281" s="540">
        <f t="shared" ref="D281:I282" si="143">D146</f>
        <v>44615</v>
      </c>
      <c r="E281" s="114">
        <f t="shared" si="143"/>
        <v>44616</v>
      </c>
      <c r="F281" s="114">
        <f t="shared" si="143"/>
        <v>44617</v>
      </c>
      <c r="G281" s="114">
        <f t="shared" si="143"/>
        <v>44618</v>
      </c>
      <c r="H281" s="114">
        <f t="shared" si="143"/>
        <v>44619</v>
      </c>
      <c r="I281" s="115">
        <f t="shared" si="143"/>
        <v>44620</v>
      </c>
      <c r="J281" s="69"/>
      <c r="K281" s="69"/>
      <c r="M281" s="22"/>
      <c r="N281" s="250" t="str">
        <f t="shared" ref="N281:AS281" si="144">N146</f>
        <v>날짜</v>
      </c>
      <c r="O281" s="251">
        <f t="shared" si="144"/>
        <v>44621</v>
      </c>
      <c r="P281" s="252">
        <f t="shared" si="144"/>
        <v>44622</v>
      </c>
      <c r="Q281" s="252">
        <f t="shared" si="144"/>
        <v>44623</v>
      </c>
      <c r="R281" s="252">
        <f t="shared" si="144"/>
        <v>44624</v>
      </c>
      <c r="S281" s="252">
        <f t="shared" si="144"/>
        <v>44625</v>
      </c>
      <c r="T281" s="252">
        <f t="shared" si="144"/>
        <v>44626</v>
      </c>
      <c r="U281" s="253">
        <f t="shared" si="144"/>
        <v>44627</v>
      </c>
      <c r="V281" s="399">
        <f t="shared" si="144"/>
        <v>44628</v>
      </c>
      <c r="W281" s="252">
        <f t="shared" si="144"/>
        <v>44629</v>
      </c>
      <c r="X281" s="252">
        <f t="shared" si="144"/>
        <v>44630</v>
      </c>
      <c r="Y281" s="252">
        <f t="shared" si="144"/>
        <v>44631</v>
      </c>
      <c r="Z281" s="252">
        <f t="shared" si="144"/>
        <v>44632</v>
      </c>
      <c r="AA281" s="252">
        <f t="shared" si="144"/>
        <v>44633</v>
      </c>
      <c r="AB281" s="253">
        <f t="shared" si="144"/>
        <v>44634</v>
      </c>
      <c r="AC281" s="399">
        <f t="shared" si="144"/>
        <v>44635</v>
      </c>
      <c r="AD281" s="252">
        <f t="shared" si="144"/>
        <v>44636</v>
      </c>
      <c r="AE281" s="252">
        <f t="shared" si="144"/>
        <v>44637</v>
      </c>
      <c r="AF281" s="252">
        <f t="shared" si="144"/>
        <v>44638</v>
      </c>
      <c r="AG281" s="252">
        <f t="shared" si="144"/>
        <v>44639</v>
      </c>
      <c r="AH281" s="252">
        <f t="shared" si="144"/>
        <v>44640</v>
      </c>
      <c r="AI281" s="253">
        <f t="shared" si="144"/>
        <v>44641</v>
      </c>
      <c r="AJ281" s="399">
        <f t="shared" si="144"/>
        <v>44642</v>
      </c>
      <c r="AK281" s="252">
        <f t="shared" si="144"/>
        <v>44643</v>
      </c>
      <c r="AL281" s="252">
        <f t="shared" si="144"/>
        <v>44644</v>
      </c>
      <c r="AM281" s="252">
        <f t="shared" si="144"/>
        <v>44645</v>
      </c>
      <c r="AN281" s="252">
        <f t="shared" si="144"/>
        <v>44646</v>
      </c>
      <c r="AO281" s="252">
        <f t="shared" si="144"/>
        <v>44647</v>
      </c>
      <c r="AP281" s="253">
        <f t="shared" si="144"/>
        <v>44648</v>
      </c>
      <c r="AQ281" s="399">
        <f t="shared" si="144"/>
        <v>44649</v>
      </c>
      <c r="AR281" s="252">
        <f t="shared" si="144"/>
        <v>44650</v>
      </c>
      <c r="AS281" s="253">
        <f t="shared" si="144"/>
        <v>44651</v>
      </c>
      <c r="AU281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</row>
    <row r="282" spans="4:72" ht="15" customHeight="1">
      <c r="D282" s="549" t="str">
        <f t="shared" ca="1" si="143"/>
        <v>수</v>
      </c>
      <c r="E282" s="92" t="str">
        <f t="shared" ca="1" si="143"/>
        <v>목</v>
      </c>
      <c r="F282" s="92" t="str">
        <f t="shared" ca="1" si="143"/>
        <v>금</v>
      </c>
      <c r="G282" s="92" t="str">
        <f t="shared" ca="1" si="143"/>
        <v>토</v>
      </c>
      <c r="H282" s="92" t="str">
        <f t="shared" ca="1" si="143"/>
        <v>일</v>
      </c>
      <c r="I282" s="103" t="str">
        <f t="shared" ca="1" si="143"/>
        <v>월</v>
      </c>
      <c r="J282" s="69"/>
      <c r="K282" s="69"/>
      <c r="M282" s="22"/>
      <c r="N282" s="254" t="str">
        <f t="shared" ref="N282:AS282" si="145">N147</f>
        <v>요일</v>
      </c>
      <c r="O282" s="255" t="str">
        <f t="shared" ca="1" si="145"/>
        <v>휴</v>
      </c>
      <c r="P282" s="256" t="str">
        <f t="shared" ca="1" si="145"/>
        <v>수</v>
      </c>
      <c r="Q282" s="256" t="str">
        <f t="shared" ca="1" si="145"/>
        <v>목</v>
      </c>
      <c r="R282" s="256" t="str">
        <f t="shared" ca="1" si="145"/>
        <v>금</v>
      </c>
      <c r="S282" s="256" t="str">
        <f t="shared" ca="1" si="145"/>
        <v>토</v>
      </c>
      <c r="T282" s="256" t="str">
        <f t="shared" ca="1" si="145"/>
        <v>일</v>
      </c>
      <c r="U282" s="257" t="str">
        <f t="shared" ca="1" si="145"/>
        <v>월</v>
      </c>
      <c r="V282" s="255" t="str">
        <f t="shared" ca="1" si="145"/>
        <v>화</v>
      </c>
      <c r="W282" s="256" t="str">
        <f t="shared" ca="1" si="145"/>
        <v>수</v>
      </c>
      <c r="X282" s="256" t="str">
        <f t="shared" ca="1" si="145"/>
        <v>목</v>
      </c>
      <c r="Y282" s="256" t="str">
        <f t="shared" ca="1" si="145"/>
        <v>금</v>
      </c>
      <c r="Z282" s="256" t="str">
        <f t="shared" ca="1" si="145"/>
        <v>토</v>
      </c>
      <c r="AA282" s="256" t="str">
        <f t="shared" ca="1" si="145"/>
        <v>일</v>
      </c>
      <c r="AB282" s="257" t="str">
        <f t="shared" ca="1" si="145"/>
        <v>월</v>
      </c>
      <c r="AC282" s="255" t="str">
        <f t="shared" ca="1" si="145"/>
        <v>화</v>
      </c>
      <c r="AD282" s="256" t="str">
        <f t="shared" ca="1" si="145"/>
        <v>수</v>
      </c>
      <c r="AE282" s="256" t="str">
        <f t="shared" ca="1" si="145"/>
        <v>목</v>
      </c>
      <c r="AF282" s="256" t="str">
        <f t="shared" ca="1" si="145"/>
        <v>금</v>
      </c>
      <c r="AG282" s="256" t="str">
        <f t="shared" ca="1" si="145"/>
        <v>토</v>
      </c>
      <c r="AH282" s="256" t="str">
        <f t="shared" ca="1" si="145"/>
        <v>일</v>
      </c>
      <c r="AI282" s="257" t="str">
        <f t="shared" ca="1" si="145"/>
        <v>월</v>
      </c>
      <c r="AJ282" s="255" t="str">
        <f t="shared" ca="1" si="145"/>
        <v>화</v>
      </c>
      <c r="AK282" s="256" t="str">
        <f t="shared" ca="1" si="145"/>
        <v>수</v>
      </c>
      <c r="AL282" s="256" t="str">
        <f t="shared" ca="1" si="145"/>
        <v>목</v>
      </c>
      <c r="AM282" s="256" t="str">
        <f t="shared" ca="1" si="145"/>
        <v>금</v>
      </c>
      <c r="AN282" s="256" t="str">
        <f t="shared" ca="1" si="145"/>
        <v>토</v>
      </c>
      <c r="AO282" s="256" t="str">
        <f t="shared" ca="1" si="145"/>
        <v>일</v>
      </c>
      <c r="AP282" s="257" t="str">
        <f t="shared" ca="1" si="145"/>
        <v>월</v>
      </c>
      <c r="AQ282" s="255" t="str">
        <f t="shared" ca="1" si="145"/>
        <v>화</v>
      </c>
      <c r="AR282" s="256" t="str">
        <f t="shared" ca="1" si="145"/>
        <v>수</v>
      </c>
      <c r="AS282" s="257" t="str">
        <f t="shared" ca="1" si="145"/>
        <v>목</v>
      </c>
      <c r="AU282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</row>
    <row r="283" spans="4:72" ht="15" customHeight="1">
      <c r="D283" s="400">
        <f>IFERROR(IF(D$102&lt;0,0,IF(OR(D148=0,D191&gt;0),0,D148-8)),0)</f>
        <v>0</v>
      </c>
      <c r="E283" s="401">
        <f t="shared" ref="E283:H283" si="146">IFERROR(IF(E$102&lt;0,0,IF(OR(E148=0,E191&gt;0),0,E148-8)),0)</f>
        <v>0</v>
      </c>
      <c r="F283" s="401">
        <f t="shared" si="146"/>
        <v>0</v>
      </c>
      <c r="G283" s="401">
        <f t="shared" si="146"/>
        <v>0</v>
      </c>
      <c r="H283" s="401">
        <f t="shared" ca="1" si="146"/>
        <v>0</v>
      </c>
      <c r="I283" s="560">
        <f t="shared" ref="I283:I297" ca="1" si="147">IF(OR(I148=0,I191&gt;0),0,
IF(I$298=6,
IF(COUNTIFS(D148:H148,"&gt;0",D191:H191,0)&lt;5,I148-8,
IF(COUNTIFS(D148:H148,"&gt;=8",D191:H191,0)&gt;=5,I148,I148+SUMIF(D283:H283,"&lt;0"))),
I148-8
)
)</f>
        <v>0</v>
      </c>
      <c r="J283" s="69"/>
      <c r="K283" s="69"/>
      <c r="M283" s="22"/>
      <c r="N283" s="182" t="str">
        <f t="shared" ref="N283:N297" si="148">N8</f>
        <v>직원1</v>
      </c>
      <c r="O283" s="400">
        <f ca="1">IF(OR(O148=0,O191&gt;0),0,
 IF(O$298=6,
  IF(COUNTIFS(E148:$I148,"&gt;0",E191:$I191,0)&lt;5,O148-8,
   IF(COUNTIFS(E148:$I148,"&gt;=8",E191:$I191,0)&gt;=5,O148,O148+SUMIF(D283:$I283,"&lt;0"))),
  IF(O$298=7,
   IF(COUNTIFS(D148:$I148,"&gt;0",D191:$I191,0)&lt;5,O148-8,
    IF(COUNTIFS(D148:$I148,"&gt;0",D191:$I191,0)=5,
     IF(COUNTIFS(D148:$I148,"&gt;=8",D191:$I191,0)=5,O148, O148+SUMIF(D283:$I283,"&lt;0")),
    O148+IF(I283&lt;0,I283,0)
    )
   ),
  O148-8
  )
 )
)</f>
        <v>0</v>
      </c>
      <c r="P283" s="401">
        <f ca="1">IF(OR(P148=0,P191&gt;0),0,
 IF(P$298=6,
  IF(COUNTIFS(F148:$I148,"&gt;0",E191:$I191,0)+COUNTIFS($O148:O148,"&gt;0",$O191:O191,0)&lt;5,P148-8,
   IF(COUNTIFS(F148:$I148,"&gt;=8",E191:$I191,0)+COUNTIFS($O148:O148,"&gt;=8",$O191:O191,0)&gt;=5,P148,P148+SUMIF(E283:$I283,"&lt;0")+SUMIF($O283:O283,"&lt;0"))),
  IF(P$298=7,
   IF(COUNTIFS(E148:$I148,"&gt;0",E191:$I191,0)+COUNTIFS($O148:O148,"&gt;0",$O191:O191,0)&lt;5,P148-8,
    IF(COUNTIFS(E148:$I148,"&gt;0",E191:$I191,0)+COUNTIFS($O148:O148,"&gt;0",$O191:O191,0)=5,
     IF(COUNTIFS(E148:$I148,"&gt;=8",E191:$I191,0)+COUNTIFS($O148:O148,"&gt;=8",$O191:O191,0)=5,P148, P148+SUMIF(E283:$I283,"&lt;0")+SUMIF($O283:O283,"&lt;0")),
    P148+IF(O283&lt;0,O283,0)
    )
   ),
  P148-8
  )
 )
)</f>
        <v>0</v>
      </c>
      <c r="Q283" s="401">
        <f ca="1">IF(OR(Q148=0,Q191&gt;0),0,
 IF(Q$298=6,
  IF(COUNTIFS(G148:$I148,"&gt;0",G191:$I191,0)+COUNTIFS($O148:P148,"&gt;0",$O191:P191,0)&lt;5,Q148-8,
   IF(COUNTIFS(G148:$I148,"&gt;=8",G191:$I191,0)+COUNTIFS($O148:P148,"&gt;=8",$O191:P191,0)&gt;=5,Q148,Q148+SUMIF(G283:$I283,"&lt;0")+SUMIF($O283:P283,"&lt;0"))),
  IF(Q$298=7,
   IF(COUNTIFS(F148:$I148,"&gt;0",F191:$I191,0)+COUNTIFS($O148:P148,"&gt;0",$O191:P191,0)&lt;5,Q148-8,
    IF(COUNTIFS(F148:$I148,"&gt;0",F191:$I191,0)+COUNTIFS($O148:P148,"&gt;0",$O191:P191,0)=5,
     IF(COUNTIFS(F148:$I148,"&gt;=8",F191:$I191,0)+COUNTIFS($O148:P148,"&gt;=8",$O191:P191,0)=5,Q148, Q148+SUMIF(F283:$I283,"&lt;0")+SUMIF($O283:P283,"&lt;0")),
    Q148+IF(P283&lt;0,P283,0)
    )
   ),
  Q148-8
  )
 )
)</f>
        <v>0</v>
      </c>
      <c r="R283" s="401">
        <f ca="1">IF(OR(R148=0,R191&gt;0),0,
 IF(R$298=6,
  IF(COUNTIFS(H148:$I148,"&gt;0",H191:$I191,0)+COUNTIFS($O148:Q148,"&gt;0",$O191:Q191,0)&lt;5,R148-8,
   IF(COUNTIFS(H148:$I148,"&gt;=8",H191:$I191,0)+COUNTIFS($O148:Q148,"&gt;=8",$O191:Q191,0)&gt;=5,R148,R148+SUMIF(H283:$I283,"&lt;0")+SUMIF($O283:Q283,"&lt;0"))),
  IF(R$298=7,
   IF(COUNTIFS(G148:$I148,"&gt;0",G191:$I191,0)+COUNTIFS($O148:Q148,"&gt;0",$O191:Q191,0)&lt;5,R148-8,
    IF(COUNTIFS(G148:$I148,"&gt;0",G191:$I191,0)+COUNTIFS($O148:Q148,"&gt;0",$O191:Q191,0)=5,
     IF(COUNTIFS(G148:$I148,"&gt;=8",G191:$I191,0)+COUNTIFS($O148:Q148,"&gt;=8",$O191:Q191,0)=5,R148, R148+SUMIF(G283:$I283,"&lt;0")+SUMIF($O283:Q283,"&lt;0")),
    R148+IF(Q283&lt;0,Q283,0)
    )
   ),
  R148-8
  )
 )
)</f>
        <v>0</v>
      </c>
      <c r="S283" s="401">
        <f ca="1">IF(OR(S148=0,S191&gt;0),0,
 IF(S$298=6,
  IF(COUNTIFS(I148:$I148,"&gt;0",I191:$I191,0)+COUNTIFS($O148:R148,"&gt;0",$O191:R191,0)&lt;5,S148-8,
   IF(COUNTIFS(I148:$I148,"&gt;=8",I191:$I191,0)+COUNTIFS($O148:R148,"&gt;=8",$O191:R191,0)&gt;=5,S148,S148+SUMIF(I283:$I283,"&lt;0")+SUMIF($O283:R283,"&lt;0"))),
  IF(S$298=7,
   IF(COUNTIFS(H148:$I148,"&gt;0",H191:$I191,0)+COUNTIFS($O148:R148,"&gt;0",$O191:R191,0)&lt;5,S148-8,
    IF(COUNTIFS(H148:$I148,"&gt;0",H191:$I191,0)+COUNTIFS($O148:R148,"&gt;0",$O191:R191,0)=5,
     IF(COUNTIFS(H148:$I148,"&gt;=8",H191:$I191,0)+COUNTIFS($O148:R148,"&gt;=8",$O191:R191,0)=5,S148, S148+SUMIF(H283:$I283,"&lt;0")+SUMIF($O283:R283,"&lt;0")),
    S148+IF(R283&lt;0,R283,0)
    )
   ),
  S148-8
  )
 )
)</f>
        <v>0</v>
      </c>
      <c r="T283" s="401">
        <f ca="1">IF(OR(T148=0,T191&gt;0),0,
 IF(T$298=6,
  IF(COUNTIFS($O148:S148,"&gt;0",$O191:S191,0)&lt;5,T148-8,
   IF(COUNTIFS($O148:S148,"&gt;=8",$O191:S191,0)&gt;=5,T148,T148+SUMIF($O283:S283,"&lt;0"))),
  IF(T$298=7,
   IF(COUNTIFS(I148:$I148,"&gt;0",I191:$I191,0)+COUNTIFS($O148:S148,"&gt;0",$O191:S191,0)&lt;5,T148-8,
    IF(COUNTIFS(I148:$I148,"&gt;0",I191:$I191,0)+COUNTIFS($O148:S148,"&gt;0",$O191:S191,0)=5,
     IF(COUNTIFS(I148:$I148,"&gt;=8",I191:$I191,0)+COUNTIFS($O148:S148,"&gt;=8",$O191:S191,0)=5,T148, T148+SUMIF(I283:$I283,"&lt;0")+SUMIF($O283:S283,"&lt;0")),
    T148+IF(S283&lt;0,S283,0)
    )
   ),
  T148-8
  )
 )
)</f>
        <v>0</v>
      </c>
      <c r="U283" s="401">
        <f t="shared" ref="U283:U297" ca="1" si="149">IF(OR(U148=0,U191&gt;0),0,
 IF(U$298=6,
  IF(COUNTIFS(P148:T148,"&gt;0",P191:T191,0)&lt;5,U148-8,
   IF(COUNTIFS(P148:T148,"&gt;=8",P191:T191,0)&gt;=5,U148,U148+SUMIF(P283:T283,"&lt;0"))),
  IF(U$298=7,
   IF(COUNTIFS(O148:T148,"&gt;0",O191:T191,0)&lt;5,U148-8,
    IF(COUNTIFS(O148:T148,"&gt;0",O191:T191,0)=5,
     IF(COUNTIFS(O148:T148,"&gt;=8",O191:T191,0)=5,U148, U148+SUMIF(O283:T283,"&lt;0")),
    U148+IF(T283&lt;0,T283,0)
    )
   ),
  U148-8
  )
 )
)</f>
        <v>0</v>
      </c>
      <c r="V283" s="402">
        <f t="shared" ref="V283:V297" ca="1" si="150">IF(OR(V148=0,V191&gt;0),0,
 IF(V$298=6,
  IF(COUNTIFS(Q148:U148,"&gt;0",Q191:U191,0)&lt;5,V148-8,
   IF(COUNTIFS(Q148:U148,"&gt;=8",Q191:U191,0)&gt;=5,V148,V148+SUMIF(Q283:U283,"&lt;0"))),
  IF(V$298=7,
   IF(COUNTIFS(P148:U148,"&gt;0",P191:U191,0)&lt;5,V148-8,
    IF(COUNTIFS(P148:U148,"&gt;0",P191:U191,0)=5,
     IF(COUNTIFS(P148:U148,"&gt;=8",P191:U191,0)=5,V148, V148+SUMIF(P283:U283,"&lt;0")),
    V148+IF(U283&lt;0,U283,0)
    )
   ),
  V148-8
  )
 )
)</f>
        <v>0</v>
      </c>
      <c r="W283" s="402">
        <f t="shared" ref="W283:W297" ca="1" si="151">IF(OR(W148=0,W191&gt;0),0,
 IF(W$298=6,
  IF(COUNTIFS(R148:V148,"&gt;0",R191:V191,0)&lt;5,W148-8,
   IF(COUNTIFS(R148:V148,"&gt;=8",R191:V191,0)&gt;=5,W148,W148+SUMIF(R283:V283,"&lt;0"))),
  IF(W$298=7,
   IF(COUNTIFS(Q148:V148,"&gt;0",Q191:V191,0)&lt;5,W148-8,
    IF(COUNTIFS(Q148:V148,"&gt;0",Q191:V191,0)=5,
     IF(COUNTIFS(Q148:V148,"&gt;=8",Q191:V191,0)=5,W148, W148+SUMIF(Q283:V283,"&lt;0")),
    W148+IF(V283&lt;0,V283,0)
    )
   ),
  W148-8
  )
 )
)</f>
        <v>0</v>
      </c>
      <c r="X283" s="402">
        <f t="shared" ref="X283:X297" ca="1" si="152">IF(OR(X148=0,X191&gt;0),0,
 IF(X$298=6,
  IF(COUNTIFS(S148:W148,"&gt;0",S191:W191,0)&lt;5,X148-8,
   IF(COUNTIFS(S148:W148,"&gt;=8",S191:W191,0)&gt;=5,X148,X148+SUMIF(S283:W283,"&lt;0"))),
  IF(X$298=7,
   IF(COUNTIFS(R148:W148,"&gt;0",R191:W191,0)&lt;5,X148-8,
    IF(COUNTIFS(R148:W148,"&gt;0",R191:W191,0)=5,
     IF(COUNTIFS(R148:W148,"&gt;=8",R191:W191,0)=5,X148, X148+SUMIF(R283:W283,"&lt;0")),
    X148+IF(W283&lt;0,W283,0)
    )
   ),
  X148-8
  )
 )
)</f>
        <v>0</v>
      </c>
      <c r="Y283" s="402">
        <f t="shared" ref="Y283:Y297" ca="1" si="153">IF(OR(Y148=0,Y191&gt;0),0,
 IF(Y$298=6,
  IF(COUNTIFS(T148:X148,"&gt;0",T191:X191,0)&lt;5,Y148-8,
   IF(COUNTIFS(T148:X148,"&gt;=8",T191:X191,0)&gt;=5,Y148,Y148+SUMIF(T283:X283,"&lt;0"))),
  IF(Y$298=7,
   IF(COUNTIFS(S148:X148,"&gt;0",S191:X191,0)&lt;5,Y148-8,
    IF(COUNTIFS(S148:X148,"&gt;0",S191:X191,0)=5,
     IF(COUNTIFS(S148:X148,"&gt;=8",S191:X191,0)=5,Y148, Y148+SUMIF(S283:X283,"&lt;0")),
    Y148+IF(X283&lt;0,X283,0)
    )
   ),
  Y148-8
  )
 )
)</f>
        <v>0</v>
      </c>
      <c r="Z283" s="402">
        <f t="shared" ref="Z283:Z297" ca="1" si="154">IF(OR(Z148=0,Z191&gt;0),0,
 IF(Z$298=6,
  IF(COUNTIFS(U148:Y148,"&gt;0",U191:Y191,0)&lt;5,Z148-8,
   IF(COUNTIFS(U148:Y148,"&gt;=8",U191:Y191,0)&gt;=5,Z148,Z148+SUMIF(U283:Y283,"&lt;0"))),
  IF(Z$298=7,
   IF(COUNTIFS(T148:Y148,"&gt;0",T191:Y191,0)&lt;5,Z148-8,
    IF(COUNTIFS(T148:Y148,"&gt;0",T191:Y191,0)=5,
     IF(COUNTIFS(T148:Y148,"&gt;=8",T191:Y191,0)=5,Z148, Z148+SUMIF(T283:Y283,"&lt;0")),
    Z148+IF(Y283&lt;0,Y283,0)
    )
   ),
  Z148-8
  )
 )
)</f>
        <v>0</v>
      </c>
      <c r="AA283" s="402">
        <f t="shared" ref="AA283:AA297" ca="1" si="155">IF(OR(AA148=0,AA191&gt;0),0,
 IF(AA$298=6,
  IF(COUNTIFS(V148:Z148,"&gt;0",V191:Z191,0)&lt;5,AA148-8,
   IF(COUNTIFS(V148:Z148,"&gt;=8",V191:Z191,0)&gt;=5,AA148,AA148+SUMIF(V283:Z283,"&lt;0"))),
  IF(AA$298=7,
   IF(COUNTIFS(U148:Z148,"&gt;0",U191:Z191,0)&lt;5,AA148-8,
    IF(COUNTIFS(U148:Z148,"&gt;0",U191:Z191,0)=5,
     IF(COUNTIFS(U148:Z148,"&gt;=8",U191:Z191,0)=5,AA148, AA148+SUMIF(U283:Z283,"&lt;0")),
    AA148+IF(Z283&lt;0,Z283,0)
    )
   ),
  AA148-8
  )
 )
)</f>
        <v>0</v>
      </c>
      <c r="AB283" s="402">
        <f t="shared" ref="AB283:AB297" ca="1" si="156">IF(OR(AB148=0,AB191&gt;0),0,
 IF(AB$298=6,
  IF(COUNTIFS(W148:AA148,"&gt;0",W191:AA191,0)&lt;5,AB148-8,
   IF(COUNTIFS(W148:AA148,"&gt;=8",W191:AA191,0)&gt;=5,AB148,AB148+SUMIF(W283:AA283,"&lt;0"))),
  IF(AB$298=7,
   IF(COUNTIFS(V148:AA148,"&gt;0",V191:AA191,0)&lt;5,AB148-8,
    IF(COUNTIFS(V148:AA148,"&gt;0",V191:AA191,0)=5,
     IF(COUNTIFS(V148:AA148,"&gt;=8",V191:AA191,0)=5,AB148, AB148+SUMIF(V283:AA283,"&lt;0")),
    AB148+IF(AA283&lt;0,AA283,0)
    )
   ),
  AB148-8
  )
 )
)</f>
        <v>0</v>
      </c>
      <c r="AC283" s="402">
        <f t="shared" ref="AC283:AC297" ca="1" si="157">IF(OR(AC148=0,AC191&gt;0),0,
 IF(AC$298=6,
  IF(COUNTIFS(X148:AB148,"&gt;0",X191:AB191,0)&lt;5,AC148-8,
   IF(COUNTIFS(X148:AB148,"&gt;=8",X191:AB191,0)&gt;=5,AC148,AC148+SUMIF(X283:AB283,"&lt;0"))),
  IF(AC$298=7,
   IF(COUNTIFS(W148:AB148,"&gt;0",W191:AB191,0)&lt;5,AC148-8,
    IF(COUNTIFS(W148:AB148,"&gt;0",W191:AB191,0)=5,
     IF(COUNTIFS(W148:AB148,"&gt;=8",W191:AB191,0)=5,AC148, AC148+SUMIF(W283:AB283,"&lt;0")),
    AC148+IF(AB283&lt;0,AB283,0)
    )
   ),
  AC148-8
  )
 )
)</f>
        <v>0</v>
      </c>
      <c r="AD283" s="402">
        <f t="shared" ref="AD283:AD297" ca="1" si="158">IF(OR(AD148=0,AD191&gt;0),0,
 IF(AD$298=6,
  IF(COUNTIFS(Y148:AC148,"&gt;0",Y191:AC191,0)&lt;5,AD148-8,
   IF(COUNTIFS(Y148:AC148,"&gt;=8",Y191:AC191,0)&gt;=5,AD148,AD148+SUMIF(Y283:AC283,"&lt;0"))),
  IF(AD$298=7,
   IF(COUNTIFS(X148:AC148,"&gt;0",X191:AC191,0)&lt;5,AD148-8,
    IF(COUNTIFS(X148:AC148,"&gt;0",X191:AC191,0)=5,
     IF(COUNTIFS(X148:AC148,"&gt;=8",X191:AC191,0)=5,AD148, AD148+SUMIF(X283:AC283,"&lt;0")),
    AD148+IF(AC283&lt;0,AC283,0)
    )
   ),
  AD148-8
  )
 )
)</f>
        <v>0</v>
      </c>
      <c r="AE283" s="402">
        <f t="shared" ref="AE283:AE297" ca="1" si="159">IF(OR(AE148=0,AE191&gt;0),0,
 IF(AE$298=6,
  IF(COUNTIFS(Z148:AD148,"&gt;0",Z191:AD191,0)&lt;5,AE148-8,
   IF(COUNTIFS(Z148:AD148,"&gt;=8",Z191:AD191,0)&gt;=5,AE148,AE148+SUMIF(Z283:AD283,"&lt;0"))),
  IF(AE$298=7,
   IF(COUNTIFS(Y148:AD148,"&gt;0",Y191:AD191,0)&lt;5,AE148-8,
    IF(COUNTIFS(Y148:AD148,"&gt;0",Y191:AD191,0)=5,
     IF(COUNTIFS(Y148:AD148,"&gt;=8",Y191:AD191,0)=5,AE148, AE148+SUMIF(Y283:AD283,"&lt;0")),
    AE148+IF(AD283&lt;0,AD283,0)
    )
   ),
  AE148-8
  )
 )
)</f>
        <v>0</v>
      </c>
      <c r="AF283" s="402">
        <f t="shared" ref="AF283:AF297" ca="1" si="160">IF(OR(AF148=0,AF191&gt;0),0,
 IF(AF$298=6,
  IF(COUNTIFS(AA148:AE148,"&gt;0",AA191:AE191,0)&lt;5,AF148-8,
   IF(COUNTIFS(AA148:AE148,"&gt;=8",AA191:AE191,0)&gt;=5,AF148,AF148+SUMIF(AA283:AE283,"&lt;0"))),
  IF(AF$298=7,
   IF(COUNTIFS(Z148:AE148,"&gt;0",Z191:AE191,0)&lt;5,AF148-8,
    IF(COUNTIFS(Z148:AE148,"&gt;0",Z191:AE191,0)=5,
     IF(COUNTIFS(Z148:AE148,"&gt;=8",Z191:AE191,0)=5,AF148, AF148+SUMIF(Z283:AE283,"&lt;0")),
    AF148+IF(AE283&lt;0,AE283,0)
    )
   ),
  AF148-8
  )
 )
)</f>
        <v>0</v>
      </c>
      <c r="AG283" s="402">
        <f t="shared" ref="AG283:AG297" ca="1" si="161">IF(OR(AG148=0,AG191&gt;0),0,
 IF(AG$298=6,
  IF(COUNTIFS(AB148:AF148,"&gt;0",AB191:AF191,0)&lt;5,AG148-8,
   IF(COUNTIFS(AB148:AF148,"&gt;=8",AB191:AF191,0)&gt;=5,AG148,AG148+SUMIF(AB283:AF283,"&lt;0"))),
  IF(AG$298=7,
   IF(COUNTIFS(AA148:AF148,"&gt;0",AA191:AF191,0)&lt;5,AG148-8,
    IF(COUNTIFS(AA148:AF148,"&gt;0",AA191:AF191,0)=5,
     IF(COUNTIFS(AA148:AF148,"&gt;=8",AA191:AF191,0)=5,AG148, AG148+SUMIF(AA283:AF283,"&lt;0")),
    AG148+IF(AF283&lt;0,AF283,0)
    )
   ),
  AG148-8
  )
 )
)</f>
        <v>0</v>
      </c>
      <c r="AH283" s="402">
        <f t="shared" ref="AH283:AH297" ca="1" si="162">IF(OR(AH148=0,AH191&gt;0),0,
 IF(AH$298=6,
  IF(COUNTIFS(AC148:AG148,"&gt;0",AC191:AG191,0)&lt;5,AH148-8,
   IF(COUNTIFS(AC148:AG148,"&gt;=8",AC191:AG191,0)&gt;=5,AH148,AH148+SUMIF(AC283:AG283,"&lt;0"))),
  IF(AH$298=7,
   IF(COUNTIFS(AB148:AG148,"&gt;0",AB191:AG191,0)&lt;5,AH148-8,
    IF(COUNTIFS(AB148:AG148,"&gt;0",AB191:AG191,0)=5,
     IF(COUNTIFS(AB148:AG148,"&gt;=8",AB191:AG191,0)=5,AH148, AH148+SUMIF(AB283:AG283,"&lt;0")),
    AH148+IF(AG283&lt;0,AG283,0)
    )
   ),
  AH148-8
  )
 )
)</f>
        <v>0</v>
      </c>
      <c r="AI283" s="402">
        <f t="shared" ref="AI283:AI297" ca="1" si="163">IF(OR(AI148=0,AI191&gt;0),0,
 IF(AI$298=6,
  IF(COUNTIFS(AD148:AH148,"&gt;0",AD191:AH191,0)&lt;5,AI148-8,
   IF(COUNTIFS(AD148:AH148,"&gt;=8",AD191:AH191,0)&gt;=5,AI148,AI148+SUMIF(AD283:AH283,"&lt;0"))),
  IF(AI$298=7,
   IF(COUNTIFS(AC148:AH148,"&gt;0",AC191:AH191,0)&lt;5,AI148-8,
    IF(COUNTIFS(AC148:AH148,"&gt;0",AC191:AH191,0)=5,
     IF(COUNTIFS(AC148:AH148,"&gt;=8",AC191:AH191,0)=5,AI148, AI148+SUMIF(AC283:AH283,"&lt;0")),
    AI148+IF(AH283&lt;0,AH283,0)
    )
   ),
  AI148-8
  )
 )
)</f>
        <v>0</v>
      </c>
      <c r="AJ283" s="402">
        <f t="shared" ref="AJ283:AJ297" ca="1" si="164">IF(OR(AJ148=0,AJ191&gt;0),0,
 IF(AJ$298=6,
  IF(COUNTIFS(AE148:AI148,"&gt;0",AE191:AI191,0)&lt;5,AJ148-8,
   IF(COUNTIFS(AE148:AI148,"&gt;=8",AE191:AI191,0)&gt;=5,AJ148,AJ148+SUMIF(AE283:AI283,"&lt;0"))),
  IF(AJ$298=7,
   IF(COUNTIFS(AD148:AI148,"&gt;0",AD191:AI191,0)&lt;5,AJ148-8,
    IF(COUNTIFS(AD148:AI148,"&gt;0",AD191:AI191,0)=5,
     IF(COUNTIFS(AD148:AI148,"&gt;=8",AD191:AI191,0)=5,AJ148, AJ148+SUMIF(AD283:AI283,"&lt;0")),
    AJ148+IF(AI283&lt;0,AI283,0)
    )
   ),
  AJ148-8
  )
 )
)</f>
        <v>0</v>
      </c>
      <c r="AK283" s="402">
        <f t="shared" ref="AK283:AK297" ca="1" si="165">IF(OR(AK148=0,AK191&gt;0),0,
 IF(AK$298=6,
  IF(COUNTIFS(AF148:AJ148,"&gt;0",AF191:AJ191,0)&lt;5,AK148-8,
   IF(COUNTIFS(AF148:AJ148,"&gt;=8",AF191:AJ191,0)&gt;=5,AK148,AK148+SUMIF(AF283:AJ283,"&lt;0"))),
  IF(AK$298=7,
   IF(COUNTIFS(AE148:AJ148,"&gt;0",AE191:AJ191,0)&lt;5,AK148-8,
    IF(COUNTIFS(AE148:AJ148,"&gt;0",AE191:AJ191,0)=5,
     IF(COUNTIFS(AE148:AJ148,"&gt;=8",AE191:AJ191,0)=5,AK148, AK148+SUMIF(AE283:AJ283,"&lt;0")),
    AK148+IF(AJ283&lt;0,AJ283,0)
    )
   ),
  AK148-8
  )
 )
)</f>
        <v>0</v>
      </c>
      <c r="AL283" s="402">
        <f t="shared" ref="AL283:AL297" ca="1" si="166">IF(OR(AL148=0,AL191&gt;0),0,
 IF(AL$298=6,
  IF(COUNTIFS(AG148:AK148,"&gt;0",AG191:AK191,0)&lt;5,AL148-8,
   IF(COUNTIFS(AG148:AK148,"&gt;=8",AG191:AK191,0)&gt;=5,AL148,AL148+SUMIF(AG283:AK283,"&lt;0"))),
  IF(AL$298=7,
   IF(COUNTIFS(AF148:AK148,"&gt;0",AF191:AK191,0)&lt;5,AL148-8,
    IF(COUNTIFS(AF148:AK148,"&gt;0",AF191:AK191,0)=5,
     IF(COUNTIFS(AF148:AK148,"&gt;=8",AF191:AK191,0)=5,AL148, AL148+SUMIF(AF283:AK283,"&lt;0")),
    AL148+IF(AK283&lt;0,AK283,0)
    )
   ),
  AL148-8
  )
 )
)</f>
        <v>0</v>
      </c>
      <c r="AM283" s="402">
        <f t="shared" ref="AM283:AM297" ca="1" si="167">IF(OR(AM148=0,AM191&gt;0),0,
 IF(AM$298=6,
  IF(COUNTIFS(AH148:AL148,"&gt;0",AH191:AL191,0)&lt;5,AM148-8,
   IF(COUNTIFS(AH148:AL148,"&gt;=8",AH191:AL191,0)&gt;=5,AM148,AM148+SUMIF(AH283:AL283,"&lt;0"))),
  IF(AM$298=7,
   IF(COUNTIFS(AG148:AL148,"&gt;0",AG191:AL191,0)&lt;5,AM148-8,
    IF(COUNTIFS(AG148:AL148,"&gt;0",AG191:AL191,0)=5,
     IF(COUNTIFS(AG148:AL148,"&gt;=8",AG191:AL191,0)=5,AM148, AM148+SUMIF(AG283:AL283,"&lt;0")),
    AM148+IF(AL283&lt;0,AL283,0)
    )
   ),
  AM148-8
  )
 )
)</f>
        <v>0</v>
      </c>
      <c r="AN283" s="402">
        <f t="shared" ref="AN283:AN297" ca="1" si="168">IF(OR(AN148=0,AN191&gt;0),0,
 IF(AN$298=6,
  IF(COUNTIFS(AI148:AM148,"&gt;0",AI191:AM191,0)&lt;5,AN148-8,
   IF(COUNTIFS(AI148:AM148,"&gt;=8",AI191:AM191,0)&gt;=5,AN148,AN148+SUMIF(AI283:AM283,"&lt;0"))),
  IF(AN$298=7,
   IF(COUNTIFS(AH148:AM148,"&gt;0",AH191:AM191,0)&lt;5,AN148-8,
    IF(COUNTIFS(AH148:AM148,"&gt;0",AH191:AM191,0)=5,
     IF(COUNTIFS(AH148:AM148,"&gt;=8",AH191:AM191,0)=5,AN148, AN148+SUMIF(AH283:AM283,"&lt;0")),
    AN148+IF(AM283&lt;0,AM283,0)
    )
   ),
  AN148-8
  )
 )
)</f>
        <v>0</v>
      </c>
      <c r="AO283" s="402">
        <f t="shared" ref="AO283:AO297" ca="1" si="169">IF(OR(AO148=0,AO191&gt;0),0,
 IF(AO$298=6,
  IF(COUNTIFS(AJ148:AN148,"&gt;0",AJ191:AN191,0)&lt;5,AO148-8,
   IF(COUNTIFS(AJ148:AN148,"&gt;=8",AJ191:AN191,0)&gt;=5,AO148,AO148+SUMIF(AJ283:AN283,"&lt;0"))),
  IF(AO$298=7,
   IF(COUNTIFS(AI148:AN148,"&gt;0",AI191:AN191,0)&lt;5,AO148-8,
    IF(COUNTIFS(AI148:AN148,"&gt;0",AI191:AN191,0)=5,
     IF(COUNTIFS(AI148:AN148,"&gt;=8",AI191:AN191,0)=5,AO148, AO148+SUMIF(AI283:AN283,"&lt;0")),
    AO148+IF(AN283&lt;0,AN283,0)
    )
   ),
  AO148-8
  )
 )
)</f>
        <v>0</v>
      </c>
      <c r="AP283" s="402">
        <f t="shared" ref="AP283:AP297" ca="1" si="170">IF(OR(AP148=0,AP191&gt;0),0,
 IF(AP$298=6,
  IF(COUNTIFS(AK148:AO148,"&gt;0",AK191:AO191,0)&lt;5,AP148-8,
   IF(COUNTIFS(AK148:AO148,"&gt;=8",AK191:AO191,0)&gt;=5,AP148,AP148+SUMIF(AK283:AO283,"&lt;0"))),
  IF(AP$298=7,
   IF(COUNTIFS(AJ148:AO148,"&gt;0",AJ191:AO191,0)&lt;5,AP148-8,
    IF(COUNTIFS(AJ148:AO148,"&gt;0",AJ191:AO191,0)=5,
     IF(COUNTIFS(AJ148:AO148,"&gt;=8",AJ191:AO191,0)=5,AP148, AP148+SUMIF(AJ283:AO283,"&lt;0")),
    AP148+IF(AO283&lt;0,AO283,0)
    )
   ),
  AP148-8
  )
 )
)</f>
        <v>0</v>
      </c>
      <c r="AQ283" s="515">
        <f t="shared" ref="AQ283:AQ297" ca="1" si="171">IF(OR(AQ148=0,AQ191&gt;0),0,
 IF(AQ$298=6,
  IF(COUNTIFS(AL148:AP148,"&gt;0",AL191:AP191,0)&lt;5,AQ148-8,
   IF(COUNTIFS(AL148:AP148,"&gt;=8",AL191:AP191,0)&gt;=5,AQ148,AQ148+SUMIF(AL283:AP283,"&lt;0"))),
  IF(AQ$298=7,
   IF(COUNTIFS(AK148:AP148,"&gt;0",AK191:AP191,0)&lt;5,AQ148-8,
    IF(COUNTIFS(AK148:AP148,"&gt;0",AK191:AP191,0)=5,
     IF(COUNTIFS(AK148:AP148,"&gt;=8",AK191:AP191,0)=5,AQ148, AQ148+SUMIF(AK283:AP283,"&lt;0")),
    AQ148+IF(AP283&lt;0,AP283,0)
    )
   ),
  AQ148-8
  )
 )
)</f>
        <v>0</v>
      </c>
      <c r="AR283" s="515">
        <f t="shared" ref="AR283:AR297" ca="1" si="172">IF(OR(AR148=0,AR191&gt;0),0,
 IF(AR$298=6,
  IF(COUNTIFS(AM148:AQ148,"&gt;0",AM191:AQ191,0)&lt;5,AR148-8,
   IF(COUNTIFS(AM148:AQ148,"&gt;=8",AM191:AQ191,0)&gt;=5,AR148,AR148+SUMIF(AM283:AQ283,"&lt;0"))),
  IF(AR$298=7,
   IF(COUNTIFS(AL148:AQ148,"&gt;0",AL191:AQ191,0)&lt;5,AR148-8,
    IF(COUNTIFS(AL148:AQ148,"&gt;0",AL191:AQ191,0)=5,
     IF(COUNTIFS(AL148:AQ148,"&gt;=8",AL191:AQ191,0)=5,AR148, AR148+SUMIF(AL283:AQ283,"&lt;0")),
    AR148+IF(AQ283&lt;0,AQ283,0)
    )
   ),
  AR148-8
  )
 )
)</f>
        <v>0</v>
      </c>
      <c r="AS283" s="516">
        <f t="shared" ref="AS283:AS297" ca="1" si="173">IF(OR(AS148=0,AS191&gt;0),0,
 IF(AS$298=6,
  IF(COUNTIFS(AN148:AR148,"&gt;0",AN191:AR191,0)&lt;5,AS148-8,
   IF(COUNTIFS(AN148:AR148,"&gt;=8",AN191:AR191,0)&gt;=5,AS148,AS148+SUMIF(AN283:AR283,"&lt;0"))),
  IF(AS$298=7,
   IF(COUNTIFS(AM148:AR148,"&gt;0",AM191:AR191,0)&lt;5,AS148-8,
    IF(COUNTIFS(AM148:AR148,"&gt;0",AM191:AR191,0)=5,
     IF(COUNTIFS(AM148:AR148,"&gt;=8",AM191:AR191,0)=5,AS148, AS148+SUMIF(AM283:AR283,"&lt;0")),
    AS148+IF(AR283&lt;0,AR283,0)
    )
   ),
  AS148-8
  )
 )
)</f>
        <v>0</v>
      </c>
      <c r="AU283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</row>
    <row r="284" spans="4:72" ht="15" customHeight="1">
      <c r="D284" s="404">
        <f t="shared" ref="D284:H297" si="174">IFERROR(IF(D$102&lt;0,0,IF(OR(D149=0,D192&gt;0),0,D149-8)),0)</f>
        <v>0</v>
      </c>
      <c r="E284" s="405">
        <f t="shared" si="174"/>
        <v>0</v>
      </c>
      <c r="F284" s="405">
        <f t="shared" si="174"/>
        <v>0</v>
      </c>
      <c r="G284" s="405">
        <f t="shared" si="174"/>
        <v>0</v>
      </c>
      <c r="H284" s="405">
        <f t="shared" ca="1" si="174"/>
        <v>0</v>
      </c>
      <c r="I284" s="561">
        <f t="shared" ca="1" si="147"/>
        <v>0</v>
      </c>
      <c r="J284" s="69"/>
      <c r="K284" s="69"/>
      <c r="M284" s="22"/>
      <c r="N284" s="187" t="str">
        <f t="shared" si="148"/>
        <v>직원2</v>
      </c>
      <c r="O284" s="404">
        <f ca="1">IF(OR(O149=0,O192&gt;0),0,
 IF(O$298=6,
  IF(COUNTIFS(E149:$I149,"&gt;0",E192:$I192,0)&lt;5,O149-8,
   IF(COUNTIFS(E149:$I149,"&gt;=8",E192:$I192,0)&gt;=5,O149,O149+SUMIF(D284:$I284,"&lt;0"))),
  IF(O$298=7,
   IF(COUNTIFS(D149:$I149,"&gt;0",D192:$I192,0)&lt;5,O149-8,
    IF(COUNTIFS(D149:$I149,"&gt;0",D192:$I192,0)=5,
     IF(COUNTIFS(D149:$I149,"&gt;=8",D192:$I192,0)=5,O149, O149+SUMIF(D284:$I284,"&lt;0")),
    O149+IF(I284&lt;0,I284,0)
    )
   ),
  O149-8
  )
 )
)</f>
        <v>0</v>
      </c>
      <c r="P284" s="405">
        <f ca="1">IF(OR(P149=0,P192&gt;0),0,
 IF(P$298=6,
  IF(COUNTIFS(F149:$I149,"&gt;0",E192:$I192,0)+COUNTIFS($O149:O149,"&gt;0",$O192:O192,0)&lt;5,P149-8,
   IF(COUNTIFS(F149:$I149,"&gt;=8",E192:$I192,0)+COUNTIFS($O149:O149,"&gt;=8",$O192:O192,0)&gt;=5,P149,P149+SUMIF(E284:$I284,"&lt;0")+SUMIF($O284:O284,"&lt;0"))),
  IF(P$298=7,
   IF(COUNTIFS(E149:$I149,"&gt;0",E192:$I192,0)+COUNTIFS($O149:O149,"&gt;0",$O192:O192,0)&lt;5,P149-8,
    IF(COUNTIFS(E149:$I149,"&gt;0",E192:$I192,0)+COUNTIFS($O149:O149,"&gt;0",$O192:O192,0)=5,
     IF(COUNTIFS(E149:$I149,"&gt;=8",E192:$I192,0)+COUNTIFS($O149:O149,"&gt;=8",$O192:O192,0)=5,P149, P149+SUMIF(E284:$I284,"&lt;0")+SUMIF($O284:O284,"&lt;0")),
    P149+IF(O284&lt;0,O284,0)
    )
   ),
  P149-8
  )
 )
)</f>
        <v>0</v>
      </c>
      <c r="Q284" s="405">
        <f ca="1">IF(OR(Q149=0,Q192&gt;0),0,
 IF(Q$298=6,
  IF(COUNTIFS(G149:$I149,"&gt;0",G192:$I192,0)+COUNTIFS($O149:P149,"&gt;0",$O192:P192,0)&lt;5,Q149-8,
   IF(COUNTIFS(G149:$I149,"&gt;=8",G192:$I192,0)+COUNTIFS($O149:P149,"&gt;=8",$O192:P192,0)&gt;=5,Q149,Q149+SUMIF(G284:$I284,"&lt;0")+SUMIF($O284:P284,"&lt;0"))),
  IF(Q$298=7,
   IF(COUNTIFS(F149:$I149,"&gt;0",F192:$I192,0)+COUNTIFS($O149:P149,"&gt;0",$O192:P192,0)&lt;5,Q149-8,
    IF(COUNTIFS(F149:$I149,"&gt;0",F192:$I192,0)+COUNTIFS($O149:P149,"&gt;0",$O192:P192,0)=5,
     IF(COUNTIFS(F149:$I149,"&gt;=8",F192:$I192,0)+COUNTIFS($O149:P149,"&gt;=8",$O192:P192,0)=5,Q149, Q149+SUMIF(F284:$I284,"&lt;0")+SUMIF($O284:P284,"&lt;0")),
    Q149+IF(P284&lt;0,P284,0)
    )
   ),
  Q149-8
  )
 )
)</f>
        <v>0</v>
      </c>
      <c r="R284" s="405">
        <f ca="1">IF(OR(R149=0,R192&gt;0),0,
 IF(R$298=6,
  IF(COUNTIFS(H149:$I149,"&gt;0",H192:$I192,0)+COUNTIFS($O149:Q149,"&gt;0",$O192:Q192,0)&lt;5,R149-8,
   IF(COUNTIFS(H149:$I149,"&gt;=8",H192:$I192,0)+COUNTIFS($O149:Q149,"&gt;=8",$O192:Q192,0)&gt;=5,R149,R149+SUMIF(H284:$I284,"&lt;0")+SUMIF($O284:Q284,"&lt;0"))),
  IF(R$298=7,
   IF(COUNTIFS(G149:$I149,"&gt;0",G192:$I192,0)+COUNTIFS($O149:Q149,"&gt;0",$O192:Q192,0)&lt;5,R149-8,
    IF(COUNTIFS(G149:$I149,"&gt;0",G192:$I192,0)+COUNTIFS($O149:Q149,"&gt;0",$O192:Q192,0)=5,
     IF(COUNTIFS(G149:$I149,"&gt;=8",G192:$I192,0)+COUNTIFS($O149:Q149,"&gt;=8",$O192:Q192,0)=5,R149, R149+SUMIF(G284:$I284,"&lt;0")+SUMIF($O284:Q284,"&lt;0")),
    R149+IF(Q284&lt;0,Q284,0)
    )
   ),
  R149-8
  )
 )
)</f>
        <v>0</v>
      </c>
      <c r="S284" s="405">
        <f ca="1">IF(OR(S149=0,S192&gt;0),0,
 IF(S$298=6,
  IF(COUNTIFS(I149:$I149,"&gt;0",I192:$I192,0)+COUNTIFS($O149:R149,"&gt;0",$O192:R192,0)&lt;5,S149-8,
   IF(COUNTIFS(I149:$I149,"&gt;=8",I192:$I192,0)+COUNTIFS($O149:R149,"&gt;=8",$O192:R192,0)&gt;=5,S149,S149+SUMIF(I284:$I284,"&lt;0")+SUMIF($O284:R284,"&lt;0"))),
  IF(S$298=7,
   IF(COUNTIFS(H149:$I149,"&gt;0",H192:$I192,0)+COUNTIFS($O149:R149,"&gt;0",$O192:R192,0)&lt;5,S149-8,
    IF(COUNTIFS(H149:$I149,"&gt;0",H192:$I192,0)+COUNTIFS($O149:R149,"&gt;0",$O192:R192,0)=5,
     IF(COUNTIFS(H149:$I149,"&gt;=8",H192:$I192,0)+COUNTIFS($O149:R149,"&gt;=8",$O192:R192,0)=5,S149, S149+SUMIF(H284:$I284,"&lt;0")+SUMIF($O284:R284,"&lt;0")),
    S149+IF(R284&lt;0,R284,0)
    )
   ),
  S149-8
  )
 )
)</f>
        <v>0</v>
      </c>
      <c r="T284" s="405">
        <f ca="1">IF(OR(T149=0,T192&gt;0),0,
 IF(T$298=6,
  IF(COUNTIFS($O149:S149,"&gt;0",$O192:S192,0)&lt;5,T149-8,
   IF(COUNTIFS($O149:S149,"&gt;=8",$O192:S192,0)&gt;=5,T149,T149+SUMIF($O284:S284,"&lt;0"))),
  IF(T$298=7,
   IF(COUNTIFS(I149:$I149,"&gt;0",I192:$I192,0)+COUNTIFS($O149:S149,"&gt;0",$O192:S192,0)&lt;5,T149-8,
    IF(COUNTIFS(I149:$I149,"&gt;0",I192:$I192,0)+COUNTIFS($O149:S149,"&gt;0",$O192:S192,0)=5,
     IF(COUNTIFS(I149:$I149,"&gt;=8",I192:$I192,0)+COUNTIFS($O149:S149,"&gt;=8",$O192:S192,0)=5,T149, T149+SUMIF(I284:$I284,"&lt;0")+SUMIF($O284:S284,"&lt;0")),
    T149+IF(S284&lt;0,S284,0)
    )
   ),
  T149-8
  )
 )
)</f>
        <v>0</v>
      </c>
      <c r="U284" s="405">
        <f t="shared" ca="1" si="149"/>
        <v>0</v>
      </c>
      <c r="V284" s="406">
        <f t="shared" ca="1" si="150"/>
        <v>0</v>
      </c>
      <c r="W284" s="406">
        <f t="shared" ca="1" si="151"/>
        <v>0</v>
      </c>
      <c r="X284" s="406">
        <f t="shared" ca="1" si="152"/>
        <v>0</v>
      </c>
      <c r="Y284" s="406">
        <f t="shared" ca="1" si="153"/>
        <v>0</v>
      </c>
      <c r="Z284" s="406">
        <f t="shared" ca="1" si="154"/>
        <v>0</v>
      </c>
      <c r="AA284" s="406">
        <f t="shared" ca="1" si="155"/>
        <v>0</v>
      </c>
      <c r="AB284" s="406">
        <f t="shared" ca="1" si="156"/>
        <v>0</v>
      </c>
      <c r="AC284" s="406">
        <f t="shared" ca="1" si="157"/>
        <v>0</v>
      </c>
      <c r="AD284" s="406">
        <f t="shared" ca="1" si="158"/>
        <v>0</v>
      </c>
      <c r="AE284" s="406">
        <f t="shared" ca="1" si="159"/>
        <v>0</v>
      </c>
      <c r="AF284" s="406">
        <f t="shared" ca="1" si="160"/>
        <v>0</v>
      </c>
      <c r="AG284" s="406">
        <f t="shared" ca="1" si="161"/>
        <v>0</v>
      </c>
      <c r="AH284" s="406">
        <f t="shared" ca="1" si="162"/>
        <v>0</v>
      </c>
      <c r="AI284" s="406">
        <f t="shared" ca="1" si="163"/>
        <v>0</v>
      </c>
      <c r="AJ284" s="406">
        <f t="shared" ca="1" si="164"/>
        <v>0</v>
      </c>
      <c r="AK284" s="406">
        <f t="shared" ca="1" si="165"/>
        <v>0</v>
      </c>
      <c r="AL284" s="406">
        <f t="shared" ca="1" si="166"/>
        <v>0</v>
      </c>
      <c r="AM284" s="406">
        <f t="shared" ca="1" si="167"/>
        <v>0</v>
      </c>
      <c r="AN284" s="406">
        <f t="shared" ca="1" si="168"/>
        <v>0</v>
      </c>
      <c r="AO284" s="406">
        <f t="shared" ca="1" si="169"/>
        <v>0</v>
      </c>
      <c r="AP284" s="406">
        <f t="shared" ca="1" si="170"/>
        <v>0</v>
      </c>
      <c r="AQ284" s="269">
        <f t="shared" ca="1" si="171"/>
        <v>0</v>
      </c>
      <c r="AR284" s="269">
        <f t="shared" ca="1" si="172"/>
        <v>0</v>
      </c>
      <c r="AS284" s="517">
        <f t="shared" ca="1" si="173"/>
        <v>0</v>
      </c>
      <c r="AU284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</row>
    <row r="285" spans="4:72" ht="15" customHeight="1">
      <c r="D285" s="404">
        <f t="shared" si="174"/>
        <v>0</v>
      </c>
      <c r="E285" s="405">
        <f t="shared" si="174"/>
        <v>0</v>
      </c>
      <c r="F285" s="405">
        <f t="shared" si="174"/>
        <v>0</v>
      </c>
      <c r="G285" s="405">
        <f t="shared" si="174"/>
        <v>0</v>
      </c>
      <c r="H285" s="405">
        <f t="shared" ca="1" si="174"/>
        <v>0</v>
      </c>
      <c r="I285" s="561">
        <f t="shared" ca="1" si="147"/>
        <v>0</v>
      </c>
      <c r="J285" s="69"/>
      <c r="K285" s="69"/>
      <c r="M285" s="22"/>
      <c r="N285" s="187" t="str">
        <f t="shared" si="148"/>
        <v>직원3</v>
      </c>
      <c r="O285" s="404">
        <f ca="1">IF(OR(O150=0,O193&gt;0),0,
 IF(O$298=6,
  IF(COUNTIFS(E150:$I150,"&gt;0",E193:$I193,0)&lt;5,O150-8,
   IF(COUNTIFS(E150:$I150,"&gt;=8",E193:$I193,0)&gt;=5,O150,O150+SUMIF(D285:$I285,"&lt;0"))),
  IF(O$298=7,
   IF(COUNTIFS(D150:$I150,"&gt;0",D193:$I193,0)&lt;5,O150-8,
    IF(COUNTIFS(D150:$I150,"&gt;0",D193:$I193,0)=5,
     IF(COUNTIFS(D150:$I150,"&gt;=8",D193:$I193,0)=5,O150, O150+SUMIF(D285:$I285,"&lt;0")),
    O150+IF(I285&lt;0,I285,0)
    )
   ),
  O150-8
  )
 )
)</f>
        <v>0</v>
      </c>
      <c r="P285" s="405">
        <f ca="1">IF(OR(P150=0,P193&gt;0),0,
 IF(P$298=6,
  IF(COUNTIFS(F150:$I150,"&gt;0",E193:$I193,0)+COUNTIFS($O150:O150,"&gt;0",$O193:O193,0)&lt;5,P150-8,
   IF(COUNTIFS(F150:$I150,"&gt;=8",E193:$I193,0)+COUNTIFS($O150:O150,"&gt;=8",$O193:O193,0)&gt;=5,P150,P150+SUMIF(E285:$I285,"&lt;0")+SUMIF($O285:O285,"&lt;0"))),
  IF(P$298=7,
   IF(COUNTIFS(E150:$I150,"&gt;0",E193:$I193,0)+COUNTIFS($O150:O150,"&gt;0",$O193:O193,0)&lt;5,P150-8,
    IF(COUNTIFS(E150:$I150,"&gt;0",E193:$I193,0)+COUNTIFS($O150:O150,"&gt;0",$O193:O193,0)=5,
     IF(COUNTIFS(E150:$I150,"&gt;=8",E193:$I193,0)+COUNTIFS($O150:O150,"&gt;=8",$O193:O193,0)=5,P150, P150+SUMIF(E285:$I285,"&lt;0")+SUMIF($O285:O285,"&lt;0")),
    P150+IF(O285&lt;0,O285,0)
    )
   ),
  P150-8
  )
 )
)</f>
        <v>0</v>
      </c>
      <c r="Q285" s="405">
        <f ca="1">IF(OR(Q150=0,Q193&gt;0),0,
 IF(Q$298=6,
  IF(COUNTIFS(G150:$I150,"&gt;0",G193:$I193,0)+COUNTIFS($O150:P150,"&gt;0",$O193:P193,0)&lt;5,Q150-8,
   IF(COUNTIFS(G150:$I150,"&gt;=8",G193:$I193,0)+COUNTIFS($O150:P150,"&gt;=8",$O193:P193,0)&gt;=5,Q150,Q150+SUMIF(G285:$I285,"&lt;0")+SUMIF($O285:P285,"&lt;0"))),
  IF(Q$298=7,
   IF(COUNTIFS(F150:$I150,"&gt;0",F193:$I193,0)+COUNTIFS($O150:P150,"&gt;0",$O193:P193,0)&lt;5,Q150-8,
    IF(COUNTIFS(F150:$I150,"&gt;0",F193:$I193,0)+COUNTIFS($O150:P150,"&gt;0",$O193:P193,0)=5,
     IF(COUNTIFS(F150:$I150,"&gt;=8",F193:$I193,0)+COUNTIFS($O150:P150,"&gt;=8",$O193:P193,0)=5,Q150, Q150+SUMIF(F285:$I285,"&lt;0")+SUMIF($O285:P285,"&lt;0")),
    Q150+IF(P285&lt;0,P285,0)
    )
   ),
  Q150-8
  )
 )
)</f>
        <v>0</v>
      </c>
      <c r="R285" s="405">
        <f ca="1">IF(OR(R150=0,R193&gt;0),0,
 IF(R$298=6,
  IF(COUNTIFS(H150:$I150,"&gt;0",H193:$I193,0)+COUNTIFS($O150:Q150,"&gt;0",$O193:Q193,0)&lt;5,R150-8,
   IF(COUNTIFS(H150:$I150,"&gt;=8",H193:$I193,0)+COUNTIFS($O150:Q150,"&gt;=8",$O193:Q193,0)&gt;=5,R150,R150+SUMIF(H285:$I285,"&lt;0")+SUMIF($O285:Q285,"&lt;0"))),
  IF(R$298=7,
   IF(COUNTIFS(G150:$I150,"&gt;0",G193:$I193,0)+COUNTIFS($O150:Q150,"&gt;0",$O193:Q193,0)&lt;5,R150-8,
    IF(COUNTIFS(G150:$I150,"&gt;0",G193:$I193,0)+COUNTIFS($O150:Q150,"&gt;0",$O193:Q193,0)=5,
     IF(COUNTIFS(G150:$I150,"&gt;=8",G193:$I193,0)+COUNTIFS($O150:Q150,"&gt;=8",$O193:Q193,0)=5,R150, R150+SUMIF(G285:$I285,"&lt;0")+SUMIF($O285:Q285,"&lt;0")),
    R150+IF(Q285&lt;0,Q285,0)
    )
   ),
  R150-8
  )
 )
)</f>
        <v>0</v>
      </c>
      <c r="S285" s="405">
        <f ca="1">IF(OR(S150=0,S193&gt;0),0,
 IF(S$298=6,
  IF(COUNTIFS(I150:$I150,"&gt;0",I193:$I193,0)+COUNTIFS($O150:R150,"&gt;0",$O193:R193,0)&lt;5,S150-8,
   IF(COUNTIFS(I150:$I150,"&gt;=8",I193:$I193,0)+COUNTIFS($O150:R150,"&gt;=8",$O193:R193,0)&gt;=5,S150,S150+SUMIF(I285:$I285,"&lt;0")+SUMIF($O285:R285,"&lt;0"))),
  IF(S$298=7,
   IF(COUNTIFS(H150:$I150,"&gt;0",H193:$I193,0)+COUNTIFS($O150:R150,"&gt;0",$O193:R193,0)&lt;5,S150-8,
    IF(COUNTIFS(H150:$I150,"&gt;0",H193:$I193,0)+COUNTIFS($O150:R150,"&gt;0",$O193:R193,0)=5,
     IF(COUNTIFS(H150:$I150,"&gt;=8",H193:$I193,0)+COUNTIFS($O150:R150,"&gt;=8",$O193:R193,0)=5,S150, S150+SUMIF(H285:$I285,"&lt;0")+SUMIF($O285:R285,"&lt;0")),
    S150+IF(R285&lt;0,R285,0)
    )
   ),
  S150-8
  )
 )
)</f>
        <v>0</v>
      </c>
      <c r="T285" s="405">
        <f ca="1">IF(OR(T150=0,T193&gt;0),0,
 IF(T$298=6,
  IF(COUNTIFS($O150:S150,"&gt;0",$O193:S193,0)&lt;5,T150-8,
   IF(COUNTIFS($O150:S150,"&gt;=8",$O193:S193,0)&gt;=5,T150,T150+SUMIF($O285:S285,"&lt;0"))),
  IF(T$298=7,
   IF(COUNTIFS(I150:$I150,"&gt;0",I193:$I193,0)+COUNTIFS($O150:S150,"&gt;0",$O193:S193,0)&lt;5,T150-8,
    IF(COUNTIFS(I150:$I150,"&gt;0",I193:$I193,0)+COUNTIFS($O150:S150,"&gt;0",$O193:S193,0)=5,
     IF(COUNTIFS(I150:$I150,"&gt;=8",I193:$I193,0)+COUNTIFS($O150:S150,"&gt;=8",$O193:S193,0)=5,T150, T150+SUMIF(I285:$I285,"&lt;0")+SUMIF($O285:S285,"&lt;0")),
    T150+IF(S285&lt;0,S285,0)
    )
   ),
  T150-8
  )
 )
)</f>
        <v>0</v>
      </c>
      <c r="U285" s="405">
        <f t="shared" ca="1" si="149"/>
        <v>0</v>
      </c>
      <c r="V285" s="406">
        <f t="shared" ca="1" si="150"/>
        <v>0</v>
      </c>
      <c r="W285" s="406">
        <f t="shared" ca="1" si="151"/>
        <v>0</v>
      </c>
      <c r="X285" s="406">
        <f t="shared" ca="1" si="152"/>
        <v>0</v>
      </c>
      <c r="Y285" s="406">
        <f t="shared" ca="1" si="153"/>
        <v>0</v>
      </c>
      <c r="Z285" s="406">
        <f t="shared" ca="1" si="154"/>
        <v>0</v>
      </c>
      <c r="AA285" s="406">
        <f t="shared" ca="1" si="155"/>
        <v>0</v>
      </c>
      <c r="AB285" s="406">
        <f t="shared" ca="1" si="156"/>
        <v>0</v>
      </c>
      <c r="AC285" s="406">
        <f t="shared" ca="1" si="157"/>
        <v>0</v>
      </c>
      <c r="AD285" s="406">
        <f t="shared" ca="1" si="158"/>
        <v>0</v>
      </c>
      <c r="AE285" s="406">
        <f t="shared" ca="1" si="159"/>
        <v>0</v>
      </c>
      <c r="AF285" s="406">
        <f t="shared" ca="1" si="160"/>
        <v>0</v>
      </c>
      <c r="AG285" s="406">
        <f t="shared" ca="1" si="161"/>
        <v>0</v>
      </c>
      <c r="AH285" s="406">
        <f t="shared" ca="1" si="162"/>
        <v>0</v>
      </c>
      <c r="AI285" s="406">
        <f t="shared" ca="1" si="163"/>
        <v>0</v>
      </c>
      <c r="AJ285" s="406">
        <f t="shared" ca="1" si="164"/>
        <v>0</v>
      </c>
      <c r="AK285" s="406">
        <f t="shared" ca="1" si="165"/>
        <v>0</v>
      </c>
      <c r="AL285" s="406">
        <f t="shared" ca="1" si="166"/>
        <v>0</v>
      </c>
      <c r="AM285" s="406">
        <f t="shared" ca="1" si="167"/>
        <v>0</v>
      </c>
      <c r="AN285" s="406">
        <f t="shared" ca="1" si="168"/>
        <v>0</v>
      </c>
      <c r="AO285" s="406">
        <f t="shared" ca="1" si="169"/>
        <v>0</v>
      </c>
      <c r="AP285" s="406">
        <f t="shared" ca="1" si="170"/>
        <v>0</v>
      </c>
      <c r="AQ285" s="269">
        <f t="shared" ca="1" si="171"/>
        <v>0</v>
      </c>
      <c r="AR285" s="269">
        <f t="shared" ca="1" si="172"/>
        <v>0</v>
      </c>
      <c r="AS285" s="517">
        <f t="shared" ca="1" si="173"/>
        <v>0</v>
      </c>
      <c r="AU285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</row>
    <row r="286" spans="4:72" ht="15" customHeight="1">
      <c r="D286" s="404">
        <f t="shared" si="174"/>
        <v>0</v>
      </c>
      <c r="E286" s="405">
        <f t="shared" si="174"/>
        <v>0</v>
      </c>
      <c r="F286" s="405">
        <f t="shared" si="174"/>
        <v>0</v>
      </c>
      <c r="G286" s="405">
        <f t="shared" si="174"/>
        <v>0</v>
      </c>
      <c r="H286" s="405">
        <f t="shared" ca="1" si="174"/>
        <v>0</v>
      </c>
      <c r="I286" s="561">
        <f t="shared" ca="1" si="147"/>
        <v>0</v>
      </c>
      <c r="J286" s="69"/>
      <c r="K286" s="69"/>
      <c r="M286" s="22"/>
      <c r="N286" s="187" t="str">
        <f t="shared" si="148"/>
        <v>직원4</v>
      </c>
      <c r="O286" s="404">
        <f ca="1">IF(OR(O151=0,O194&gt;0),0,
 IF(O$298=6,
  IF(COUNTIFS(E151:$I151,"&gt;0",E194:$I194,0)&lt;5,O151-8,
   IF(COUNTIFS(E151:$I151,"&gt;=8",E194:$I194,0)&gt;=5,O151,O151+SUMIF(D286:$I286,"&lt;0"))),
  IF(O$298=7,
   IF(COUNTIFS(D151:$I151,"&gt;0",D194:$I194,0)&lt;5,O151-8,
    IF(COUNTIFS(D151:$I151,"&gt;0",D194:$I194,0)=5,
     IF(COUNTIFS(D151:$I151,"&gt;=8",D194:$I194,0)=5,O151, O151+SUMIF(D286:$I286,"&lt;0")),
    O151+IF(I286&lt;0,I286,0)
    )
   ),
  O151-8
  )
 )
)</f>
        <v>0</v>
      </c>
      <c r="P286" s="405">
        <f ca="1">IF(OR(P151=0,P194&gt;0),0,
 IF(P$298=6,
  IF(COUNTIFS(F151:$I151,"&gt;0",E194:$I194,0)+COUNTIFS($O151:O151,"&gt;0",$O194:O194,0)&lt;5,P151-8,
   IF(COUNTIFS(F151:$I151,"&gt;=8",E194:$I194,0)+COUNTIFS($O151:O151,"&gt;=8",$O194:O194,0)&gt;=5,P151,P151+SUMIF(E286:$I286,"&lt;0")+SUMIF($O286:O286,"&lt;0"))),
  IF(P$298=7,
   IF(COUNTIFS(E151:$I151,"&gt;0",E194:$I194,0)+COUNTIFS($O151:O151,"&gt;0",$O194:O194,0)&lt;5,P151-8,
    IF(COUNTIFS(E151:$I151,"&gt;0",E194:$I194,0)+COUNTIFS($O151:O151,"&gt;0",$O194:O194,0)=5,
     IF(COUNTIFS(E151:$I151,"&gt;=8",E194:$I194,0)+COUNTIFS($O151:O151,"&gt;=8",$O194:O194,0)=5,P151, P151+SUMIF(E286:$I286,"&lt;0")+SUMIF($O286:O286,"&lt;0")),
    P151+IF(O286&lt;0,O286,0)
    )
   ),
  P151-8
  )
 )
)</f>
        <v>0</v>
      </c>
      <c r="Q286" s="405">
        <f ca="1">IF(OR(Q151=0,Q194&gt;0),0,
 IF(Q$298=6,
  IF(COUNTIFS(G151:$I151,"&gt;0",G194:$I194,0)+COUNTIFS($O151:P151,"&gt;0",$O194:P194,0)&lt;5,Q151-8,
   IF(COUNTIFS(G151:$I151,"&gt;=8",G194:$I194,0)+COUNTIFS($O151:P151,"&gt;=8",$O194:P194,0)&gt;=5,Q151,Q151+SUMIF(G286:$I286,"&lt;0")+SUMIF($O286:P286,"&lt;0"))),
  IF(Q$298=7,
   IF(COUNTIFS(F151:$I151,"&gt;0",F194:$I194,0)+COUNTIFS($O151:P151,"&gt;0",$O194:P194,0)&lt;5,Q151-8,
    IF(COUNTIFS(F151:$I151,"&gt;0",F194:$I194,0)+COUNTIFS($O151:P151,"&gt;0",$O194:P194,0)=5,
     IF(COUNTIFS(F151:$I151,"&gt;=8",F194:$I194,0)+COUNTIFS($O151:P151,"&gt;=8",$O194:P194,0)=5,Q151, Q151+SUMIF(F286:$I286,"&lt;0")+SUMIF($O286:P286,"&lt;0")),
    Q151+IF(P286&lt;0,P286,0)
    )
   ),
  Q151-8
  )
 )
)</f>
        <v>0</v>
      </c>
      <c r="R286" s="405">
        <f ca="1">IF(OR(R151=0,R194&gt;0),0,
 IF(R$298=6,
  IF(COUNTIFS(H151:$I151,"&gt;0",H194:$I194,0)+COUNTIFS($O151:Q151,"&gt;0",$O194:Q194,0)&lt;5,R151-8,
   IF(COUNTIFS(H151:$I151,"&gt;=8",H194:$I194,0)+COUNTIFS($O151:Q151,"&gt;=8",$O194:Q194,0)&gt;=5,R151,R151+SUMIF(H286:$I286,"&lt;0")+SUMIF($O286:Q286,"&lt;0"))),
  IF(R$298=7,
   IF(COUNTIFS(G151:$I151,"&gt;0",G194:$I194,0)+COUNTIFS($O151:Q151,"&gt;0",$O194:Q194,0)&lt;5,R151-8,
    IF(COUNTIFS(G151:$I151,"&gt;0",G194:$I194,0)+COUNTIFS($O151:Q151,"&gt;0",$O194:Q194,0)=5,
     IF(COUNTIFS(G151:$I151,"&gt;=8",G194:$I194,0)+COUNTIFS($O151:Q151,"&gt;=8",$O194:Q194,0)=5,R151, R151+SUMIF(G286:$I286,"&lt;0")+SUMIF($O286:Q286,"&lt;0")),
    R151+IF(Q286&lt;0,Q286,0)
    )
   ),
  R151-8
  )
 )
)</f>
        <v>0</v>
      </c>
      <c r="S286" s="405">
        <f ca="1">IF(OR(S151=0,S194&gt;0),0,
 IF(S$298=6,
  IF(COUNTIFS(I151:$I151,"&gt;0",I194:$I194,0)+COUNTIFS($O151:R151,"&gt;0",$O194:R194,0)&lt;5,S151-8,
   IF(COUNTIFS(I151:$I151,"&gt;=8",I194:$I194,0)+COUNTIFS($O151:R151,"&gt;=8",$O194:R194,0)&gt;=5,S151,S151+SUMIF(I286:$I286,"&lt;0")+SUMIF($O286:R286,"&lt;0"))),
  IF(S$298=7,
   IF(COUNTIFS(H151:$I151,"&gt;0",H194:$I194,0)+COUNTIFS($O151:R151,"&gt;0",$O194:R194,0)&lt;5,S151-8,
    IF(COUNTIFS(H151:$I151,"&gt;0",H194:$I194,0)+COUNTIFS($O151:R151,"&gt;0",$O194:R194,0)=5,
     IF(COUNTIFS(H151:$I151,"&gt;=8",H194:$I194,0)+COUNTIFS($O151:R151,"&gt;=8",$O194:R194,0)=5,S151, S151+SUMIF(H286:$I286,"&lt;0")+SUMIF($O286:R286,"&lt;0")),
    S151+IF(R286&lt;0,R286,0)
    )
   ),
  S151-8
  )
 )
)</f>
        <v>0</v>
      </c>
      <c r="T286" s="405">
        <f ca="1">IF(OR(T151=0,T194&gt;0),0,
 IF(T$298=6,
  IF(COUNTIFS($O151:S151,"&gt;0",$O194:S194,0)&lt;5,T151-8,
   IF(COUNTIFS($O151:S151,"&gt;=8",$O194:S194,0)&gt;=5,T151,T151+SUMIF($O286:S286,"&lt;0"))),
  IF(T$298=7,
   IF(COUNTIFS(I151:$I151,"&gt;0",I194:$I194,0)+COUNTIFS($O151:S151,"&gt;0",$O194:S194,0)&lt;5,T151-8,
    IF(COUNTIFS(I151:$I151,"&gt;0",I194:$I194,0)+COUNTIFS($O151:S151,"&gt;0",$O194:S194,0)=5,
     IF(COUNTIFS(I151:$I151,"&gt;=8",I194:$I194,0)+COUNTIFS($O151:S151,"&gt;=8",$O194:S194,0)=5,T151, T151+SUMIF(I286:$I286,"&lt;0")+SUMIF($O286:S286,"&lt;0")),
    T151+IF(S286&lt;0,S286,0)
    )
   ),
  T151-8
  )
 )
)</f>
        <v>0</v>
      </c>
      <c r="U286" s="405">
        <f t="shared" ca="1" si="149"/>
        <v>0</v>
      </c>
      <c r="V286" s="406">
        <f t="shared" ca="1" si="150"/>
        <v>0</v>
      </c>
      <c r="W286" s="406">
        <f t="shared" ca="1" si="151"/>
        <v>0</v>
      </c>
      <c r="X286" s="406">
        <f t="shared" ca="1" si="152"/>
        <v>0</v>
      </c>
      <c r="Y286" s="406">
        <f t="shared" ca="1" si="153"/>
        <v>0</v>
      </c>
      <c r="Z286" s="406">
        <f t="shared" ca="1" si="154"/>
        <v>0</v>
      </c>
      <c r="AA286" s="406">
        <f t="shared" ca="1" si="155"/>
        <v>0</v>
      </c>
      <c r="AB286" s="406">
        <f t="shared" ca="1" si="156"/>
        <v>0</v>
      </c>
      <c r="AC286" s="406">
        <f t="shared" ca="1" si="157"/>
        <v>0</v>
      </c>
      <c r="AD286" s="406">
        <f t="shared" ca="1" si="158"/>
        <v>0</v>
      </c>
      <c r="AE286" s="406">
        <f t="shared" ca="1" si="159"/>
        <v>0</v>
      </c>
      <c r="AF286" s="406">
        <f t="shared" ca="1" si="160"/>
        <v>0</v>
      </c>
      <c r="AG286" s="406">
        <f t="shared" ca="1" si="161"/>
        <v>0</v>
      </c>
      <c r="AH286" s="406">
        <f t="shared" ca="1" si="162"/>
        <v>0</v>
      </c>
      <c r="AI286" s="406">
        <f t="shared" ca="1" si="163"/>
        <v>0</v>
      </c>
      <c r="AJ286" s="406">
        <f t="shared" ca="1" si="164"/>
        <v>0</v>
      </c>
      <c r="AK286" s="406">
        <f t="shared" ca="1" si="165"/>
        <v>0</v>
      </c>
      <c r="AL286" s="406">
        <f t="shared" ca="1" si="166"/>
        <v>0</v>
      </c>
      <c r="AM286" s="406">
        <f t="shared" ca="1" si="167"/>
        <v>0</v>
      </c>
      <c r="AN286" s="406">
        <f t="shared" ca="1" si="168"/>
        <v>0</v>
      </c>
      <c r="AO286" s="406">
        <f t="shared" ca="1" si="169"/>
        <v>0</v>
      </c>
      <c r="AP286" s="406">
        <f t="shared" ca="1" si="170"/>
        <v>0</v>
      </c>
      <c r="AQ286" s="269">
        <f t="shared" ca="1" si="171"/>
        <v>0</v>
      </c>
      <c r="AR286" s="269">
        <f t="shared" ca="1" si="172"/>
        <v>0</v>
      </c>
      <c r="AS286" s="517">
        <f t="shared" ca="1" si="173"/>
        <v>0</v>
      </c>
      <c r="AU286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</row>
    <row r="287" spans="4:72" ht="15" customHeight="1">
      <c r="D287" s="404">
        <f t="shared" si="174"/>
        <v>0</v>
      </c>
      <c r="E287" s="405">
        <f t="shared" si="174"/>
        <v>0</v>
      </c>
      <c r="F287" s="405">
        <f t="shared" si="174"/>
        <v>0</v>
      </c>
      <c r="G287" s="405">
        <f t="shared" si="174"/>
        <v>0</v>
      </c>
      <c r="H287" s="405">
        <f t="shared" ca="1" si="174"/>
        <v>0</v>
      </c>
      <c r="I287" s="561">
        <f t="shared" ca="1" si="147"/>
        <v>0</v>
      </c>
      <c r="J287" s="69"/>
      <c r="K287" s="69"/>
      <c r="M287" s="22"/>
      <c r="N287" s="187" t="str">
        <f t="shared" si="148"/>
        <v>직원5</v>
      </c>
      <c r="O287" s="404">
        <f ca="1">IF(OR(O152=0,O195&gt;0),0,
 IF(O$298=6,
  IF(COUNTIFS(E152:$I152,"&gt;0",E195:$I195,0)&lt;5,O152-8,
   IF(COUNTIFS(E152:$I152,"&gt;=8",E195:$I195,0)&gt;=5,O152,O152+SUMIF(D287:$I287,"&lt;0"))),
  IF(O$298=7,
   IF(COUNTIFS(D152:$I152,"&gt;0",D195:$I195,0)&lt;5,O152-8,
    IF(COUNTIFS(D152:$I152,"&gt;0",D195:$I195,0)=5,
     IF(COUNTIFS(D152:$I152,"&gt;=8",D195:$I195,0)=5,O152, O152+SUMIF(D287:$I287,"&lt;0")),
    O152+IF(I287&lt;0,I287,0)
    )
   ),
  O152-8
  )
 )
)</f>
        <v>0</v>
      </c>
      <c r="P287" s="405">
        <f ca="1">IF(OR(P152=0,P195&gt;0),0,
 IF(P$298=6,
  IF(COUNTIFS(F152:$I152,"&gt;0",E195:$I195,0)+COUNTIFS($O152:O152,"&gt;0",$O195:O195,0)&lt;5,P152-8,
   IF(COUNTIFS(F152:$I152,"&gt;=8",E195:$I195,0)+COUNTIFS($O152:O152,"&gt;=8",$O195:O195,0)&gt;=5,P152,P152+SUMIF(E287:$I287,"&lt;0")+SUMIF($O287:O287,"&lt;0"))),
  IF(P$298=7,
   IF(COUNTIFS(E152:$I152,"&gt;0",E195:$I195,0)+COUNTIFS($O152:O152,"&gt;0",$O195:O195,0)&lt;5,P152-8,
    IF(COUNTIFS(E152:$I152,"&gt;0",E195:$I195,0)+COUNTIFS($O152:O152,"&gt;0",$O195:O195,0)=5,
     IF(COUNTIFS(E152:$I152,"&gt;=8",E195:$I195,0)+COUNTIFS($O152:O152,"&gt;=8",$O195:O195,0)=5,P152, P152+SUMIF(E287:$I287,"&lt;0")+SUMIF($O287:O287,"&lt;0")),
    P152+IF(O287&lt;0,O287,0)
    )
   ),
  P152-8
  )
 )
)</f>
        <v>0</v>
      </c>
      <c r="Q287" s="405">
        <f ca="1">IF(OR(Q152=0,Q195&gt;0),0,
 IF(Q$298=6,
  IF(COUNTIFS(G152:$I152,"&gt;0",G195:$I195,0)+COUNTIFS($O152:P152,"&gt;0",$O195:P195,0)&lt;5,Q152-8,
   IF(COUNTIFS(G152:$I152,"&gt;=8",G195:$I195,0)+COUNTIFS($O152:P152,"&gt;=8",$O195:P195,0)&gt;=5,Q152,Q152+SUMIF(G287:$I287,"&lt;0")+SUMIF($O287:P287,"&lt;0"))),
  IF(Q$298=7,
   IF(COUNTIFS(F152:$I152,"&gt;0",F195:$I195,0)+COUNTIFS($O152:P152,"&gt;0",$O195:P195,0)&lt;5,Q152-8,
    IF(COUNTIFS(F152:$I152,"&gt;0",F195:$I195,0)+COUNTIFS($O152:P152,"&gt;0",$O195:P195,0)=5,
     IF(COUNTIFS(F152:$I152,"&gt;=8",F195:$I195,0)+COUNTIFS($O152:P152,"&gt;=8",$O195:P195,0)=5,Q152, Q152+SUMIF(F287:$I287,"&lt;0")+SUMIF($O287:P287,"&lt;0")),
    Q152+IF(P287&lt;0,P287,0)
    )
   ),
  Q152-8
  )
 )
)</f>
        <v>0</v>
      </c>
      <c r="R287" s="405">
        <f ca="1">IF(OR(R152=0,R195&gt;0),0,
 IF(R$298=6,
  IF(COUNTIFS(H152:$I152,"&gt;0",H195:$I195,0)+COUNTIFS($O152:Q152,"&gt;0",$O195:Q195,0)&lt;5,R152-8,
   IF(COUNTIFS(H152:$I152,"&gt;=8",H195:$I195,0)+COUNTIFS($O152:Q152,"&gt;=8",$O195:Q195,0)&gt;=5,R152,R152+SUMIF(H287:$I287,"&lt;0")+SUMIF($O287:Q287,"&lt;0"))),
  IF(R$298=7,
   IF(COUNTIFS(G152:$I152,"&gt;0",G195:$I195,0)+COUNTIFS($O152:Q152,"&gt;0",$O195:Q195,0)&lt;5,R152-8,
    IF(COUNTIFS(G152:$I152,"&gt;0",G195:$I195,0)+COUNTIFS($O152:Q152,"&gt;0",$O195:Q195,0)=5,
     IF(COUNTIFS(G152:$I152,"&gt;=8",G195:$I195,0)+COUNTIFS($O152:Q152,"&gt;=8",$O195:Q195,0)=5,R152, R152+SUMIF(G287:$I287,"&lt;0")+SUMIF($O287:Q287,"&lt;0")),
    R152+IF(Q287&lt;0,Q287,0)
    )
   ),
  R152-8
  )
 )
)</f>
        <v>0</v>
      </c>
      <c r="S287" s="405">
        <f ca="1">IF(OR(S152=0,S195&gt;0),0,
 IF(S$298=6,
  IF(COUNTIFS(I152:$I152,"&gt;0",I195:$I195,0)+COUNTIFS($O152:R152,"&gt;0",$O195:R195,0)&lt;5,S152-8,
   IF(COUNTIFS(I152:$I152,"&gt;=8",I195:$I195,0)+COUNTIFS($O152:R152,"&gt;=8",$O195:R195,0)&gt;=5,S152,S152+SUMIF(I287:$I287,"&lt;0")+SUMIF($O287:R287,"&lt;0"))),
  IF(S$298=7,
   IF(COUNTIFS(H152:$I152,"&gt;0",H195:$I195,0)+COUNTIFS($O152:R152,"&gt;0",$O195:R195,0)&lt;5,S152-8,
    IF(COUNTIFS(H152:$I152,"&gt;0",H195:$I195,0)+COUNTIFS($O152:R152,"&gt;0",$O195:R195,0)=5,
     IF(COUNTIFS(H152:$I152,"&gt;=8",H195:$I195,0)+COUNTIFS($O152:R152,"&gt;=8",$O195:R195,0)=5,S152, S152+SUMIF(H287:$I287,"&lt;0")+SUMIF($O287:R287,"&lt;0")),
    S152+IF(R287&lt;0,R287,0)
    )
   ),
  S152-8
  )
 )
)</f>
        <v>0</v>
      </c>
      <c r="T287" s="405">
        <f ca="1">IF(OR(T152=0,T195&gt;0),0,
 IF(T$298=6,
  IF(COUNTIFS($O152:S152,"&gt;0",$O195:S195,0)&lt;5,T152-8,
   IF(COUNTIFS($O152:S152,"&gt;=8",$O195:S195,0)&gt;=5,T152,T152+SUMIF($O287:S287,"&lt;0"))),
  IF(T$298=7,
   IF(COUNTIFS(I152:$I152,"&gt;0",I195:$I195,0)+COUNTIFS($O152:S152,"&gt;0",$O195:S195,0)&lt;5,T152-8,
    IF(COUNTIFS(I152:$I152,"&gt;0",I195:$I195,0)+COUNTIFS($O152:S152,"&gt;0",$O195:S195,0)=5,
     IF(COUNTIFS(I152:$I152,"&gt;=8",I195:$I195,0)+COUNTIFS($O152:S152,"&gt;=8",$O195:S195,0)=5,T152, T152+SUMIF(I287:$I287,"&lt;0")+SUMIF($O287:S287,"&lt;0")),
    T152+IF(S287&lt;0,S287,0)
    )
   ),
  T152-8
  )
 )
)</f>
        <v>0</v>
      </c>
      <c r="U287" s="405">
        <f t="shared" ca="1" si="149"/>
        <v>0</v>
      </c>
      <c r="V287" s="406">
        <f t="shared" ca="1" si="150"/>
        <v>0</v>
      </c>
      <c r="W287" s="406">
        <f t="shared" ca="1" si="151"/>
        <v>0</v>
      </c>
      <c r="X287" s="406">
        <f t="shared" ca="1" si="152"/>
        <v>0</v>
      </c>
      <c r="Y287" s="406">
        <f t="shared" ca="1" si="153"/>
        <v>0</v>
      </c>
      <c r="Z287" s="406">
        <f t="shared" ca="1" si="154"/>
        <v>0</v>
      </c>
      <c r="AA287" s="406">
        <f t="shared" ca="1" si="155"/>
        <v>0</v>
      </c>
      <c r="AB287" s="406">
        <f t="shared" ca="1" si="156"/>
        <v>0</v>
      </c>
      <c r="AC287" s="406">
        <f t="shared" ca="1" si="157"/>
        <v>0</v>
      </c>
      <c r="AD287" s="406">
        <f t="shared" ca="1" si="158"/>
        <v>0</v>
      </c>
      <c r="AE287" s="406">
        <f t="shared" ca="1" si="159"/>
        <v>0</v>
      </c>
      <c r="AF287" s="406">
        <f t="shared" ca="1" si="160"/>
        <v>0</v>
      </c>
      <c r="AG287" s="406">
        <f t="shared" ca="1" si="161"/>
        <v>0</v>
      </c>
      <c r="AH287" s="406">
        <f t="shared" ca="1" si="162"/>
        <v>0</v>
      </c>
      <c r="AI287" s="406">
        <f t="shared" ca="1" si="163"/>
        <v>0</v>
      </c>
      <c r="AJ287" s="406">
        <f t="shared" ca="1" si="164"/>
        <v>0</v>
      </c>
      <c r="AK287" s="406">
        <f t="shared" ca="1" si="165"/>
        <v>0</v>
      </c>
      <c r="AL287" s="406">
        <f t="shared" ca="1" si="166"/>
        <v>0</v>
      </c>
      <c r="AM287" s="406">
        <f t="shared" ca="1" si="167"/>
        <v>0</v>
      </c>
      <c r="AN287" s="406">
        <f t="shared" ca="1" si="168"/>
        <v>0</v>
      </c>
      <c r="AO287" s="406">
        <f t="shared" ca="1" si="169"/>
        <v>0</v>
      </c>
      <c r="AP287" s="406">
        <f t="shared" ca="1" si="170"/>
        <v>0</v>
      </c>
      <c r="AQ287" s="269">
        <f t="shared" ca="1" si="171"/>
        <v>0</v>
      </c>
      <c r="AR287" s="269">
        <f t="shared" ca="1" si="172"/>
        <v>0</v>
      </c>
      <c r="AS287" s="517">
        <f t="shared" ca="1" si="173"/>
        <v>0</v>
      </c>
      <c r="AU287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</row>
    <row r="288" spans="4:72" ht="15" customHeight="1">
      <c r="D288" s="404">
        <f t="shared" si="174"/>
        <v>0</v>
      </c>
      <c r="E288" s="405">
        <f t="shared" si="174"/>
        <v>0</v>
      </c>
      <c r="F288" s="405">
        <f t="shared" si="174"/>
        <v>0</v>
      </c>
      <c r="G288" s="405">
        <f t="shared" si="174"/>
        <v>0</v>
      </c>
      <c r="H288" s="405">
        <f t="shared" ca="1" si="174"/>
        <v>0</v>
      </c>
      <c r="I288" s="561">
        <f t="shared" ca="1" si="147"/>
        <v>0</v>
      </c>
      <c r="J288" s="69"/>
      <c r="K288" s="69"/>
      <c r="M288" s="22"/>
      <c r="N288" s="187" t="str">
        <f t="shared" si="148"/>
        <v>직원6</v>
      </c>
      <c r="O288" s="404">
        <f ca="1">IF(OR(O153=0,O196&gt;0),0,
 IF(O$298=6,
  IF(COUNTIFS(E153:$I153,"&gt;0",E196:$I196,0)&lt;5,O153-8,
   IF(COUNTIFS(E153:$I153,"&gt;=8",E196:$I196,0)&gt;=5,O153,O153+SUMIF(D288:$I288,"&lt;0"))),
  IF(O$298=7,
   IF(COUNTIFS(D153:$I153,"&gt;0",D196:$I196,0)&lt;5,O153-8,
    IF(COUNTIFS(D153:$I153,"&gt;0",D196:$I196,0)=5,
     IF(COUNTIFS(D153:$I153,"&gt;=8",D196:$I196,0)=5,O153, O153+SUMIF(D288:$I288,"&lt;0")),
    O153+IF(I288&lt;0,I288,0)
    )
   ),
  O153-8
  )
 )
)</f>
        <v>0</v>
      </c>
      <c r="P288" s="405">
        <f ca="1">IF(OR(P153=0,P196&gt;0),0,
 IF(P$298=6,
  IF(COUNTIFS(F153:$I153,"&gt;0",E196:$I196,0)+COUNTIFS($O153:O153,"&gt;0",$O196:O196,0)&lt;5,P153-8,
   IF(COUNTIFS(F153:$I153,"&gt;=8",E196:$I196,0)+COUNTIFS($O153:O153,"&gt;=8",$O196:O196,0)&gt;=5,P153,P153+SUMIF(E288:$I288,"&lt;0")+SUMIF($O288:O288,"&lt;0"))),
  IF(P$298=7,
   IF(COUNTIFS(E153:$I153,"&gt;0",E196:$I196,0)+COUNTIFS($O153:O153,"&gt;0",$O196:O196,0)&lt;5,P153-8,
    IF(COUNTIFS(E153:$I153,"&gt;0",E196:$I196,0)+COUNTIFS($O153:O153,"&gt;0",$O196:O196,0)=5,
     IF(COUNTIFS(E153:$I153,"&gt;=8",E196:$I196,0)+COUNTIFS($O153:O153,"&gt;=8",$O196:O196,0)=5,P153, P153+SUMIF(E288:$I288,"&lt;0")+SUMIF($O288:O288,"&lt;0")),
    P153+IF(O288&lt;0,O288,0)
    )
   ),
  P153-8
  )
 )
)</f>
        <v>0</v>
      </c>
      <c r="Q288" s="405">
        <f ca="1">IF(OR(Q153=0,Q196&gt;0),0,
 IF(Q$298=6,
  IF(COUNTIFS(G153:$I153,"&gt;0",G196:$I196,0)+COUNTIFS($O153:P153,"&gt;0",$O196:P196,0)&lt;5,Q153-8,
   IF(COUNTIFS(G153:$I153,"&gt;=8",G196:$I196,0)+COUNTIFS($O153:P153,"&gt;=8",$O196:P196,0)&gt;=5,Q153,Q153+SUMIF(G288:$I288,"&lt;0")+SUMIF($O288:P288,"&lt;0"))),
  IF(Q$298=7,
   IF(COUNTIFS(F153:$I153,"&gt;0",F196:$I196,0)+COUNTIFS($O153:P153,"&gt;0",$O196:P196,0)&lt;5,Q153-8,
    IF(COUNTIFS(F153:$I153,"&gt;0",F196:$I196,0)+COUNTIFS($O153:P153,"&gt;0",$O196:P196,0)=5,
     IF(COUNTIFS(F153:$I153,"&gt;=8",F196:$I196,0)+COUNTIFS($O153:P153,"&gt;=8",$O196:P196,0)=5,Q153, Q153+SUMIF(F288:$I288,"&lt;0")+SUMIF($O288:P288,"&lt;0")),
    Q153+IF(P288&lt;0,P288,0)
    )
   ),
  Q153-8
  )
 )
)</f>
        <v>0</v>
      </c>
      <c r="R288" s="405">
        <f ca="1">IF(OR(R153=0,R196&gt;0),0,
 IF(R$298=6,
  IF(COUNTIFS(H153:$I153,"&gt;0",H196:$I196,0)+COUNTIFS($O153:Q153,"&gt;0",$O196:Q196,0)&lt;5,R153-8,
   IF(COUNTIFS(H153:$I153,"&gt;=8",H196:$I196,0)+COUNTIFS($O153:Q153,"&gt;=8",$O196:Q196,0)&gt;=5,R153,R153+SUMIF(H288:$I288,"&lt;0")+SUMIF($O288:Q288,"&lt;0"))),
  IF(R$298=7,
   IF(COUNTIFS(G153:$I153,"&gt;0",G196:$I196,0)+COUNTIFS($O153:Q153,"&gt;0",$O196:Q196,0)&lt;5,R153-8,
    IF(COUNTIFS(G153:$I153,"&gt;0",G196:$I196,0)+COUNTIFS($O153:Q153,"&gt;0",$O196:Q196,0)=5,
     IF(COUNTIFS(G153:$I153,"&gt;=8",G196:$I196,0)+COUNTIFS($O153:Q153,"&gt;=8",$O196:Q196,0)=5,R153, R153+SUMIF(G288:$I288,"&lt;0")+SUMIF($O288:Q288,"&lt;0")),
    R153+IF(Q288&lt;0,Q288,0)
    )
   ),
  R153-8
  )
 )
)</f>
        <v>0</v>
      </c>
      <c r="S288" s="405">
        <f ca="1">IF(OR(S153=0,S196&gt;0),0,
 IF(S$298=6,
  IF(COUNTIFS(I153:$I153,"&gt;0",I196:$I196,0)+COUNTIFS($O153:R153,"&gt;0",$O196:R196,0)&lt;5,S153-8,
   IF(COUNTIFS(I153:$I153,"&gt;=8",I196:$I196,0)+COUNTIFS($O153:R153,"&gt;=8",$O196:R196,0)&gt;=5,S153,S153+SUMIF(I288:$I288,"&lt;0")+SUMIF($O288:R288,"&lt;0"))),
  IF(S$298=7,
   IF(COUNTIFS(H153:$I153,"&gt;0",H196:$I196,0)+COUNTIFS($O153:R153,"&gt;0",$O196:R196,0)&lt;5,S153-8,
    IF(COUNTIFS(H153:$I153,"&gt;0",H196:$I196,0)+COUNTIFS($O153:R153,"&gt;0",$O196:R196,0)=5,
     IF(COUNTIFS(H153:$I153,"&gt;=8",H196:$I196,0)+COUNTIFS($O153:R153,"&gt;=8",$O196:R196,0)=5,S153, S153+SUMIF(H288:$I288,"&lt;0")+SUMIF($O288:R288,"&lt;0")),
    S153+IF(R288&lt;0,R288,0)
    )
   ),
  S153-8
  )
 )
)</f>
        <v>0</v>
      </c>
      <c r="T288" s="405">
        <f ca="1">IF(OR(T153=0,T196&gt;0),0,
 IF(T$298=6,
  IF(COUNTIFS($O153:S153,"&gt;0",$O196:S196,0)&lt;5,T153-8,
   IF(COUNTIFS($O153:S153,"&gt;=8",$O196:S196,0)&gt;=5,T153,T153+SUMIF($O288:S288,"&lt;0"))),
  IF(T$298=7,
   IF(COUNTIFS(I153:$I153,"&gt;0",I196:$I196,0)+COUNTIFS($O153:S153,"&gt;0",$O196:S196,0)&lt;5,T153-8,
    IF(COUNTIFS(I153:$I153,"&gt;0",I196:$I196,0)+COUNTIFS($O153:S153,"&gt;0",$O196:S196,0)=5,
     IF(COUNTIFS(I153:$I153,"&gt;=8",I196:$I196,0)+COUNTIFS($O153:S153,"&gt;=8",$O196:S196,0)=5,T153, T153+SUMIF(I288:$I288,"&lt;0")+SUMIF($O288:S288,"&lt;0")),
    T153+IF(S288&lt;0,S288,0)
    )
   ),
  T153-8
  )
 )
)</f>
        <v>0</v>
      </c>
      <c r="U288" s="405">
        <f t="shared" ca="1" si="149"/>
        <v>0</v>
      </c>
      <c r="V288" s="406">
        <f t="shared" ca="1" si="150"/>
        <v>0</v>
      </c>
      <c r="W288" s="406">
        <f t="shared" ca="1" si="151"/>
        <v>0</v>
      </c>
      <c r="X288" s="406">
        <f t="shared" ca="1" si="152"/>
        <v>0</v>
      </c>
      <c r="Y288" s="406">
        <f t="shared" ca="1" si="153"/>
        <v>0</v>
      </c>
      <c r="Z288" s="406">
        <f t="shared" ca="1" si="154"/>
        <v>0</v>
      </c>
      <c r="AA288" s="406">
        <f t="shared" ca="1" si="155"/>
        <v>0</v>
      </c>
      <c r="AB288" s="406">
        <f t="shared" ca="1" si="156"/>
        <v>0</v>
      </c>
      <c r="AC288" s="406">
        <f t="shared" ca="1" si="157"/>
        <v>0</v>
      </c>
      <c r="AD288" s="406">
        <f t="shared" ca="1" si="158"/>
        <v>0</v>
      </c>
      <c r="AE288" s="406">
        <f t="shared" ca="1" si="159"/>
        <v>0</v>
      </c>
      <c r="AF288" s="406">
        <f t="shared" ca="1" si="160"/>
        <v>0</v>
      </c>
      <c r="AG288" s="406">
        <f t="shared" ca="1" si="161"/>
        <v>0</v>
      </c>
      <c r="AH288" s="406">
        <f t="shared" ca="1" si="162"/>
        <v>0</v>
      </c>
      <c r="AI288" s="406">
        <f t="shared" ca="1" si="163"/>
        <v>0</v>
      </c>
      <c r="AJ288" s="406">
        <f t="shared" ca="1" si="164"/>
        <v>0</v>
      </c>
      <c r="AK288" s="406">
        <f t="shared" ca="1" si="165"/>
        <v>0</v>
      </c>
      <c r="AL288" s="406">
        <f t="shared" ca="1" si="166"/>
        <v>0</v>
      </c>
      <c r="AM288" s="406">
        <f t="shared" ca="1" si="167"/>
        <v>0</v>
      </c>
      <c r="AN288" s="406">
        <f t="shared" ca="1" si="168"/>
        <v>0</v>
      </c>
      <c r="AO288" s="406">
        <f t="shared" ca="1" si="169"/>
        <v>0</v>
      </c>
      <c r="AP288" s="406">
        <f t="shared" ca="1" si="170"/>
        <v>0</v>
      </c>
      <c r="AQ288" s="269">
        <f t="shared" ca="1" si="171"/>
        <v>0</v>
      </c>
      <c r="AR288" s="269">
        <f t="shared" ca="1" si="172"/>
        <v>0</v>
      </c>
      <c r="AS288" s="517">
        <f t="shared" ca="1" si="173"/>
        <v>0</v>
      </c>
      <c r="AU288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</row>
    <row r="289" spans="4:72" ht="15" customHeight="1">
      <c r="D289" s="404">
        <f t="shared" si="174"/>
        <v>0</v>
      </c>
      <c r="E289" s="405">
        <f t="shared" si="174"/>
        <v>0</v>
      </c>
      <c r="F289" s="405">
        <f t="shared" si="174"/>
        <v>0</v>
      </c>
      <c r="G289" s="405">
        <f t="shared" si="174"/>
        <v>0</v>
      </c>
      <c r="H289" s="405">
        <f t="shared" ca="1" si="174"/>
        <v>0</v>
      </c>
      <c r="I289" s="561">
        <f t="shared" ca="1" si="147"/>
        <v>0</v>
      </c>
      <c r="J289" s="69"/>
      <c r="K289" s="69"/>
      <c r="M289" s="22"/>
      <c r="N289" s="187" t="str">
        <f t="shared" si="148"/>
        <v>직원7</v>
      </c>
      <c r="O289" s="404">
        <f ca="1">IF(OR(O154=0,O197&gt;0),0,
 IF(O$298=6,
  IF(COUNTIFS(E154:$I154,"&gt;0",E197:$I197,0)&lt;5,O154-8,
   IF(COUNTIFS(E154:$I154,"&gt;=8",E197:$I197,0)&gt;=5,O154,O154+SUMIF(D289:$I289,"&lt;0"))),
  IF(O$298=7,
   IF(COUNTIFS(D154:$I154,"&gt;0",D197:$I197,0)&lt;5,O154-8,
    IF(COUNTIFS(D154:$I154,"&gt;0",D197:$I197,0)=5,
     IF(COUNTIFS(D154:$I154,"&gt;=8",D197:$I197,0)=5,O154, O154+SUMIF(D289:$I289,"&lt;0")),
    O154+IF(I289&lt;0,I289,0)
    )
   ),
  O154-8
  )
 )
)</f>
        <v>0</v>
      </c>
      <c r="P289" s="405">
        <f ca="1">IF(OR(P154=0,P197&gt;0),0,
 IF(P$298=6,
  IF(COUNTIFS(F154:$I154,"&gt;0",E197:$I197,0)+COUNTIFS($O154:O154,"&gt;0",$O197:O197,0)&lt;5,P154-8,
   IF(COUNTIFS(F154:$I154,"&gt;=8",E197:$I197,0)+COUNTIFS($O154:O154,"&gt;=8",$O197:O197,0)&gt;=5,P154,P154+SUMIF(E289:$I289,"&lt;0")+SUMIF($O289:O289,"&lt;0"))),
  IF(P$298=7,
   IF(COUNTIFS(E154:$I154,"&gt;0",E197:$I197,0)+COUNTIFS($O154:O154,"&gt;0",$O197:O197,0)&lt;5,P154-8,
    IF(COUNTIFS(E154:$I154,"&gt;0",E197:$I197,0)+COUNTIFS($O154:O154,"&gt;0",$O197:O197,0)=5,
     IF(COUNTIFS(E154:$I154,"&gt;=8",E197:$I197,0)+COUNTIFS($O154:O154,"&gt;=8",$O197:O197,0)=5,P154, P154+SUMIF(E289:$I289,"&lt;0")+SUMIF($O289:O289,"&lt;0")),
    P154+IF(O289&lt;0,O289,0)
    )
   ),
  P154-8
  )
 )
)</f>
        <v>0</v>
      </c>
      <c r="Q289" s="405">
        <f ca="1">IF(OR(Q154=0,Q197&gt;0),0,
 IF(Q$298=6,
  IF(COUNTIFS(G154:$I154,"&gt;0",G197:$I197,0)+COUNTIFS($O154:P154,"&gt;0",$O197:P197,0)&lt;5,Q154-8,
   IF(COUNTIFS(G154:$I154,"&gt;=8",G197:$I197,0)+COUNTIFS($O154:P154,"&gt;=8",$O197:P197,0)&gt;=5,Q154,Q154+SUMIF(G289:$I289,"&lt;0")+SUMIF($O289:P289,"&lt;0"))),
  IF(Q$298=7,
   IF(COUNTIFS(F154:$I154,"&gt;0",F197:$I197,0)+COUNTIFS($O154:P154,"&gt;0",$O197:P197,0)&lt;5,Q154-8,
    IF(COUNTIFS(F154:$I154,"&gt;0",F197:$I197,0)+COUNTIFS($O154:P154,"&gt;0",$O197:P197,0)=5,
     IF(COUNTIFS(F154:$I154,"&gt;=8",F197:$I197,0)+COUNTIFS($O154:P154,"&gt;=8",$O197:P197,0)=5,Q154, Q154+SUMIF(F289:$I289,"&lt;0")+SUMIF($O289:P289,"&lt;0")),
    Q154+IF(P289&lt;0,P289,0)
    )
   ),
  Q154-8
  )
 )
)</f>
        <v>0</v>
      </c>
      <c r="R289" s="405">
        <f ca="1">IF(OR(R154=0,R197&gt;0),0,
 IF(R$298=6,
  IF(COUNTIFS(H154:$I154,"&gt;0",H197:$I197,0)+COUNTIFS($O154:Q154,"&gt;0",$O197:Q197,0)&lt;5,R154-8,
   IF(COUNTIFS(H154:$I154,"&gt;=8",H197:$I197,0)+COUNTIFS($O154:Q154,"&gt;=8",$O197:Q197,0)&gt;=5,R154,R154+SUMIF(H289:$I289,"&lt;0")+SUMIF($O289:Q289,"&lt;0"))),
  IF(R$298=7,
   IF(COUNTIFS(G154:$I154,"&gt;0",G197:$I197,0)+COUNTIFS($O154:Q154,"&gt;0",$O197:Q197,0)&lt;5,R154-8,
    IF(COUNTIFS(G154:$I154,"&gt;0",G197:$I197,0)+COUNTIFS($O154:Q154,"&gt;0",$O197:Q197,0)=5,
     IF(COUNTIFS(G154:$I154,"&gt;=8",G197:$I197,0)+COUNTIFS($O154:Q154,"&gt;=8",$O197:Q197,0)=5,R154, R154+SUMIF(G289:$I289,"&lt;0")+SUMIF($O289:Q289,"&lt;0")),
    R154+IF(Q289&lt;0,Q289,0)
    )
   ),
  R154-8
  )
 )
)</f>
        <v>0</v>
      </c>
      <c r="S289" s="405">
        <f ca="1">IF(OR(S154=0,S197&gt;0),0,
 IF(S$298=6,
  IF(COUNTIFS(I154:$I154,"&gt;0",I197:$I197,0)+COUNTIFS($O154:R154,"&gt;0",$O197:R197,0)&lt;5,S154-8,
   IF(COUNTIFS(I154:$I154,"&gt;=8",I197:$I197,0)+COUNTIFS($O154:R154,"&gt;=8",$O197:R197,0)&gt;=5,S154,S154+SUMIF(I289:$I289,"&lt;0")+SUMIF($O289:R289,"&lt;0"))),
  IF(S$298=7,
   IF(COUNTIFS(H154:$I154,"&gt;0",H197:$I197,0)+COUNTIFS($O154:R154,"&gt;0",$O197:R197,0)&lt;5,S154-8,
    IF(COUNTIFS(H154:$I154,"&gt;0",H197:$I197,0)+COUNTIFS($O154:R154,"&gt;0",$O197:R197,0)=5,
     IF(COUNTIFS(H154:$I154,"&gt;=8",H197:$I197,0)+COUNTIFS($O154:R154,"&gt;=8",$O197:R197,0)=5,S154, S154+SUMIF(H289:$I289,"&lt;0")+SUMIF($O289:R289,"&lt;0")),
    S154+IF(R289&lt;0,R289,0)
    )
   ),
  S154-8
  )
 )
)</f>
        <v>0</v>
      </c>
      <c r="T289" s="405">
        <f ca="1">IF(OR(T154=0,T197&gt;0),0,
 IF(T$298=6,
  IF(COUNTIFS($O154:S154,"&gt;0",$O197:S197,0)&lt;5,T154-8,
   IF(COUNTIFS($O154:S154,"&gt;=8",$O197:S197,0)&gt;=5,T154,T154+SUMIF($O289:S289,"&lt;0"))),
  IF(T$298=7,
   IF(COUNTIFS(I154:$I154,"&gt;0",I197:$I197,0)+COUNTIFS($O154:S154,"&gt;0",$O197:S197,0)&lt;5,T154-8,
    IF(COUNTIFS(I154:$I154,"&gt;0",I197:$I197,0)+COUNTIFS($O154:S154,"&gt;0",$O197:S197,0)=5,
     IF(COUNTIFS(I154:$I154,"&gt;=8",I197:$I197,0)+COUNTIFS($O154:S154,"&gt;=8",$O197:S197,0)=5,T154, T154+SUMIF(I289:$I289,"&lt;0")+SUMIF($O289:S289,"&lt;0")),
    T154+IF(S289&lt;0,S289,0)
    )
   ),
  T154-8
  )
 )
)</f>
        <v>0</v>
      </c>
      <c r="U289" s="405">
        <f t="shared" ca="1" si="149"/>
        <v>0</v>
      </c>
      <c r="V289" s="406">
        <f t="shared" ca="1" si="150"/>
        <v>0</v>
      </c>
      <c r="W289" s="406">
        <f t="shared" ca="1" si="151"/>
        <v>0</v>
      </c>
      <c r="X289" s="406">
        <f t="shared" ca="1" si="152"/>
        <v>0</v>
      </c>
      <c r="Y289" s="406">
        <f t="shared" ca="1" si="153"/>
        <v>0</v>
      </c>
      <c r="Z289" s="406">
        <f t="shared" ca="1" si="154"/>
        <v>0</v>
      </c>
      <c r="AA289" s="406">
        <f t="shared" ca="1" si="155"/>
        <v>0</v>
      </c>
      <c r="AB289" s="406">
        <f t="shared" ca="1" si="156"/>
        <v>0</v>
      </c>
      <c r="AC289" s="406">
        <f t="shared" ca="1" si="157"/>
        <v>0</v>
      </c>
      <c r="AD289" s="406">
        <f t="shared" ca="1" si="158"/>
        <v>0</v>
      </c>
      <c r="AE289" s="406">
        <f t="shared" ca="1" si="159"/>
        <v>0</v>
      </c>
      <c r="AF289" s="406">
        <f t="shared" ca="1" si="160"/>
        <v>0</v>
      </c>
      <c r="AG289" s="406">
        <f t="shared" ca="1" si="161"/>
        <v>0</v>
      </c>
      <c r="AH289" s="406">
        <f t="shared" ca="1" si="162"/>
        <v>0</v>
      </c>
      <c r="AI289" s="406">
        <f t="shared" ca="1" si="163"/>
        <v>0</v>
      </c>
      <c r="AJ289" s="406">
        <f t="shared" ca="1" si="164"/>
        <v>0</v>
      </c>
      <c r="AK289" s="406">
        <f t="shared" ca="1" si="165"/>
        <v>0</v>
      </c>
      <c r="AL289" s="406">
        <f t="shared" ca="1" si="166"/>
        <v>0</v>
      </c>
      <c r="AM289" s="406">
        <f t="shared" ca="1" si="167"/>
        <v>0</v>
      </c>
      <c r="AN289" s="406">
        <f t="shared" ca="1" si="168"/>
        <v>0</v>
      </c>
      <c r="AO289" s="406">
        <f t="shared" ca="1" si="169"/>
        <v>0</v>
      </c>
      <c r="AP289" s="406">
        <f t="shared" ca="1" si="170"/>
        <v>0</v>
      </c>
      <c r="AQ289" s="269">
        <f t="shared" ca="1" si="171"/>
        <v>0</v>
      </c>
      <c r="AR289" s="269">
        <f t="shared" ca="1" si="172"/>
        <v>0</v>
      </c>
      <c r="AS289" s="517">
        <f t="shared" ca="1" si="173"/>
        <v>0</v>
      </c>
      <c r="AU289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</row>
    <row r="290" spans="4:72" ht="15" customHeight="1">
      <c r="D290" s="404">
        <f t="shared" si="174"/>
        <v>0</v>
      </c>
      <c r="E290" s="405">
        <f t="shared" si="174"/>
        <v>0</v>
      </c>
      <c r="F290" s="405">
        <f t="shared" si="174"/>
        <v>0</v>
      </c>
      <c r="G290" s="405">
        <f t="shared" si="174"/>
        <v>0</v>
      </c>
      <c r="H290" s="405">
        <f t="shared" ca="1" si="174"/>
        <v>0</v>
      </c>
      <c r="I290" s="561">
        <f t="shared" ca="1" si="147"/>
        <v>0</v>
      </c>
      <c r="J290" s="69"/>
      <c r="K290" s="69"/>
      <c r="M290" s="22"/>
      <c r="N290" s="187" t="str">
        <f t="shared" si="148"/>
        <v>직원8</v>
      </c>
      <c r="O290" s="404">
        <f ca="1">IF(OR(O155=0,O198&gt;0),0,
 IF(O$298=6,
  IF(COUNTIFS(E155:$I155,"&gt;0",E198:$I198,0)&lt;5,O155-8,
   IF(COUNTIFS(E155:$I155,"&gt;=8",E198:$I198,0)&gt;=5,O155,O155+SUMIF(D290:$I290,"&lt;0"))),
  IF(O$298=7,
   IF(COUNTIFS(D155:$I155,"&gt;0",D198:$I198,0)&lt;5,O155-8,
    IF(COUNTIFS(D155:$I155,"&gt;0",D198:$I198,0)=5,
     IF(COUNTIFS(D155:$I155,"&gt;=8",D198:$I198,0)=5,O155, O155+SUMIF(D290:$I290,"&lt;0")),
    O155+IF(I290&lt;0,I290,0)
    )
   ),
  O155-8
  )
 )
)</f>
        <v>0</v>
      </c>
      <c r="P290" s="405">
        <f ca="1">IF(OR(P155=0,P198&gt;0),0,
 IF(P$298=6,
  IF(COUNTIFS(F155:$I155,"&gt;0",E198:$I198,0)+COUNTIFS($O155:O155,"&gt;0",$O198:O198,0)&lt;5,P155-8,
   IF(COUNTIFS(F155:$I155,"&gt;=8",E198:$I198,0)+COUNTIFS($O155:O155,"&gt;=8",$O198:O198,0)&gt;=5,P155,P155+SUMIF(E290:$I290,"&lt;0")+SUMIF($O290:O290,"&lt;0"))),
  IF(P$298=7,
   IF(COUNTIFS(E155:$I155,"&gt;0",E198:$I198,0)+COUNTIFS($O155:O155,"&gt;0",$O198:O198,0)&lt;5,P155-8,
    IF(COUNTIFS(E155:$I155,"&gt;0",E198:$I198,0)+COUNTIFS($O155:O155,"&gt;0",$O198:O198,0)=5,
     IF(COUNTIFS(E155:$I155,"&gt;=8",E198:$I198,0)+COUNTIFS($O155:O155,"&gt;=8",$O198:O198,0)=5,P155, P155+SUMIF(E290:$I290,"&lt;0")+SUMIF($O290:O290,"&lt;0")),
    P155+IF(O290&lt;0,O290,0)
    )
   ),
  P155-8
  )
 )
)</f>
        <v>0</v>
      </c>
      <c r="Q290" s="405">
        <f ca="1">IF(OR(Q155=0,Q198&gt;0),0,
 IF(Q$298=6,
  IF(COUNTIFS(G155:$I155,"&gt;0",G198:$I198,0)+COUNTIFS($O155:P155,"&gt;0",$O198:P198,0)&lt;5,Q155-8,
   IF(COUNTIFS(G155:$I155,"&gt;=8",G198:$I198,0)+COUNTIFS($O155:P155,"&gt;=8",$O198:P198,0)&gt;=5,Q155,Q155+SUMIF(G290:$I290,"&lt;0")+SUMIF($O290:P290,"&lt;0"))),
  IF(Q$298=7,
   IF(COUNTIFS(F155:$I155,"&gt;0",F198:$I198,0)+COUNTIFS($O155:P155,"&gt;0",$O198:P198,0)&lt;5,Q155-8,
    IF(COUNTIFS(F155:$I155,"&gt;0",F198:$I198,0)+COUNTIFS($O155:P155,"&gt;0",$O198:P198,0)=5,
     IF(COUNTIFS(F155:$I155,"&gt;=8",F198:$I198,0)+COUNTIFS($O155:P155,"&gt;=8",$O198:P198,0)=5,Q155, Q155+SUMIF(F290:$I290,"&lt;0")+SUMIF($O290:P290,"&lt;0")),
    Q155+IF(P290&lt;0,P290,0)
    )
   ),
  Q155-8
  )
 )
)</f>
        <v>0</v>
      </c>
      <c r="R290" s="405">
        <f ca="1">IF(OR(R155=0,R198&gt;0),0,
 IF(R$298=6,
  IF(COUNTIFS(H155:$I155,"&gt;0",H198:$I198,0)+COUNTIFS($O155:Q155,"&gt;0",$O198:Q198,0)&lt;5,R155-8,
   IF(COUNTIFS(H155:$I155,"&gt;=8",H198:$I198,0)+COUNTIFS($O155:Q155,"&gt;=8",$O198:Q198,0)&gt;=5,R155,R155+SUMIF(H290:$I290,"&lt;0")+SUMIF($O290:Q290,"&lt;0"))),
  IF(R$298=7,
   IF(COUNTIFS(G155:$I155,"&gt;0",G198:$I198,0)+COUNTIFS($O155:Q155,"&gt;0",$O198:Q198,0)&lt;5,R155-8,
    IF(COUNTIFS(G155:$I155,"&gt;0",G198:$I198,0)+COUNTIFS($O155:Q155,"&gt;0",$O198:Q198,0)=5,
     IF(COUNTIFS(G155:$I155,"&gt;=8",G198:$I198,0)+COUNTIFS($O155:Q155,"&gt;=8",$O198:Q198,0)=5,R155, R155+SUMIF(G290:$I290,"&lt;0")+SUMIF($O290:Q290,"&lt;0")),
    R155+IF(Q290&lt;0,Q290,0)
    )
   ),
  R155-8
  )
 )
)</f>
        <v>0</v>
      </c>
      <c r="S290" s="405">
        <f ca="1">IF(OR(S155=0,S198&gt;0),0,
 IF(S$298=6,
  IF(COUNTIFS(I155:$I155,"&gt;0",I198:$I198,0)+COUNTIFS($O155:R155,"&gt;0",$O198:R198,0)&lt;5,S155-8,
   IF(COUNTIFS(I155:$I155,"&gt;=8",I198:$I198,0)+COUNTIFS($O155:R155,"&gt;=8",$O198:R198,0)&gt;=5,S155,S155+SUMIF(I290:$I290,"&lt;0")+SUMIF($O290:R290,"&lt;0"))),
  IF(S$298=7,
   IF(COUNTIFS(H155:$I155,"&gt;0",H198:$I198,0)+COUNTIFS($O155:R155,"&gt;0",$O198:R198,0)&lt;5,S155-8,
    IF(COUNTIFS(H155:$I155,"&gt;0",H198:$I198,0)+COUNTIFS($O155:R155,"&gt;0",$O198:R198,0)=5,
     IF(COUNTIFS(H155:$I155,"&gt;=8",H198:$I198,0)+COUNTIFS($O155:R155,"&gt;=8",$O198:R198,0)=5,S155, S155+SUMIF(H290:$I290,"&lt;0")+SUMIF($O290:R290,"&lt;0")),
    S155+IF(R290&lt;0,R290,0)
    )
   ),
  S155-8
  )
 )
)</f>
        <v>0</v>
      </c>
      <c r="T290" s="405">
        <f ca="1">IF(OR(T155=0,T198&gt;0),0,
 IF(T$298=6,
  IF(COUNTIFS($O155:S155,"&gt;0",$O198:S198,0)&lt;5,T155-8,
   IF(COUNTIFS($O155:S155,"&gt;=8",$O198:S198,0)&gt;=5,T155,T155+SUMIF($O290:S290,"&lt;0"))),
  IF(T$298=7,
   IF(COUNTIFS(I155:$I155,"&gt;0",I198:$I198,0)+COUNTIFS($O155:S155,"&gt;0",$O198:S198,0)&lt;5,T155-8,
    IF(COUNTIFS(I155:$I155,"&gt;0",I198:$I198,0)+COUNTIFS($O155:S155,"&gt;0",$O198:S198,0)=5,
     IF(COUNTIFS(I155:$I155,"&gt;=8",I198:$I198,0)+COUNTIFS($O155:S155,"&gt;=8",$O198:S198,0)=5,T155, T155+SUMIF(I290:$I290,"&lt;0")+SUMIF($O290:S290,"&lt;0")),
    T155+IF(S290&lt;0,S290,0)
    )
   ),
  T155-8
  )
 )
)</f>
        <v>0</v>
      </c>
      <c r="U290" s="405">
        <f t="shared" ca="1" si="149"/>
        <v>0</v>
      </c>
      <c r="V290" s="406">
        <f t="shared" ca="1" si="150"/>
        <v>0</v>
      </c>
      <c r="W290" s="406">
        <f t="shared" ca="1" si="151"/>
        <v>0</v>
      </c>
      <c r="X290" s="406">
        <f t="shared" ca="1" si="152"/>
        <v>0</v>
      </c>
      <c r="Y290" s="406">
        <f t="shared" ca="1" si="153"/>
        <v>0</v>
      </c>
      <c r="Z290" s="406">
        <f t="shared" ca="1" si="154"/>
        <v>0</v>
      </c>
      <c r="AA290" s="406">
        <f t="shared" ca="1" si="155"/>
        <v>0</v>
      </c>
      <c r="AB290" s="406">
        <f t="shared" ca="1" si="156"/>
        <v>0</v>
      </c>
      <c r="AC290" s="406">
        <f t="shared" ca="1" si="157"/>
        <v>0</v>
      </c>
      <c r="AD290" s="406">
        <f t="shared" ca="1" si="158"/>
        <v>0</v>
      </c>
      <c r="AE290" s="406">
        <f t="shared" ca="1" si="159"/>
        <v>0</v>
      </c>
      <c r="AF290" s="406">
        <f t="shared" ca="1" si="160"/>
        <v>0</v>
      </c>
      <c r="AG290" s="406">
        <f t="shared" ca="1" si="161"/>
        <v>0</v>
      </c>
      <c r="AH290" s="406">
        <f t="shared" ca="1" si="162"/>
        <v>0</v>
      </c>
      <c r="AI290" s="406">
        <f t="shared" ca="1" si="163"/>
        <v>0</v>
      </c>
      <c r="AJ290" s="406">
        <f t="shared" ca="1" si="164"/>
        <v>0</v>
      </c>
      <c r="AK290" s="406">
        <f t="shared" ca="1" si="165"/>
        <v>0</v>
      </c>
      <c r="AL290" s="406">
        <f t="shared" ca="1" si="166"/>
        <v>0</v>
      </c>
      <c r="AM290" s="406">
        <f t="shared" ca="1" si="167"/>
        <v>0</v>
      </c>
      <c r="AN290" s="406">
        <f t="shared" ca="1" si="168"/>
        <v>0</v>
      </c>
      <c r="AO290" s="406">
        <f t="shared" ca="1" si="169"/>
        <v>0</v>
      </c>
      <c r="AP290" s="406">
        <f t="shared" ca="1" si="170"/>
        <v>0</v>
      </c>
      <c r="AQ290" s="269">
        <f t="shared" ca="1" si="171"/>
        <v>0</v>
      </c>
      <c r="AR290" s="269">
        <f t="shared" ca="1" si="172"/>
        <v>0</v>
      </c>
      <c r="AS290" s="517">
        <f t="shared" ca="1" si="173"/>
        <v>0</v>
      </c>
      <c r="AU29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</row>
    <row r="291" spans="4:72" ht="15" customHeight="1">
      <c r="D291" s="404">
        <f t="shared" si="174"/>
        <v>0</v>
      </c>
      <c r="E291" s="405">
        <f t="shared" si="174"/>
        <v>0</v>
      </c>
      <c r="F291" s="405">
        <f t="shared" si="174"/>
        <v>0</v>
      </c>
      <c r="G291" s="405">
        <f t="shared" si="174"/>
        <v>0</v>
      </c>
      <c r="H291" s="405">
        <f t="shared" ca="1" si="174"/>
        <v>0</v>
      </c>
      <c r="I291" s="561">
        <f t="shared" ca="1" si="147"/>
        <v>0</v>
      </c>
      <c r="J291" s="69"/>
      <c r="K291" s="69"/>
      <c r="M291" s="22"/>
      <c r="N291" s="187" t="str">
        <f t="shared" si="148"/>
        <v>직원9</v>
      </c>
      <c r="O291" s="404">
        <f ca="1">IF(OR(O156=0,O199&gt;0),0,
 IF(O$298=6,
  IF(COUNTIFS(E156:$I156,"&gt;0",E199:$I199,0)&lt;5,O156-8,
   IF(COUNTIFS(E156:$I156,"&gt;=8",E199:$I199,0)&gt;=5,O156,O156+SUMIF(D291:$I291,"&lt;0"))),
  IF(O$298=7,
   IF(COUNTIFS(D156:$I156,"&gt;0",D199:$I199,0)&lt;5,O156-8,
    IF(COUNTIFS(D156:$I156,"&gt;0",D199:$I199,0)=5,
     IF(COUNTIFS(D156:$I156,"&gt;=8",D199:$I199,0)=5,O156, O156+SUMIF(D291:$I291,"&lt;0")),
    O156+IF(I291&lt;0,I291,0)
    )
   ),
  O156-8
  )
 )
)</f>
        <v>0</v>
      </c>
      <c r="P291" s="405">
        <f ca="1">IF(OR(P156=0,P199&gt;0),0,
 IF(P$298=6,
  IF(COUNTIFS(F156:$I156,"&gt;0",E199:$I199,0)+COUNTIFS($O156:O156,"&gt;0",$O199:O199,0)&lt;5,P156-8,
   IF(COUNTIFS(F156:$I156,"&gt;=8",E199:$I199,0)+COUNTIFS($O156:O156,"&gt;=8",$O199:O199,0)&gt;=5,P156,P156+SUMIF(E291:$I291,"&lt;0")+SUMIF($O291:O291,"&lt;0"))),
  IF(P$298=7,
   IF(COUNTIFS(E156:$I156,"&gt;0",E199:$I199,0)+COUNTIFS($O156:O156,"&gt;0",$O199:O199,0)&lt;5,P156-8,
    IF(COUNTIFS(E156:$I156,"&gt;0",E199:$I199,0)+COUNTIFS($O156:O156,"&gt;0",$O199:O199,0)=5,
     IF(COUNTIFS(E156:$I156,"&gt;=8",E199:$I199,0)+COUNTIFS($O156:O156,"&gt;=8",$O199:O199,0)=5,P156, P156+SUMIF(E291:$I291,"&lt;0")+SUMIF($O291:O291,"&lt;0")),
    P156+IF(O291&lt;0,O291,0)
    )
   ),
  P156-8
  )
 )
)</f>
        <v>0</v>
      </c>
      <c r="Q291" s="405">
        <f ca="1">IF(OR(Q156=0,Q199&gt;0),0,
 IF(Q$298=6,
  IF(COUNTIFS(G156:$I156,"&gt;0",G199:$I199,0)+COUNTIFS($O156:P156,"&gt;0",$O199:P199,0)&lt;5,Q156-8,
   IF(COUNTIFS(G156:$I156,"&gt;=8",G199:$I199,0)+COUNTIFS($O156:P156,"&gt;=8",$O199:P199,0)&gt;=5,Q156,Q156+SUMIF(G291:$I291,"&lt;0")+SUMIF($O291:P291,"&lt;0"))),
  IF(Q$298=7,
   IF(COUNTIFS(F156:$I156,"&gt;0",F199:$I199,0)+COUNTIFS($O156:P156,"&gt;0",$O199:P199,0)&lt;5,Q156-8,
    IF(COUNTIFS(F156:$I156,"&gt;0",F199:$I199,0)+COUNTIFS($O156:P156,"&gt;0",$O199:P199,0)=5,
     IF(COUNTIFS(F156:$I156,"&gt;=8",F199:$I199,0)+COUNTIFS($O156:P156,"&gt;=8",$O199:P199,0)=5,Q156, Q156+SUMIF(F291:$I291,"&lt;0")+SUMIF($O291:P291,"&lt;0")),
    Q156+IF(P291&lt;0,P291,0)
    )
   ),
  Q156-8
  )
 )
)</f>
        <v>0</v>
      </c>
      <c r="R291" s="405">
        <f ca="1">IF(OR(R156=0,R199&gt;0),0,
 IF(R$298=6,
  IF(COUNTIFS(H156:$I156,"&gt;0",H199:$I199,0)+COUNTIFS($O156:Q156,"&gt;0",$O199:Q199,0)&lt;5,R156-8,
   IF(COUNTIFS(H156:$I156,"&gt;=8",H199:$I199,0)+COUNTIFS($O156:Q156,"&gt;=8",$O199:Q199,0)&gt;=5,R156,R156+SUMIF(H291:$I291,"&lt;0")+SUMIF($O291:Q291,"&lt;0"))),
  IF(R$298=7,
   IF(COUNTIFS(G156:$I156,"&gt;0",G199:$I199,0)+COUNTIFS($O156:Q156,"&gt;0",$O199:Q199,0)&lt;5,R156-8,
    IF(COUNTIFS(G156:$I156,"&gt;0",G199:$I199,0)+COUNTIFS($O156:Q156,"&gt;0",$O199:Q199,0)=5,
     IF(COUNTIFS(G156:$I156,"&gt;=8",G199:$I199,0)+COUNTIFS($O156:Q156,"&gt;=8",$O199:Q199,0)=5,R156, R156+SUMIF(G291:$I291,"&lt;0")+SUMIF($O291:Q291,"&lt;0")),
    R156+IF(Q291&lt;0,Q291,0)
    )
   ),
  R156-8
  )
 )
)</f>
        <v>0</v>
      </c>
      <c r="S291" s="405">
        <f ca="1">IF(OR(S156=0,S199&gt;0),0,
 IF(S$298=6,
  IF(COUNTIFS(I156:$I156,"&gt;0",I199:$I199,0)+COUNTIFS($O156:R156,"&gt;0",$O199:R199,0)&lt;5,S156-8,
   IF(COUNTIFS(I156:$I156,"&gt;=8",I199:$I199,0)+COUNTIFS($O156:R156,"&gt;=8",$O199:R199,0)&gt;=5,S156,S156+SUMIF(I291:$I291,"&lt;0")+SUMIF($O291:R291,"&lt;0"))),
  IF(S$298=7,
   IF(COUNTIFS(H156:$I156,"&gt;0",H199:$I199,0)+COUNTIFS($O156:R156,"&gt;0",$O199:R199,0)&lt;5,S156-8,
    IF(COUNTIFS(H156:$I156,"&gt;0",H199:$I199,0)+COUNTIFS($O156:R156,"&gt;0",$O199:R199,0)=5,
     IF(COUNTIFS(H156:$I156,"&gt;=8",H199:$I199,0)+COUNTIFS($O156:R156,"&gt;=8",$O199:R199,0)=5,S156, S156+SUMIF(H291:$I291,"&lt;0")+SUMIF($O291:R291,"&lt;0")),
    S156+IF(R291&lt;0,R291,0)
    )
   ),
  S156-8
  )
 )
)</f>
        <v>0</v>
      </c>
      <c r="T291" s="405">
        <f ca="1">IF(OR(T156=0,T199&gt;0),0,
 IF(T$298=6,
  IF(COUNTIFS($O156:S156,"&gt;0",$O199:S199,0)&lt;5,T156-8,
   IF(COUNTIFS($O156:S156,"&gt;=8",$O199:S199,0)&gt;=5,T156,T156+SUMIF($O291:S291,"&lt;0"))),
  IF(T$298=7,
   IF(COUNTIFS(I156:$I156,"&gt;0",I199:$I199,0)+COUNTIFS($O156:S156,"&gt;0",$O199:S199,0)&lt;5,T156-8,
    IF(COUNTIFS(I156:$I156,"&gt;0",I199:$I199,0)+COUNTIFS($O156:S156,"&gt;0",$O199:S199,0)=5,
     IF(COUNTIFS(I156:$I156,"&gt;=8",I199:$I199,0)+COUNTIFS($O156:S156,"&gt;=8",$O199:S199,0)=5,T156, T156+SUMIF(I291:$I291,"&lt;0")+SUMIF($O291:S291,"&lt;0")),
    T156+IF(S291&lt;0,S291,0)
    )
   ),
  T156-8
  )
 )
)</f>
        <v>0</v>
      </c>
      <c r="U291" s="405">
        <f t="shared" ca="1" si="149"/>
        <v>0</v>
      </c>
      <c r="V291" s="406">
        <f t="shared" ca="1" si="150"/>
        <v>0</v>
      </c>
      <c r="W291" s="406">
        <f t="shared" ca="1" si="151"/>
        <v>0</v>
      </c>
      <c r="X291" s="406">
        <f t="shared" ca="1" si="152"/>
        <v>0</v>
      </c>
      <c r="Y291" s="406">
        <f t="shared" ca="1" si="153"/>
        <v>0</v>
      </c>
      <c r="Z291" s="406">
        <f t="shared" ca="1" si="154"/>
        <v>0</v>
      </c>
      <c r="AA291" s="406">
        <f t="shared" ca="1" si="155"/>
        <v>0</v>
      </c>
      <c r="AB291" s="406">
        <f t="shared" ca="1" si="156"/>
        <v>0</v>
      </c>
      <c r="AC291" s="406">
        <f t="shared" ca="1" si="157"/>
        <v>0</v>
      </c>
      <c r="AD291" s="406">
        <f t="shared" ca="1" si="158"/>
        <v>0</v>
      </c>
      <c r="AE291" s="406">
        <f t="shared" ca="1" si="159"/>
        <v>0</v>
      </c>
      <c r="AF291" s="406">
        <f t="shared" ca="1" si="160"/>
        <v>0</v>
      </c>
      <c r="AG291" s="406">
        <f t="shared" ca="1" si="161"/>
        <v>0</v>
      </c>
      <c r="AH291" s="406">
        <f t="shared" ca="1" si="162"/>
        <v>0</v>
      </c>
      <c r="AI291" s="406">
        <f t="shared" ca="1" si="163"/>
        <v>0</v>
      </c>
      <c r="AJ291" s="406">
        <f t="shared" ca="1" si="164"/>
        <v>0</v>
      </c>
      <c r="AK291" s="406">
        <f t="shared" ca="1" si="165"/>
        <v>0</v>
      </c>
      <c r="AL291" s="406">
        <f t="shared" ca="1" si="166"/>
        <v>0</v>
      </c>
      <c r="AM291" s="406">
        <f t="shared" ca="1" si="167"/>
        <v>0</v>
      </c>
      <c r="AN291" s="406">
        <f t="shared" ca="1" si="168"/>
        <v>0</v>
      </c>
      <c r="AO291" s="406">
        <f t="shared" ca="1" si="169"/>
        <v>0</v>
      </c>
      <c r="AP291" s="406">
        <f t="shared" ca="1" si="170"/>
        <v>0</v>
      </c>
      <c r="AQ291" s="269">
        <f t="shared" ca="1" si="171"/>
        <v>0</v>
      </c>
      <c r="AR291" s="269">
        <f t="shared" ca="1" si="172"/>
        <v>0</v>
      </c>
      <c r="AS291" s="517">
        <f t="shared" ca="1" si="173"/>
        <v>0</v>
      </c>
      <c r="AU291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</row>
    <row r="292" spans="4:72" ht="15" customHeight="1">
      <c r="D292" s="404">
        <f t="shared" si="174"/>
        <v>0</v>
      </c>
      <c r="E292" s="405">
        <f t="shared" si="174"/>
        <v>0</v>
      </c>
      <c r="F292" s="405">
        <f t="shared" si="174"/>
        <v>0</v>
      </c>
      <c r="G292" s="405">
        <f t="shared" si="174"/>
        <v>0</v>
      </c>
      <c r="H292" s="405">
        <f t="shared" ca="1" si="174"/>
        <v>0</v>
      </c>
      <c r="I292" s="561">
        <f t="shared" ca="1" si="147"/>
        <v>0</v>
      </c>
      <c r="J292" s="69"/>
      <c r="K292" s="69"/>
      <c r="M292" s="22"/>
      <c r="N292" s="187" t="str">
        <f t="shared" si="148"/>
        <v>직원10</v>
      </c>
      <c r="O292" s="404">
        <f ca="1">IF(OR(O157=0,O200&gt;0),0,
 IF(O$298=6,
  IF(COUNTIFS(E157:$I157,"&gt;0",E200:$I200,0)&lt;5,O157-8,
   IF(COUNTIFS(E157:$I157,"&gt;=8",E200:$I200,0)&gt;=5,O157,O157+SUMIF(D292:$I292,"&lt;0"))),
  IF(O$298=7,
   IF(COUNTIFS(D157:$I157,"&gt;0",D200:$I200,0)&lt;5,O157-8,
    IF(COUNTIFS(D157:$I157,"&gt;0",D200:$I200,0)=5,
     IF(COUNTIFS(D157:$I157,"&gt;=8",D200:$I200,0)=5,O157, O157+SUMIF(D292:$I292,"&lt;0")),
    O157+IF(I292&lt;0,I292,0)
    )
   ),
  O157-8
  )
 )
)</f>
        <v>0</v>
      </c>
      <c r="P292" s="405">
        <f ca="1">IF(OR(P157=0,P200&gt;0),0,
 IF(P$298=6,
  IF(COUNTIFS(F157:$I157,"&gt;0",E200:$I200,0)+COUNTIFS($O157:O157,"&gt;0",$O200:O200,0)&lt;5,P157-8,
   IF(COUNTIFS(F157:$I157,"&gt;=8",E200:$I200,0)+COUNTIFS($O157:O157,"&gt;=8",$O200:O200,0)&gt;=5,P157,P157+SUMIF(E292:$I292,"&lt;0")+SUMIF($O292:O292,"&lt;0"))),
  IF(P$298=7,
   IF(COUNTIFS(E157:$I157,"&gt;0",E200:$I200,0)+COUNTIFS($O157:O157,"&gt;0",$O200:O200,0)&lt;5,P157-8,
    IF(COUNTIFS(E157:$I157,"&gt;0",E200:$I200,0)+COUNTIFS($O157:O157,"&gt;0",$O200:O200,0)=5,
     IF(COUNTIFS(E157:$I157,"&gt;=8",E200:$I200,0)+COUNTIFS($O157:O157,"&gt;=8",$O200:O200,0)=5,P157, P157+SUMIF(E292:$I292,"&lt;0")+SUMIF($O292:O292,"&lt;0")),
    P157+IF(O292&lt;0,O292,0)
    )
   ),
  P157-8
  )
 )
)</f>
        <v>0</v>
      </c>
      <c r="Q292" s="405">
        <f ca="1">IF(OR(Q157=0,Q200&gt;0),0,
 IF(Q$298=6,
  IF(COUNTIFS(G157:$I157,"&gt;0",G200:$I200,0)+COUNTIFS($O157:P157,"&gt;0",$O200:P200,0)&lt;5,Q157-8,
   IF(COUNTIFS(G157:$I157,"&gt;=8",G200:$I200,0)+COUNTIFS($O157:P157,"&gt;=8",$O200:P200,0)&gt;=5,Q157,Q157+SUMIF(G292:$I292,"&lt;0")+SUMIF($O292:P292,"&lt;0"))),
  IF(Q$298=7,
   IF(COUNTIFS(F157:$I157,"&gt;0",F200:$I200,0)+COUNTIFS($O157:P157,"&gt;0",$O200:P200,0)&lt;5,Q157-8,
    IF(COUNTIFS(F157:$I157,"&gt;0",F200:$I200,0)+COUNTIFS($O157:P157,"&gt;0",$O200:P200,0)=5,
     IF(COUNTIFS(F157:$I157,"&gt;=8",F200:$I200,0)+COUNTIFS($O157:P157,"&gt;=8",$O200:P200,0)=5,Q157, Q157+SUMIF(F292:$I292,"&lt;0")+SUMIF($O292:P292,"&lt;0")),
    Q157+IF(P292&lt;0,P292,0)
    )
   ),
  Q157-8
  )
 )
)</f>
        <v>0</v>
      </c>
      <c r="R292" s="405">
        <f ca="1">IF(OR(R157=0,R200&gt;0),0,
 IF(R$298=6,
  IF(COUNTIFS(H157:$I157,"&gt;0",H200:$I200,0)+COUNTIFS($O157:Q157,"&gt;0",$O200:Q200,0)&lt;5,R157-8,
   IF(COUNTIFS(H157:$I157,"&gt;=8",H200:$I200,0)+COUNTIFS($O157:Q157,"&gt;=8",$O200:Q200,0)&gt;=5,R157,R157+SUMIF(H292:$I292,"&lt;0")+SUMIF($O292:Q292,"&lt;0"))),
  IF(R$298=7,
   IF(COUNTIFS(G157:$I157,"&gt;0",G200:$I200,0)+COUNTIFS($O157:Q157,"&gt;0",$O200:Q200,0)&lt;5,R157-8,
    IF(COUNTIFS(G157:$I157,"&gt;0",G200:$I200,0)+COUNTIFS($O157:Q157,"&gt;0",$O200:Q200,0)=5,
     IF(COUNTIFS(G157:$I157,"&gt;=8",G200:$I200,0)+COUNTIFS($O157:Q157,"&gt;=8",$O200:Q200,0)=5,R157, R157+SUMIF(G292:$I292,"&lt;0")+SUMIF($O292:Q292,"&lt;0")),
    R157+IF(Q292&lt;0,Q292,0)
    )
   ),
  R157-8
  )
 )
)</f>
        <v>0</v>
      </c>
      <c r="S292" s="405">
        <f ca="1">IF(OR(S157=0,S200&gt;0),0,
 IF(S$298=6,
  IF(COUNTIFS(I157:$I157,"&gt;0",I200:$I200,0)+COUNTIFS($O157:R157,"&gt;0",$O200:R200,0)&lt;5,S157-8,
   IF(COUNTIFS(I157:$I157,"&gt;=8",I200:$I200,0)+COUNTIFS($O157:R157,"&gt;=8",$O200:R200,0)&gt;=5,S157,S157+SUMIF(I292:$I292,"&lt;0")+SUMIF($O292:R292,"&lt;0"))),
  IF(S$298=7,
   IF(COUNTIFS(H157:$I157,"&gt;0",H200:$I200,0)+COUNTIFS($O157:R157,"&gt;0",$O200:R200,0)&lt;5,S157-8,
    IF(COUNTIFS(H157:$I157,"&gt;0",H200:$I200,0)+COUNTIFS($O157:R157,"&gt;0",$O200:R200,0)=5,
     IF(COUNTIFS(H157:$I157,"&gt;=8",H200:$I200,0)+COUNTIFS($O157:R157,"&gt;=8",$O200:R200,0)=5,S157, S157+SUMIF(H292:$I292,"&lt;0")+SUMIF($O292:R292,"&lt;0")),
    S157+IF(R292&lt;0,R292,0)
    )
   ),
  S157-8
  )
 )
)</f>
        <v>0</v>
      </c>
      <c r="T292" s="405">
        <f ca="1">IF(OR(T157=0,T200&gt;0),0,
 IF(T$298=6,
  IF(COUNTIFS($O157:S157,"&gt;0",$O200:S200,0)&lt;5,T157-8,
   IF(COUNTIFS($O157:S157,"&gt;=8",$O200:S200,0)&gt;=5,T157,T157+SUMIF($O292:S292,"&lt;0"))),
  IF(T$298=7,
   IF(COUNTIFS(I157:$I157,"&gt;0",I200:$I200,0)+COUNTIFS($O157:S157,"&gt;0",$O200:S200,0)&lt;5,T157-8,
    IF(COUNTIFS(I157:$I157,"&gt;0",I200:$I200,0)+COUNTIFS($O157:S157,"&gt;0",$O200:S200,0)=5,
     IF(COUNTIFS(I157:$I157,"&gt;=8",I200:$I200,0)+COUNTIFS($O157:S157,"&gt;=8",$O200:S200,0)=5,T157, T157+SUMIF(I292:$I292,"&lt;0")+SUMIF($O292:S292,"&lt;0")),
    T157+IF(S292&lt;0,S292,0)
    )
   ),
  T157-8
  )
 )
)</f>
        <v>0</v>
      </c>
      <c r="U292" s="405">
        <f t="shared" ca="1" si="149"/>
        <v>0</v>
      </c>
      <c r="V292" s="406">
        <f t="shared" ca="1" si="150"/>
        <v>0</v>
      </c>
      <c r="W292" s="406">
        <f t="shared" ca="1" si="151"/>
        <v>0</v>
      </c>
      <c r="X292" s="406">
        <f t="shared" ca="1" si="152"/>
        <v>0</v>
      </c>
      <c r="Y292" s="406">
        <f t="shared" ca="1" si="153"/>
        <v>0</v>
      </c>
      <c r="Z292" s="406">
        <f t="shared" ca="1" si="154"/>
        <v>0</v>
      </c>
      <c r="AA292" s="406">
        <f t="shared" ca="1" si="155"/>
        <v>0</v>
      </c>
      <c r="AB292" s="406">
        <f t="shared" ca="1" si="156"/>
        <v>0</v>
      </c>
      <c r="AC292" s="406">
        <f t="shared" ca="1" si="157"/>
        <v>0</v>
      </c>
      <c r="AD292" s="406">
        <f t="shared" ca="1" si="158"/>
        <v>0</v>
      </c>
      <c r="AE292" s="406">
        <f t="shared" ca="1" si="159"/>
        <v>0</v>
      </c>
      <c r="AF292" s="406">
        <f t="shared" ca="1" si="160"/>
        <v>0</v>
      </c>
      <c r="AG292" s="406">
        <f t="shared" ca="1" si="161"/>
        <v>0</v>
      </c>
      <c r="AH292" s="406">
        <f t="shared" ca="1" si="162"/>
        <v>0</v>
      </c>
      <c r="AI292" s="406">
        <f t="shared" ca="1" si="163"/>
        <v>0</v>
      </c>
      <c r="AJ292" s="406">
        <f t="shared" ca="1" si="164"/>
        <v>0</v>
      </c>
      <c r="AK292" s="406">
        <f t="shared" ca="1" si="165"/>
        <v>0</v>
      </c>
      <c r="AL292" s="406">
        <f t="shared" ca="1" si="166"/>
        <v>0</v>
      </c>
      <c r="AM292" s="406">
        <f t="shared" ca="1" si="167"/>
        <v>0</v>
      </c>
      <c r="AN292" s="406">
        <f t="shared" ca="1" si="168"/>
        <v>0</v>
      </c>
      <c r="AO292" s="406">
        <f t="shared" ca="1" si="169"/>
        <v>0</v>
      </c>
      <c r="AP292" s="406">
        <f t="shared" ca="1" si="170"/>
        <v>0</v>
      </c>
      <c r="AQ292" s="269">
        <f t="shared" ca="1" si="171"/>
        <v>0</v>
      </c>
      <c r="AR292" s="269">
        <f t="shared" ca="1" si="172"/>
        <v>0</v>
      </c>
      <c r="AS292" s="517">
        <f t="shared" ca="1" si="173"/>
        <v>0</v>
      </c>
      <c r="AU292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</row>
    <row r="293" spans="4:72" ht="15" customHeight="1">
      <c r="D293" s="404">
        <f t="shared" si="174"/>
        <v>0</v>
      </c>
      <c r="E293" s="405">
        <f t="shared" si="174"/>
        <v>0</v>
      </c>
      <c r="F293" s="405">
        <f t="shared" si="174"/>
        <v>0</v>
      </c>
      <c r="G293" s="405">
        <f t="shared" si="174"/>
        <v>0</v>
      </c>
      <c r="H293" s="405">
        <f t="shared" ca="1" si="174"/>
        <v>0</v>
      </c>
      <c r="I293" s="561">
        <f t="shared" ca="1" si="147"/>
        <v>0</v>
      </c>
      <c r="J293" s="69"/>
      <c r="K293" s="69"/>
      <c r="M293" s="22"/>
      <c r="N293" s="187" t="str">
        <f t="shared" si="148"/>
        <v>직원11</v>
      </c>
      <c r="O293" s="404">
        <f ca="1">IF(OR(O158=0,O201&gt;0),0,
 IF(O$298=6,
  IF(COUNTIFS(E158:$I158,"&gt;0",E201:$I201,0)&lt;5,O158-8,
   IF(COUNTIFS(E158:$I158,"&gt;=8",E201:$I201,0)&gt;=5,O158,O158+SUMIF(D293:$I293,"&lt;0"))),
  IF(O$298=7,
   IF(COUNTIFS(D158:$I158,"&gt;0",D201:$I201,0)&lt;5,O158-8,
    IF(COUNTIFS(D158:$I158,"&gt;0",D201:$I201,0)=5,
     IF(COUNTIFS(D158:$I158,"&gt;=8",D201:$I201,0)=5,O158, O158+SUMIF(D293:$I293,"&lt;0")),
    O158+IF(I293&lt;0,I293,0)
    )
   ),
  O158-8
  )
 )
)</f>
        <v>0</v>
      </c>
      <c r="P293" s="405">
        <f ca="1">IF(OR(P158=0,P201&gt;0),0,
 IF(P$298=6,
  IF(COUNTIFS(F158:$I158,"&gt;0",E201:$I201,0)+COUNTIFS($O158:O158,"&gt;0",$O201:O201,0)&lt;5,P158-8,
   IF(COUNTIFS(F158:$I158,"&gt;=8",E201:$I201,0)+COUNTIFS($O158:O158,"&gt;=8",$O201:O201,0)&gt;=5,P158,P158+SUMIF(E293:$I293,"&lt;0")+SUMIF($O293:O293,"&lt;0"))),
  IF(P$298=7,
   IF(COUNTIFS(E158:$I158,"&gt;0",E201:$I201,0)+COUNTIFS($O158:O158,"&gt;0",$O201:O201,0)&lt;5,P158-8,
    IF(COUNTIFS(E158:$I158,"&gt;0",E201:$I201,0)+COUNTIFS($O158:O158,"&gt;0",$O201:O201,0)=5,
     IF(COUNTIFS(E158:$I158,"&gt;=8",E201:$I201,0)+COUNTIFS($O158:O158,"&gt;=8",$O201:O201,0)=5,P158, P158+SUMIF(E293:$I293,"&lt;0")+SUMIF($O293:O293,"&lt;0")),
    P158+IF(O293&lt;0,O293,0)
    )
   ),
  P158-8
  )
 )
)</f>
        <v>0</v>
      </c>
      <c r="Q293" s="405">
        <f ca="1">IF(OR(Q158=0,Q201&gt;0),0,
 IF(Q$298=6,
  IF(COUNTIFS(G158:$I158,"&gt;0",G201:$I201,0)+COUNTIFS($O158:P158,"&gt;0",$O201:P201,0)&lt;5,Q158-8,
   IF(COUNTIFS(G158:$I158,"&gt;=8",G201:$I201,0)+COUNTIFS($O158:P158,"&gt;=8",$O201:P201,0)&gt;=5,Q158,Q158+SUMIF(G293:$I293,"&lt;0")+SUMIF($O293:P293,"&lt;0"))),
  IF(Q$298=7,
   IF(COUNTIFS(F158:$I158,"&gt;0",F201:$I201,0)+COUNTIFS($O158:P158,"&gt;0",$O201:P201,0)&lt;5,Q158-8,
    IF(COUNTIFS(F158:$I158,"&gt;0",F201:$I201,0)+COUNTIFS($O158:P158,"&gt;0",$O201:P201,0)=5,
     IF(COUNTIFS(F158:$I158,"&gt;=8",F201:$I201,0)+COUNTIFS($O158:P158,"&gt;=8",$O201:P201,0)=5,Q158, Q158+SUMIF(F293:$I293,"&lt;0")+SUMIF($O293:P293,"&lt;0")),
    Q158+IF(P293&lt;0,P293,0)
    )
   ),
  Q158-8
  )
 )
)</f>
        <v>0</v>
      </c>
      <c r="R293" s="405">
        <f ca="1">IF(OR(R158=0,R201&gt;0),0,
 IF(R$298=6,
  IF(COUNTIFS(H158:$I158,"&gt;0",H201:$I201,0)+COUNTIFS($O158:Q158,"&gt;0",$O201:Q201,0)&lt;5,R158-8,
   IF(COUNTIFS(H158:$I158,"&gt;=8",H201:$I201,0)+COUNTIFS($O158:Q158,"&gt;=8",$O201:Q201,0)&gt;=5,R158,R158+SUMIF(H293:$I293,"&lt;0")+SUMIF($O293:Q293,"&lt;0"))),
  IF(R$298=7,
   IF(COUNTIFS(G158:$I158,"&gt;0",G201:$I201,0)+COUNTIFS($O158:Q158,"&gt;0",$O201:Q201,0)&lt;5,R158-8,
    IF(COUNTIFS(G158:$I158,"&gt;0",G201:$I201,0)+COUNTIFS($O158:Q158,"&gt;0",$O201:Q201,0)=5,
     IF(COUNTIFS(G158:$I158,"&gt;=8",G201:$I201,0)+COUNTIFS($O158:Q158,"&gt;=8",$O201:Q201,0)=5,R158, R158+SUMIF(G293:$I293,"&lt;0")+SUMIF($O293:Q293,"&lt;0")),
    R158+IF(Q293&lt;0,Q293,0)
    )
   ),
  R158-8
  )
 )
)</f>
        <v>0</v>
      </c>
      <c r="S293" s="405">
        <f ca="1">IF(OR(S158=0,S201&gt;0),0,
 IF(S$298=6,
  IF(COUNTIFS(I158:$I158,"&gt;0",I201:$I201,0)+COUNTIFS($O158:R158,"&gt;0",$O201:R201,0)&lt;5,S158-8,
   IF(COUNTIFS(I158:$I158,"&gt;=8",I201:$I201,0)+COUNTIFS($O158:R158,"&gt;=8",$O201:R201,0)&gt;=5,S158,S158+SUMIF(I293:$I293,"&lt;0")+SUMIF($O293:R293,"&lt;0"))),
  IF(S$298=7,
   IF(COUNTIFS(H158:$I158,"&gt;0",H201:$I201,0)+COUNTIFS($O158:R158,"&gt;0",$O201:R201,0)&lt;5,S158-8,
    IF(COUNTIFS(H158:$I158,"&gt;0",H201:$I201,0)+COUNTIFS($O158:R158,"&gt;0",$O201:R201,0)=5,
     IF(COUNTIFS(H158:$I158,"&gt;=8",H201:$I201,0)+COUNTIFS($O158:R158,"&gt;=8",$O201:R201,0)=5,S158, S158+SUMIF(H293:$I293,"&lt;0")+SUMIF($O293:R293,"&lt;0")),
    S158+IF(R293&lt;0,R293,0)
    )
   ),
  S158-8
  )
 )
)</f>
        <v>0</v>
      </c>
      <c r="T293" s="405">
        <f ca="1">IF(OR(T158=0,T201&gt;0),0,
 IF(T$298=6,
  IF(COUNTIFS($O158:S158,"&gt;0",$O201:S201,0)&lt;5,T158-8,
   IF(COUNTIFS($O158:S158,"&gt;=8",$O201:S201,0)&gt;=5,T158,T158+SUMIF($O293:S293,"&lt;0"))),
  IF(T$298=7,
   IF(COUNTIFS(I158:$I158,"&gt;0",I201:$I201,0)+COUNTIFS($O158:S158,"&gt;0",$O201:S201,0)&lt;5,T158-8,
    IF(COUNTIFS(I158:$I158,"&gt;0",I201:$I201,0)+COUNTIFS($O158:S158,"&gt;0",$O201:S201,0)=5,
     IF(COUNTIFS(I158:$I158,"&gt;=8",I201:$I201,0)+COUNTIFS($O158:S158,"&gt;=8",$O201:S201,0)=5,T158, T158+SUMIF(I293:$I293,"&lt;0")+SUMIF($O293:S293,"&lt;0")),
    T158+IF(S293&lt;0,S293,0)
    )
   ),
  T158-8
  )
 )
)</f>
        <v>0</v>
      </c>
      <c r="U293" s="405">
        <f t="shared" ca="1" si="149"/>
        <v>0</v>
      </c>
      <c r="V293" s="406">
        <f t="shared" ca="1" si="150"/>
        <v>0</v>
      </c>
      <c r="W293" s="406">
        <f t="shared" ca="1" si="151"/>
        <v>0</v>
      </c>
      <c r="X293" s="406">
        <f t="shared" ca="1" si="152"/>
        <v>0</v>
      </c>
      <c r="Y293" s="406">
        <f t="shared" ca="1" si="153"/>
        <v>0</v>
      </c>
      <c r="Z293" s="406">
        <f t="shared" ca="1" si="154"/>
        <v>0</v>
      </c>
      <c r="AA293" s="406">
        <f t="shared" ca="1" si="155"/>
        <v>0</v>
      </c>
      <c r="AB293" s="406">
        <f t="shared" ca="1" si="156"/>
        <v>0</v>
      </c>
      <c r="AC293" s="406">
        <f t="shared" ca="1" si="157"/>
        <v>0</v>
      </c>
      <c r="AD293" s="406">
        <f t="shared" ca="1" si="158"/>
        <v>0</v>
      </c>
      <c r="AE293" s="406">
        <f t="shared" ca="1" si="159"/>
        <v>0</v>
      </c>
      <c r="AF293" s="406">
        <f t="shared" ca="1" si="160"/>
        <v>0</v>
      </c>
      <c r="AG293" s="406">
        <f t="shared" ca="1" si="161"/>
        <v>0</v>
      </c>
      <c r="AH293" s="406">
        <f t="shared" ca="1" si="162"/>
        <v>0</v>
      </c>
      <c r="AI293" s="406">
        <f t="shared" ca="1" si="163"/>
        <v>0</v>
      </c>
      <c r="AJ293" s="406">
        <f t="shared" ca="1" si="164"/>
        <v>0</v>
      </c>
      <c r="AK293" s="406">
        <f t="shared" ca="1" si="165"/>
        <v>0</v>
      </c>
      <c r="AL293" s="406">
        <f t="shared" ca="1" si="166"/>
        <v>0</v>
      </c>
      <c r="AM293" s="406">
        <f t="shared" ca="1" si="167"/>
        <v>0</v>
      </c>
      <c r="AN293" s="406">
        <f t="shared" ca="1" si="168"/>
        <v>0</v>
      </c>
      <c r="AO293" s="406">
        <f t="shared" ca="1" si="169"/>
        <v>0</v>
      </c>
      <c r="AP293" s="406">
        <f t="shared" ca="1" si="170"/>
        <v>0</v>
      </c>
      <c r="AQ293" s="269">
        <f t="shared" ca="1" si="171"/>
        <v>0</v>
      </c>
      <c r="AR293" s="269">
        <f t="shared" ca="1" si="172"/>
        <v>0</v>
      </c>
      <c r="AS293" s="517">
        <f t="shared" ca="1" si="173"/>
        <v>0</v>
      </c>
      <c r="AU293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</row>
    <row r="294" spans="4:72" ht="15" customHeight="1">
      <c r="D294" s="404">
        <f t="shared" si="174"/>
        <v>0</v>
      </c>
      <c r="E294" s="405">
        <f t="shared" si="174"/>
        <v>0</v>
      </c>
      <c r="F294" s="405">
        <f t="shared" si="174"/>
        <v>0</v>
      </c>
      <c r="G294" s="405">
        <f t="shared" si="174"/>
        <v>0</v>
      </c>
      <c r="H294" s="405">
        <f t="shared" ca="1" si="174"/>
        <v>0</v>
      </c>
      <c r="I294" s="561">
        <f t="shared" ca="1" si="147"/>
        <v>0</v>
      </c>
      <c r="J294" s="69"/>
      <c r="K294" s="69"/>
      <c r="M294" s="22"/>
      <c r="N294" s="187" t="str">
        <f t="shared" si="148"/>
        <v>직원12</v>
      </c>
      <c r="O294" s="404">
        <f ca="1">IF(OR(O159=0,O202&gt;0),0,
 IF(O$298=6,
  IF(COUNTIFS(E159:$I159,"&gt;0",E202:$I202,0)&lt;5,O159-8,
   IF(COUNTIFS(E159:$I159,"&gt;=8",E202:$I202,0)&gt;=5,O159,O159+SUMIF(D294:$I294,"&lt;0"))),
  IF(O$298=7,
   IF(COUNTIFS(D159:$I159,"&gt;0",D202:$I202,0)&lt;5,O159-8,
    IF(COUNTIFS(D159:$I159,"&gt;0",D202:$I202,0)=5,
     IF(COUNTIFS(D159:$I159,"&gt;=8",D202:$I202,0)=5,O159, O159+SUMIF(D294:$I294,"&lt;0")),
    O159+IF(I294&lt;0,I294,0)
    )
   ),
  O159-8
  )
 )
)</f>
        <v>0</v>
      </c>
      <c r="P294" s="405">
        <f ca="1">IF(OR(P159=0,P202&gt;0),0,
 IF(P$298=6,
  IF(COUNTIFS(F159:$I159,"&gt;0",E202:$I202,0)+COUNTIFS($O159:O159,"&gt;0",$O202:O202,0)&lt;5,P159-8,
   IF(COUNTIFS(F159:$I159,"&gt;=8",E202:$I202,0)+COUNTIFS($O159:O159,"&gt;=8",$O202:O202,0)&gt;=5,P159,P159+SUMIF(E294:$I294,"&lt;0")+SUMIF($O294:O294,"&lt;0"))),
  IF(P$298=7,
   IF(COUNTIFS(E159:$I159,"&gt;0",E202:$I202,0)+COUNTIFS($O159:O159,"&gt;0",$O202:O202,0)&lt;5,P159-8,
    IF(COUNTIFS(E159:$I159,"&gt;0",E202:$I202,0)+COUNTIFS($O159:O159,"&gt;0",$O202:O202,0)=5,
     IF(COUNTIFS(E159:$I159,"&gt;=8",E202:$I202,0)+COUNTIFS($O159:O159,"&gt;=8",$O202:O202,0)=5,P159, P159+SUMIF(E294:$I294,"&lt;0")+SUMIF($O294:O294,"&lt;0")),
    P159+IF(O294&lt;0,O294,0)
    )
   ),
  P159-8
  )
 )
)</f>
        <v>0</v>
      </c>
      <c r="Q294" s="405">
        <f ca="1">IF(OR(Q159=0,Q202&gt;0),0,
 IF(Q$298=6,
  IF(COUNTIFS(G159:$I159,"&gt;0",G202:$I202,0)+COUNTIFS($O159:P159,"&gt;0",$O202:P202,0)&lt;5,Q159-8,
   IF(COUNTIFS(G159:$I159,"&gt;=8",G202:$I202,0)+COUNTIFS($O159:P159,"&gt;=8",$O202:P202,0)&gt;=5,Q159,Q159+SUMIF(G294:$I294,"&lt;0")+SUMIF($O294:P294,"&lt;0"))),
  IF(Q$298=7,
   IF(COUNTIFS(F159:$I159,"&gt;0",F202:$I202,0)+COUNTIFS($O159:P159,"&gt;0",$O202:P202,0)&lt;5,Q159-8,
    IF(COUNTIFS(F159:$I159,"&gt;0",F202:$I202,0)+COUNTIFS($O159:P159,"&gt;0",$O202:P202,0)=5,
     IF(COUNTIFS(F159:$I159,"&gt;=8",F202:$I202,0)+COUNTIFS($O159:P159,"&gt;=8",$O202:P202,0)=5,Q159, Q159+SUMIF(F294:$I294,"&lt;0")+SUMIF($O294:P294,"&lt;0")),
    Q159+IF(P294&lt;0,P294,0)
    )
   ),
  Q159-8
  )
 )
)</f>
        <v>0</v>
      </c>
      <c r="R294" s="405">
        <f ca="1">IF(OR(R159=0,R202&gt;0),0,
 IF(R$298=6,
  IF(COUNTIFS(H159:$I159,"&gt;0",H202:$I202,0)+COUNTIFS($O159:Q159,"&gt;0",$O202:Q202,0)&lt;5,R159-8,
   IF(COUNTIFS(H159:$I159,"&gt;=8",H202:$I202,0)+COUNTIFS($O159:Q159,"&gt;=8",$O202:Q202,0)&gt;=5,R159,R159+SUMIF(H294:$I294,"&lt;0")+SUMIF($O294:Q294,"&lt;0"))),
  IF(R$298=7,
   IF(COUNTIFS(G159:$I159,"&gt;0",G202:$I202,0)+COUNTIFS($O159:Q159,"&gt;0",$O202:Q202,0)&lt;5,R159-8,
    IF(COUNTIFS(G159:$I159,"&gt;0",G202:$I202,0)+COUNTIFS($O159:Q159,"&gt;0",$O202:Q202,0)=5,
     IF(COUNTIFS(G159:$I159,"&gt;=8",G202:$I202,0)+COUNTIFS($O159:Q159,"&gt;=8",$O202:Q202,0)=5,R159, R159+SUMIF(G294:$I294,"&lt;0")+SUMIF($O294:Q294,"&lt;0")),
    R159+IF(Q294&lt;0,Q294,0)
    )
   ),
  R159-8
  )
 )
)</f>
        <v>0</v>
      </c>
      <c r="S294" s="405">
        <f ca="1">IF(OR(S159=0,S202&gt;0),0,
 IF(S$298=6,
  IF(COUNTIFS(I159:$I159,"&gt;0",I202:$I202,0)+COUNTIFS($O159:R159,"&gt;0",$O202:R202,0)&lt;5,S159-8,
   IF(COUNTIFS(I159:$I159,"&gt;=8",I202:$I202,0)+COUNTIFS($O159:R159,"&gt;=8",$O202:R202,0)&gt;=5,S159,S159+SUMIF(I294:$I294,"&lt;0")+SUMIF($O294:R294,"&lt;0"))),
  IF(S$298=7,
   IF(COUNTIFS(H159:$I159,"&gt;0",H202:$I202,0)+COUNTIFS($O159:R159,"&gt;0",$O202:R202,0)&lt;5,S159-8,
    IF(COUNTIFS(H159:$I159,"&gt;0",H202:$I202,0)+COUNTIFS($O159:R159,"&gt;0",$O202:R202,0)=5,
     IF(COUNTIFS(H159:$I159,"&gt;=8",H202:$I202,0)+COUNTIFS($O159:R159,"&gt;=8",$O202:R202,0)=5,S159, S159+SUMIF(H294:$I294,"&lt;0")+SUMIF($O294:R294,"&lt;0")),
    S159+IF(R294&lt;0,R294,0)
    )
   ),
  S159-8
  )
 )
)</f>
        <v>0</v>
      </c>
      <c r="T294" s="405">
        <f ca="1">IF(OR(T159=0,T202&gt;0),0,
 IF(T$298=6,
  IF(COUNTIFS($O159:S159,"&gt;0",$O202:S202,0)&lt;5,T159-8,
   IF(COUNTIFS($O159:S159,"&gt;=8",$O202:S202,0)&gt;=5,T159,T159+SUMIF($O294:S294,"&lt;0"))),
  IF(T$298=7,
   IF(COUNTIFS(I159:$I159,"&gt;0",I202:$I202,0)+COUNTIFS($O159:S159,"&gt;0",$O202:S202,0)&lt;5,T159-8,
    IF(COUNTIFS(I159:$I159,"&gt;0",I202:$I202,0)+COUNTIFS($O159:S159,"&gt;0",$O202:S202,0)=5,
     IF(COUNTIFS(I159:$I159,"&gt;=8",I202:$I202,0)+COUNTIFS($O159:S159,"&gt;=8",$O202:S202,0)=5,T159, T159+SUMIF(I294:$I294,"&lt;0")+SUMIF($O294:S294,"&lt;0")),
    T159+IF(S294&lt;0,S294,0)
    )
   ),
  T159-8
  )
 )
)</f>
        <v>0</v>
      </c>
      <c r="U294" s="405">
        <f t="shared" ca="1" si="149"/>
        <v>0</v>
      </c>
      <c r="V294" s="406">
        <f t="shared" ca="1" si="150"/>
        <v>0</v>
      </c>
      <c r="W294" s="406">
        <f t="shared" ca="1" si="151"/>
        <v>0</v>
      </c>
      <c r="X294" s="406">
        <f t="shared" ca="1" si="152"/>
        <v>0</v>
      </c>
      <c r="Y294" s="406">
        <f t="shared" ca="1" si="153"/>
        <v>0</v>
      </c>
      <c r="Z294" s="406">
        <f t="shared" ca="1" si="154"/>
        <v>0</v>
      </c>
      <c r="AA294" s="406">
        <f t="shared" ca="1" si="155"/>
        <v>0</v>
      </c>
      <c r="AB294" s="406">
        <f t="shared" ca="1" si="156"/>
        <v>0</v>
      </c>
      <c r="AC294" s="406">
        <f t="shared" ca="1" si="157"/>
        <v>0</v>
      </c>
      <c r="AD294" s="406">
        <f t="shared" ca="1" si="158"/>
        <v>0</v>
      </c>
      <c r="AE294" s="406">
        <f t="shared" ca="1" si="159"/>
        <v>0</v>
      </c>
      <c r="AF294" s="406">
        <f t="shared" ca="1" si="160"/>
        <v>0</v>
      </c>
      <c r="AG294" s="406">
        <f t="shared" ca="1" si="161"/>
        <v>0</v>
      </c>
      <c r="AH294" s="406">
        <f t="shared" ca="1" si="162"/>
        <v>0</v>
      </c>
      <c r="AI294" s="406">
        <f t="shared" ca="1" si="163"/>
        <v>0</v>
      </c>
      <c r="AJ294" s="406">
        <f t="shared" ca="1" si="164"/>
        <v>0</v>
      </c>
      <c r="AK294" s="406">
        <f t="shared" ca="1" si="165"/>
        <v>0</v>
      </c>
      <c r="AL294" s="406">
        <f t="shared" ca="1" si="166"/>
        <v>0</v>
      </c>
      <c r="AM294" s="406">
        <f t="shared" ca="1" si="167"/>
        <v>0</v>
      </c>
      <c r="AN294" s="406">
        <f t="shared" ca="1" si="168"/>
        <v>0</v>
      </c>
      <c r="AO294" s="406">
        <f t="shared" ca="1" si="169"/>
        <v>0</v>
      </c>
      <c r="AP294" s="406">
        <f t="shared" ca="1" si="170"/>
        <v>0</v>
      </c>
      <c r="AQ294" s="269">
        <f t="shared" ca="1" si="171"/>
        <v>0</v>
      </c>
      <c r="AR294" s="269">
        <f t="shared" ca="1" si="172"/>
        <v>0</v>
      </c>
      <c r="AS294" s="517">
        <f t="shared" ca="1" si="173"/>
        <v>0</v>
      </c>
      <c r="AU294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</row>
    <row r="295" spans="4:72" ht="15" customHeight="1">
      <c r="D295" s="404">
        <f t="shared" si="174"/>
        <v>0</v>
      </c>
      <c r="E295" s="405">
        <f t="shared" si="174"/>
        <v>0</v>
      </c>
      <c r="F295" s="405">
        <f t="shared" si="174"/>
        <v>0</v>
      </c>
      <c r="G295" s="405">
        <f t="shared" si="174"/>
        <v>0</v>
      </c>
      <c r="H295" s="405">
        <f t="shared" ca="1" si="174"/>
        <v>0</v>
      </c>
      <c r="I295" s="561">
        <f t="shared" ca="1" si="147"/>
        <v>0</v>
      </c>
      <c r="J295" s="69"/>
      <c r="K295" s="69"/>
      <c r="M295" s="22"/>
      <c r="N295" s="187" t="str">
        <f t="shared" si="148"/>
        <v>직원13</v>
      </c>
      <c r="O295" s="404">
        <f ca="1">IF(OR(O160=0,O203&gt;0),0,
 IF(O$298=6,
  IF(COUNTIFS(E160:$I160,"&gt;0",E203:$I203,0)&lt;5,O160-8,
   IF(COUNTIFS(E160:$I160,"&gt;=8",E203:$I203,0)&gt;=5,O160,O160+SUMIF(D295:$I295,"&lt;0"))),
  IF(O$298=7,
   IF(COUNTIFS(D160:$I160,"&gt;0",D203:$I203,0)&lt;5,O160-8,
    IF(COUNTIFS(D160:$I160,"&gt;0",D203:$I203,0)=5,
     IF(COUNTIFS(D160:$I160,"&gt;=8",D203:$I203,0)=5,O160, O160+SUMIF(D295:$I295,"&lt;0")),
    O160+IF(I295&lt;0,I295,0)
    )
   ),
  O160-8
  )
 )
)</f>
        <v>0</v>
      </c>
      <c r="P295" s="405">
        <f ca="1">IF(OR(P160=0,P203&gt;0),0,
 IF(P$298=6,
  IF(COUNTIFS(F160:$I160,"&gt;0",E203:$I203,0)+COUNTIFS($O160:O160,"&gt;0",$O203:O203,0)&lt;5,P160-8,
   IF(COUNTIFS(F160:$I160,"&gt;=8",E203:$I203,0)+COUNTIFS($O160:O160,"&gt;=8",$O203:O203,0)&gt;=5,P160,P160+SUMIF(E295:$I295,"&lt;0")+SUMIF($O295:O295,"&lt;0"))),
  IF(P$298=7,
   IF(COUNTIFS(E160:$I160,"&gt;0",E203:$I203,0)+COUNTIFS($O160:O160,"&gt;0",$O203:O203,0)&lt;5,P160-8,
    IF(COUNTIFS(E160:$I160,"&gt;0",E203:$I203,0)+COUNTIFS($O160:O160,"&gt;0",$O203:O203,0)=5,
     IF(COUNTIFS(E160:$I160,"&gt;=8",E203:$I203,0)+COUNTIFS($O160:O160,"&gt;=8",$O203:O203,0)=5,P160, P160+SUMIF(E295:$I295,"&lt;0")+SUMIF($O295:O295,"&lt;0")),
    P160+IF(O295&lt;0,O295,0)
    )
   ),
  P160-8
  )
 )
)</f>
        <v>0</v>
      </c>
      <c r="Q295" s="405">
        <f ca="1">IF(OR(Q160=0,Q203&gt;0),0,
 IF(Q$298=6,
  IF(COUNTIFS(G160:$I160,"&gt;0",G203:$I203,0)+COUNTIFS($O160:P160,"&gt;0",$O203:P203,0)&lt;5,Q160-8,
   IF(COUNTIFS(G160:$I160,"&gt;=8",G203:$I203,0)+COUNTIFS($O160:P160,"&gt;=8",$O203:P203,0)&gt;=5,Q160,Q160+SUMIF(G295:$I295,"&lt;0")+SUMIF($O295:P295,"&lt;0"))),
  IF(Q$298=7,
   IF(COUNTIFS(F160:$I160,"&gt;0",F203:$I203,0)+COUNTIFS($O160:P160,"&gt;0",$O203:P203,0)&lt;5,Q160-8,
    IF(COUNTIFS(F160:$I160,"&gt;0",F203:$I203,0)+COUNTIFS($O160:P160,"&gt;0",$O203:P203,0)=5,
     IF(COUNTIFS(F160:$I160,"&gt;=8",F203:$I203,0)+COUNTIFS($O160:P160,"&gt;=8",$O203:P203,0)=5,Q160, Q160+SUMIF(F295:$I295,"&lt;0")+SUMIF($O295:P295,"&lt;0")),
    Q160+IF(P295&lt;0,P295,0)
    )
   ),
  Q160-8
  )
 )
)</f>
        <v>0</v>
      </c>
      <c r="R295" s="405">
        <f ca="1">IF(OR(R160=0,R203&gt;0),0,
 IF(R$298=6,
  IF(COUNTIFS(H160:$I160,"&gt;0",H203:$I203,0)+COUNTIFS($O160:Q160,"&gt;0",$O203:Q203,0)&lt;5,R160-8,
   IF(COUNTIFS(H160:$I160,"&gt;=8",H203:$I203,0)+COUNTIFS($O160:Q160,"&gt;=8",$O203:Q203,0)&gt;=5,R160,R160+SUMIF(H295:$I295,"&lt;0")+SUMIF($O295:Q295,"&lt;0"))),
  IF(R$298=7,
   IF(COUNTIFS(G160:$I160,"&gt;0",G203:$I203,0)+COUNTIFS($O160:Q160,"&gt;0",$O203:Q203,0)&lt;5,R160-8,
    IF(COUNTIFS(G160:$I160,"&gt;0",G203:$I203,0)+COUNTIFS($O160:Q160,"&gt;0",$O203:Q203,0)=5,
     IF(COUNTIFS(G160:$I160,"&gt;=8",G203:$I203,0)+COUNTIFS($O160:Q160,"&gt;=8",$O203:Q203,0)=5,R160, R160+SUMIF(G295:$I295,"&lt;0")+SUMIF($O295:Q295,"&lt;0")),
    R160+IF(Q295&lt;0,Q295,0)
    )
   ),
  R160-8
  )
 )
)</f>
        <v>0</v>
      </c>
      <c r="S295" s="405">
        <f ca="1">IF(OR(S160=0,S203&gt;0),0,
 IF(S$298=6,
  IF(COUNTIFS(I160:$I160,"&gt;0",I203:$I203,0)+COUNTIFS($O160:R160,"&gt;0",$O203:R203,0)&lt;5,S160-8,
   IF(COUNTIFS(I160:$I160,"&gt;=8",I203:$I203,0)+COUNTIFS($O160:R160,"&gt;=8",$O203:R203,0)&gt;=5,S160,S160+SUMIF(I295:$I295,"&lt;0")+SUMIF($O295:R295,"&lt;0"))),
  IF(S$298=7,
   IF(COUNTIFS(H160:$I160,"&gt;0",H203:$I203,0)+COUNTIFS($O160:R160,"&gt;0",$O203:R203,0)&lt;5,S160-8,
    IF(COUNTIFS(H160:$I160,"&gt;0",H203:$I203,0)+COUNTIFS($O160:R160,"&gt;0",$O203:R203,0)=5,
     IF(COUNTIFS(H160:$I160,"&gt;=8",H203:$I203,0)+COUNTIFS($O160:R160,"&gt;=8",$O203:R203,0)=5,S160, S160+SUMIF(H295:$I295,"&lt;0")+SUMIF($O295:R295,"&lt;0")),
    S160+IF(R295&lt;0,R295,0)
    )
   ),
  S160-8
  )
 )
)</f>
        <v>0</v>
      </c>
      <c r="T295" s="405">
        <f ca="1">IF(OR(T160=0,T203&gt;0),0,
 IF(T$298=6,
  IF(COUNTIFS($O160:S160,"&gt;0",$O203:S203,0)&lt;5,T160-8,
   IF(COUNTIFS($O160:S160,"&gt;=8",$O203:S203,0)&gt;=5,T160,T160+SUMIF($O295:S295,"&lt;0"))),
  IF(T$298=7,
   IF(COUNTIFS(I160:$I160,"&gt;0",I203:$I203,0)+COUNTIFS($O160:S160,"&gt;0",$O203:S203,0)&lt;5,T160-8,
    IF(COUNTIFS(I160:$I160,"&gt;0",I203:$I203,0)+COUNTIFS($O160:S160,"&gt;0",$O203:S203,0)=5,
     IF(COUNTIFS(I160:$I160,"&gt;=8",I203:$I203,0)+COUNTIFS($O160:S160,"&gt;=8",$O203:S203,0)=5,T160, T160+SUMIF(I295:$I295,"&lt;0")+SUMIF($O295:S295,"&lt;0")),
    T160+IF(S295&lt;0,S295,0)
    )
   ),
  T160-8
  )
 )
)</f>
        <v>0</v>
      </c>
      <c r="U295" s="405">
        <f t="shared" ca="1" si="149"/>
        <v>0</v>
      </c>
      <c r="V295" s="406">
        <f t="shared" ca="1" si="150"/>
        <v>0</v>
      </c>
      <c r="W295" s="406">
        <f t="shared" ca="1" si="151"/>
        <v>0</v>
      </c>
      <c r="X295" s="406">
        <f t="shared" ca="1" si="152"/>
        <v>0</v>
      </c>
      <c r="Y295" s="406">
        <f t="shared" ca="1" si="153"/>
        <v>0</v>
      </c>
      <c r="Z295" s="406">
        <f t="shared" ca="1" si="154"/>
        <v>0</v>
      </c>
      <c r="AA295" s="406">
        <f t="shared" ca="1" si="155"/>
        <v>0</v>
      </c>
      <c r="AB295" s="406">
        <f t="shared" ca="1" si="156"/>
        <v>0</v>
      </c>
      <c r="AC295" s="406">
        <f t="shared" ca="1" si="157"/>
        <v>0</v>
      </c>
      <c r="AD295" s="406">
        <f t="shared" ca="1" si="158"/>
        <v>0</v>
      </c>
      <c r="AE295" s="406">
        <f t="shared" ca="1" si="159"/>
        <v>0</v>
      </c>
      <c r="AF295" s="406">
        <f t="shared" ca="1" si="160"/>
        <v>0</v>
      </c>
      <c r="AG295" s="406">
        <f t="shared" ca="1" si="161"/>
        <v>0</v>
      </c>
      <c r="AH295" s="406">
        <f t="shared" ca="1" si="162"/>
        <v>0</v>
      </c>
      <c r="AI295" s="406">
        <f t="shared" ca="1" si="163"/>
        <v>0</v>
      </c>
      <c r="AJ295" s="406">
        <f t="shared" ca="1" si="164"/>
        <v>0</v>
      </c>
      <c r="AK295" s="406">
        <f t="shared" ca="1" si="165"/>
        <v>0</v>
      </c>
      <c r="AL295" s="406">
        <f t="shared" ca="1" si="166"/>
        <v>0</v>
      </c>
      <c r="AM295" s="406">
        <f t="shared" ca="1" si="167"/>
        <v>0</v>
      </c>
      <c r="AN295" s="406">
        <f t="shared" ca="1" si="168"/>
        <v>0</v>
      </c>
      <c r="AO295" s="406">
        <f t="shared" ca="1" si="169"/>
        <v>0</v>
      </c>
      <c r="AP295" s="406">
        <f t="shared" ca="1" si="170"/>
        <v>0</v>
      </c>
      <c r="AQ295" s="269">
        <f t="shared" ca="1" si="171"/>
        <v>0</v>
      </c>
      <c r="AR295" s="269">
        <f t="shared" ca="1" si="172"/>
        <v>0</v>
      </c>
      <c r="AS295" s="517">
        <f t="shared" ca="1" si="173"/>
        <v>0</v>
      </c>
      <c r="AU295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</row>
    <row r="296" spans="4:72" ht="15" customHeight="1">
      <c r="D296" s="404">
        <f t="shared" si="174"/>
        <v>0</v>
      </c>
      <c r="E296" s="405">
        <f t="shared" si="174"/>
        <v>0</v>
      </c>
      <c r="F296" s="405">
        <f t="shared" si="174"/>
        <v>0</v>
      </c>
      <c r="G296" s="405">
        <f t="shared" si="174"/>
        <v>0</v>
      </c>
      <c r="H296" s="405">
        <f t="shared" ca="1" si="174"/>
        <v>0</v>
      </c>
      <c r="I296" s="561">
        <f t="shared" ca="1" si="147"/>
        <v>0</v>
      </c>
      <c r="J296" s="69"/>
      <c r="K296" s="69"/>
      <c r="M296" s="22"/>
      <c r="N296" s="187" t="str">
        <f t="shared" si="148"/>
        <v>직원14</v>
      </c>
      <c r="O296" s="404">
        <f ca="1">IF(OR(O161=0,O204&gt;0),0,
 IF(O$298=6,
  IF(COUNTIFS(E161:$I161,"&gt;0",E204:$I204,0)&lt;5,O161-8,
   IF(COUNTIFS(E161:$I161,"&gt;=8",E204:$I204,0)&gt;=5,O161,O161+SUMIF(D296:$I296,"&lt;0"))),
  IF(O$298=7,
   IF(COUNTIFS(D161:$I161,"&gt;0",D204:$I204,0)&lt;5,O161-8,
    IF(COUNTIFS(D161:$I161,"&gt;0",D204:$I204,0)=5,
     IF(COUNTIFS(D161:$I161,"&gt;=8",D204:$I204,0)=5,O161, O161+SUMIF(D296:$I296,"&lt;0")),
    O161+IF(I296&lt;0,I296,0)
    )
   ),
  O161-8
  )
 )
)</f>
        <v>0</v>
      </c>
      <c r="P296" s="405">
        <f ca="1">IF(OR(P161=0,P204&gt;0),0,
 IF(P$298=6,
  IF(COUNTIFS(F161:$I161,"&gt;0",E204:$I204,0)+COUNTIFS($O161:O161,"&gt;0",$O204:O204,0)&lt;5,P161-8,
   IF(COUNTIFS(F161:$I161,"&gt;=8",E204:$I204,0)+COUNTIFS($O161:O161,"&gt;=8",$O204:O204,0)&gt;=5,P161,P161+SUMIF(E296:$I296,"&lt;0")+SUMIF($O296:O296,"&lt;0"))),
  IF(P$298=7,
   IF(COUNTIFS(E161:$I161,"&gt;0",E204:$I204,0)+COUNTIFS($O161:O161,"&gt;0",$O204:O204,0)&lt;5,P161-8,
    IF(COUNTIFS(E161:$I161,"&gt;0",E204:$I204,0)+COUNTIFS($O161:O161,"&gt;0",$O204:O204,0)=5,
     IF(COUNTIFS(E161:$I161,"&gt;=8",E204:$I204,0)+COUNTIFS($O161:O161,"&gt;=8",$O204:O204,0)=5,P161, P161+SUMIF(E296:$I296,"&lt;0")+SUMIF($O296:O296,"&lt;0")),
    P161+IF(O296&lt;0,O296,0)
    )
   ),
  P161-8
  )
 )
)</f>
        <v>0</v>
      </c>
      <c r="Q296" s="405">
        <f ca="1">IF(OR(Q161=0,Q204&gt;0),0,
 IF(Q$298=6,
  IF(COUNTIFS(G161:$I161,"&gt;0",G204:$I204,0)+COUNTIFS($O161:P161,"&gt;0",$O204:P204,0)&lt;5,Q161-8,
   IF(COUNTIFS(G161:$I161,"&gt;=8",G204:$I204,0)+COUNTIFS($O161:P161,"&gt;=8",$O204:P204,0)&gt;=5,Q161,Q161+SUMIF(G296:$I296,"&lt;0")+SUMIF($O296:P296,"&lt;0"))),
  IF(Q$298=7,
   IF(COUNTIFS(F161:$I161,"&gt;0",F204:$I204,0)+COUNTIFS($O161:P161,"&gt;0",$O204:P204,0)&lt;5,Q161-8,
    IF(COUNTIFS(F161:$I161,"&gt;0",F204:$I204,0)+COUNTIFS($O161:P161,"&gt;0",$O204:P204,0)=5,
     IF(COUNTIFS(F161:$I161,"&gt;=8",F204:$I204,0)+COUNTIFS($O161:P161,"&gt;=8",$O204:P204,0)=5,Q161, Q161+SUMIF(F296:$I296,"&lt;0")+SUMIF($O296:P296,"&lt;0")),
    Q161+IF(P296&lt;0,P296,0)
    )
   ),
  Q161-8
  )
 )
)</f>
        <v>0</v>
      </c>
      <c r="R296" s="405">
        <f ca="1">IF(OR(R161=0,R204&gt;0),0,
 IF(R$298=6,
  IF(COUNTIFS(H161:$I161,"&gt;0",H204:$I204,0)+COUNTIFS($O161:Q161,"&gt;0",$O204:Q204,0)&lt;5,R161-8,
   IF(COUNTIFS(H161:$I161,"&gt;=8",H204:$I204,0)+COUNTIFS($O161:Q161,"&gt;=8",$O204:Q204,0)&gt;=5,R161,R161+SUMIF(H296:$I296,"&lt;0")+SUMIF($O296:Q296,"&lt;0"))),
  IF(R$298=7,
   IF(COUNTIFS(G161:$I161,"&gt;0",G204:$I204,0)+COUNTIFS($O161:Q161,"&gt;0",$O204:Q204,0)&lt;5,R161-8,
    IF(COUNTIFS(G161:$I161,"&gt;0",G204:$I204,0)+COUNTIFS($O161:Q161,"&gt;0",$O204:Q204,0)=5,
     IF(COUNTIFS(G161:$I161,"&gt;=8",G204:$I204,0)+COUNTIFS($O161:Q161,"&gt;=8",$O204:Q204,0)=5,R161, R161+SUMIF(G296:$I296,"&lt;0")+SUMIF($O296:Q296,"&lt;0")),
    R161+IF(Q296&lt;0,Q296,0)
    )
   ),
  R161-8
  )
 )
)</f>
        <v>0</v>
      </c>
      <c r="S296" s="405">
        <f ca="1">IF(OR(S161=0,S204&gt;0),0,
 IF(S$298=6,
  IF(COUNTIFS(I161:$I161,"&gt;0",I204:$I204,0)+COUNTIFS($O161:R161,"&gt;0",$O204:R204,0)&lt;5,S161-8,
   IF(COUNTIFS(I161:$I161,"&gt;=8",I204:$I204,0)+COUNTIFS($O161:R161,"&gt;=8",$O204:R204,0)&gt;=5,S161,S161+SUMIF(I296:$I296,"&lt;0")+SUMIF($O296:R296,"&lt;0"))),
  IF(S$298=7,
   IF(COUNTIFS(H161:$I161,"&gt;0",H204:$I204,0)+COUNTIFS($O161:R161,"&gt;0",$O204:R204,0)&lt;5,S161-8,
    IF(COUNTIFS(H161:$I161,"&gt;0",H204:$I204,0)+COUNTIFS($O161:R161,"&gt;0",$O204:R204,0)=5,
     IF(COUNTIFS(H161:$I161,"&gt;=8",H204:$I204,0)+COUNTIFS($O161:R161,"&gt;=8",$O204:R204,0)=5,S161, S161+SUMIF(H296:$I296,"&lt;0")+SUMIF($O296:R296,"&lt;0")),
    S161+IF(R296&lt;0,R296,0)
    )
   ),
  S161-8
  )
 )
)</f>
        <v>0</v>
      </c>
      <c r="T296" s="405">
        <f ca="1">IF(OR(T161=0,T204&gt;0),0,
 IF(T$298=6,
  IF(COUNTIFS($O161:S161,"&gt;0",$O204:S204,0)&lt;5,T161-8,
   IF(COUNTIFS($O161:S161,"&gt;=8",$O204:S204,0)&gt;=5,T161,T161+SUMIF($O296:S296,"&lt;0"))),
  IF(T$298=7,
   IF(COUNTIFS(I161:$I161,"&gt;0",I204:$I204,0)+COUNTIFS($O161:S161,"&gt;0",$O204:S204,0)&lt;5,T161-8,
    IF(COUNTIFS(I161:$I161,"&gt;0",I204:$I204,0)+COUNTIFS($O161:S161,"&gt;0",$O204:S204,0)=5,
     IF(COUNTIFS(I161:$I161,"&gt;=8",I204:$I204,0)+COUNTIFS($O161:S161,"&gt;=8",$O204:S204,0)=5,T161, T161+SUMIF(I296:$I296,"&lt;0")+SUMIF($O296:S296,"&lt;0")),
    T161+IF(S296&lt;0,S296,0)
    )
   ),
  T161-8
  )
 )
)</f>
        <v>0</v>
      </c>
      <c r="U296" s="405">
        <f t="shared" ca="1" si="149"/>
        <v>0</v>
      </c>
      <c r="V296" s="406">
        <f t="shared" ca="1" si="150"/>
        <v>0</v>
      </c>
      <c r="W296" s="406">
        <f t="shared" ca="1" si="151"/>
        <v>0</v>
      </c>
      <c r="X296" s="406">
        <f t="shared" ca="1" si="152"/>
        <v>0</v>
      </c>
      <c r="Y296" s="406">
        <f t="shared" ca="1" si="153"/>
        <v>0</v>
      </c>
      <c r="Z296" s="406">
        <f t="shared" ca="1" si="154"/>
        <v>0</v>
      </c>
      <c r="AA296" s="406">
        <f t="shared" ca="1" si="155"/>
        <v>0</v>
      </c>
      <c r="AB296" s="406">
        <f t="shared" ca="1" si="156"/>
        <v>0</v>
      </c>
      <c r="AC296" s="406">
        <f t="shared" ca="1" si="157"/>
        <v>0</v>
      </c>
      <c r="AD296" s="406">
        <f t="shared" ca="1" si="158"/>
        <v>0</v>
      </c>
      <c r="AE296" s="406">
        <f t="shared" ca="1" si="159"/>
        <v>0</v>
      </c>
      <c r="AF296" s="406">
        <f t="shared" ca="1" si="160"/>
        <v>0</v>
      </c>
      <c r="AG296" s="406">
        <f t="shared" ca="1" si="161"/>
        <v>0</v>
      </c>
      <c r="AH296" s="406">
        <f t="shared" ca="1" si="162"/>
        <v>0</v>
      </c>
      <c r="AI296" s="406">
        <f t="shared" ca="1" si="163"/>
        <v>0</v>
      </c>
      <c r="AJ296" s="406">
        <f t="shared" ca="1" si="164"/>
        <v>0</v>
      </c>
      <c r="AK296" s="406">
        <f t="shared" ca="1" si="165"/>
        <v>0</v>
      </c>
      <c r="AL296" s="406">
        <f t="shared" ca="1" si="166"/>
        <v>0</v>
      </c>
      <c r="AM296" s="406">
        <f t="shared" ca="1" si="167"/>
        <v>0</v>
      </c>
      <c r="AN296" s="406">
        <f t="shared" ca="1" si="168"/>
        <v>0</v>
      </c>
      <c r="AO296" s="406">
        <f t="shared" ca="1" si="169"/>
        <v>0</v>
      </c>
      <c r="AP296" s="406">
        <f t="shared" ca="1" si="170"/>
        <v>0</v>
      </c>
      <c r="AQ296" s="269">
        <f t="shared" ca="1" si="171"/>
        <v>0</v>
      </c>
      <c r="AR296" s="269">
        <f t="shared" ca="1" si="172"/>
        <v>0</v>
      </c>
      <c r="AS296" s="517">
        <f t="shared" ca="1" si="173"/>
        <v>0</v>
      </c>
      <c r="AU296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</row>
    <row r="297" spans="4:72" ht="15" customHeight="1">
      <c r="D297" s="408">
        <f t="shared" si="174"/>
        <v>0</v>
      </c>
      <c r="E297" s="409">
        <f t="shared" si="174"/>
        <v>0</v>
      </c>
      <c r="F297" s="409">
        <f t="shared" si="174"/>
        <v>0</v>
      </c>
      <c r="G297" s="409">
        <f t="shared" si="174"/>
        <v>0</v>
      </c>
      <c r="H297" s="409">
        <f t="shared" ca="1" si="174"/>
        <v>0</v>
      </c>
      <c r="I297" s="562">
        <f t="shared" ca="1" si="147"/>
        <v>0</v>
      </c>
      <c r="J297" s="69"/>
      <c r="K297" s="69"/>
      <c r="M297" s="22"/>
      <c r="N297" s="192" t="str">
        <f t="shared" si="148"/>
        <v>직원15</v>
      </c>
      <c r="O297" s="408">
        <f ca="1">IF(OR(O162=0,O205&gt;0),0,
 IF(O$298=6,
  IF(COUNTIFS(E162:$I162,"&gt;0",E205:$I205,0)&lt;5,O162-8,
   IF(COUNTIFS(E162:$I162,"&gt;=8",E205:$I205,0)&gt;=5,O162,O162+SUMIF(D297:$I297,"&lt;0"))),
  IF(O$298=7,
   IF(COUNTIFS(D162:$I162,"&gt;0",D205:$I205,0)&lt;5,O162-8,
    IF(COUNTIFS(D162:$I162,"&gt;0",D205:$I205,0)=5,
     IF(COUNTIFS(D162:$I162,"&gt;=8",D205:$I205,0)=5,O162, O162+SUMIF(D297:$I297,"&lt;0")),
    O162+IF(I297&lt;0,I297,0)
    )
   ),
  O162-8
  )
 )
)</f>
        <v>0</v>
      </c>
      <c r="P297" s="409">
        <f ca="1">IF(OR(P162=0,P205&gt;0),0,
 IF(P$298=6,
  IF(COUNTIFS(F162:$I162,"&gt;0",E205:$I205,0)+COUNTIFS($O162:O162,"&gt;0",$O205:O205,0)&lt;5,P162-8,
   IF(COUNTIFS(F162:$I162,"&gt;=8",E205:$I205,0)+COUNTIFS($O162:O162,"&gt;=8",$O205:O205,0)&gt;=5,P162,P162+SUMIF(E297:$I297,"&lt;0")+SUMIF($O297:O297,"&lt;0"))),
  IF(P$298=7,
   IF(COUNTIFS(E162:$I162,"&gt;0",E205:$I205,0)+COUNTIFS($O162:O162,"&gt;0",$O205:O205,0)&lt;5,P162-8,
    IF(COUNTIFS(E162:$I162,"&gt;0",E205:$I205,0)+COUNTIFS($O162:O162,"&gt;0",$O205:O205,0)=5,
     IF(COUNTIFS(E162:$I162,"&gt;=8",E205:$I205,0)+COUNTIFS($O162:O162,"&gt;=8",$O205:O205,0)=5,P162, P162+SUMIF(E297:$I297,"&lt;0")+SUMIF($O297:O297,"&lt;0")),
    P162+IF(O297&lt;0,O297,0)
    )
   ),
  P162-8
  )
 )
)</f>
        <v>0</v>
      </c>
      <c r="Q297" s="409">
        <f ca="1">IF(OR(Q162=0,Q205&gt;0),0,
 IF(Q$298=6,
  IF(COUNTIFS(G162:$I162,"&gt;0",G205:$I205,0)+COUNTIFS($O162:P162,"&gt;0",$O205:P205,0)&lt;5,Q162-8,
   IF(COUNTIFS(G162:$I162,"&gt;=8",G205:$I205,0)+COUNTIFS($O162:P162,"&gt;=8",$O205:P205,0)&gt;=5,Q162,Q162+SUMIF(G297:$I297,"&lt;0")+SUMIF($O297:P297,"&lt;0"))),
  IF(Q$298=7,
   IF(COUNTIFS(F162:$I162,"&gt;0",F205:$I205,0)+COUNTIFS($O162:P162,"&gt;0",$O205:P205,0)&lt;5,Q162-8,
    IF(COUNTIFS(F162:$I162,"&gt;0",F205:$I205,0)+COUNTIFS($O162:P162,"&gt;0",$O205:P205,0)=5,
     IF(COUNTIFS(F162:$I162,"&gt;=8",F205:$I205,0)+COUNTIFS($O162:P162,"&gt;=8",$O205:P205,0)=5,Q162, Q162+SUMIF(F297:$I297,"&lt;0")+SUMIF($O297:P297,"&lt;0")),
    Q162+IF(P297&lt;0,P297,0)
    )
   ),
  Q162-8
  )
 )
)</f>
        <v>0</v>
      </c>
      <c r="R297" s="409">
        <f ca="1">IF(OR(R162=0,R205&gt;0),0,
 IF(R$298=6,
  IF(COUNTIFS(H162:$I162,"&gt;0",H205:$I205,0)+COUNTIFS($O162:Q162,"&gt;0",$O205:Q205,0)&lt;5,R162-8,
   IF(COUNTIFS(H162:$I162,"&gt;=8",H205:$I205,0)+COUNTIFS($O162:Q162,"&gt;=8",$O205:Q205,0)&gt;=5,R162,R162+SUMIF(H297:$I297,"&lt;0")+SUMIF($O297:Q297,"&lt;0"))),
  IF(R$298=7,
   IF(COUNTIFS(G162:$I162,"&gt;0",G205:$I205,0)+COUNTIFS($O162:Q162,"&gt;0",$O205:Q205,0)&lt;5,R162-8,
    IF(COUNTIFS(G162:$I162,"&gt;0",G205:$I205,0)+COUNTIFS($O162:Q162,"&gt;0",$O205:Q205,0)=5,
     IF(COUNTIFS(G162:$I162,"&gt;=8",G205:$I205,0)+COUNTIFS($O162:Q162,"&gt;=8",$O205:Q205,0)=5,R162, R162+SUMIF(G297:$I297,"&lt;0")+SUMIF($O297:Q297,"&lt;0")),
    R162+IF(Q297&lt;0,Q297,0)
    )
   ),
  R162-8
  )
 )
)</f>
        <v>0</v>
      </c>
      <c r="S297" s="409">
        <f ca="1">IF(OR(S162=0,S205&gt;0),0,
 IF(S$298=6,
  IF(COUNTIFS(I162:$I162,"&gt;0",I205:$I205,0)+COUNTIFS($O162:R162,"&gt;0",$O205:R205,0)&lt;5,S162-8,
   IF(COUNTIFS(I162:$I162,"&gt;=8",I205:$I205,0)+COUNTIFS($O162:R162,"&gt;=8",$O205:R205,0)&gt;=5,S162,S162+SUMIF(I297:$I297,"&lt;0")+SUMIF($O297:R297,"&lt;0"))),
  IF(S$298=7,
   IF(COUNTIFS(H162:$I162,"&gt;0",H205:$I205,0)+COUNTIFS($O162:R162,"&gt;0",$O205:R205,0)&lt;5,S162-8,
    IF(COUNTIFS(H162:$I162,"&gt;0",H205:$I205,0)+COUNTIFS($O162:R162,"&gt;0",$O205:R205,0)=5,
     IF(COUNTIFS(H162:$I162,"&gt;=8",H205:$I205,0)+COUNTIFS($O162:R162,"&gt;=8",$O205:R205,0)=5,S162, S162+SUMIF(H297:$I297,"&lt;0")+SUMIF($O297:R297,"&lt;0")),
    S162+IF(R297&lt;0,R297,0)
    )
   ),
  S162-8
  )
 )
)</f>
        <v>0</v>
      </c>
      <c r="T297" s="409">
        <f ca="1">IF(OR(T162=0,T205&gt;0),0,
 IF(T$298=6,
  IF(COUNTIFS($O162:S162,"&gt;0",$O205:S205,0)&lt;5,T162-8,
   IF(COUNTIFS($O162:S162,"&gt;=8",$O205:S205,0)&gt;=5,T162,T162+SUMIF($O297:S297,"&lt;0"))),
  IF(T$298=7,
   IF(COUNTIFS(I162:$I162,"&gt;0",I205:$I205,0)+COUNTIFS($O162:S162,"&gt;0",$O205:S205,0)&lt;5,T162-8,
    IF(COUNTIFS(I162:$I162,"&gt;0",I205:$I205,0)+COUNTIFS($O162:S162,"&gt;0",$O205:S205,0)=5,
     IF(COUNTIFS(I162:$I162,"&gt;=8",I205:$I205,0)+COUNTIFS($O162:S162,"&gt;=8",$O205:S205,0)=5,T162, T162+SUMIF(I297:$I297,"&lt;0")+SUMIF($O297:S297,"&lt;0")),
    T162+IF(S297&lt;0,S297,0)
    )
   ),
  T162-8
  )
 )
)</f>
        <v>0</v>
      </c>
      <c r="U297" s="409">
        <f t="shared" ca="1" si="149"/>
        <v>0</v>
      </c>
      <c r="V297" s="410">
        <f t="shared" ca="1" si="150"/>
        <v>0</v>
      </c>
      <c r="W297" s="410">
        <f t="shared" ca="1" si="151"/>
        <v>0</v>
      </c>
      <c r="X297" s="410">
        <f t="shared" ca="1" si="152"/>
        <v>0</v>
      </c>
      <c r="Y297" s="410">
        <f t="shared" ca="1" si="153"/>
        <v>0</v>
      </c>
      <c r="Z297" s="410">
        <f t="shared" ca="1" si="154"/>
        <v>0</v>
      </c>
      <c r="AA297" s="410">
        <f t="shared" ca="1" si="155"/>
        <v>0</v>
      </c>
      <c r="AB297" s="410">
        <f t="shared" ca="1" si="156"/>
        <v>0</v>
      </c>
      <c r="AC297" s="410">
        <f t="shared" ca="1" si="157"/>
        <v>0</v>
      </c>
      <c r="AD297" s="410">
        <f t="shared" ca="1" si="158"/>
        <v>0</v>
      </c>
      <c r="AE297" s="410">
        <f t="shared" ca="1" si="159"/>
        <v>0</v>
      </c>
      <c r="AF297" s="410">
        <f t="shared" ca="1" si="160"/>
        <v>0</v>
      </c>
      <c r="AG297" s="410">
        <f t="shared" ca="1" si="161"/>
        <v>0</v>
      </c>
      <c r="AH297" s="410">
        <f t="shared" ca="1" si="162"/>
        <v>0</v>
      </c>
      <c r="AI297" s="410">
        <f t="shared" ca="1" si="163"/>
        <v>0</v>
      </c>
      <c r="AJ297" s="410">
        <f t="shared" ca="1" si="164"/>
        <v>0</v>
      </c>
      <c r="AK297" s="410">
        <f t="shared" ca="1" si="165"/>
        <v>0</v>
      </c>
      <c r="AL297" s="410">
        <f t="shared" ca="1" si="166"/>
        <v>0</v>
      </c>
      <c r="AM297" s="410">
        <f t="shared" ca="1" si="167"/>
        <v>0</v>
      </c>
      <c r="AN297" s="410">
        <f t="shared" ca="1" si="168"/>
        <v>0</v>
      </c>
      <c r="AO297" s="410">
        <f t="shared" ca="1" si="169"/>
        <v>0</v>
      </c>
      <c r="AP297" s="410">
        <f t="shared" ca="1" si="170"/>
        <v>0</v>
      </c>
      <c r="AQ297" s="273">
        <f t="shared" ca="1" si="171"/>
        <v>0</v>
      </c>
      <c r="AR297" s="273">
        <f t="shared" ca="1" si="172"/>
        <v>0</v>
      </c>
      <c r="AS297" s="518">
        <f t="shared" ca="1" si="173"/>
        <v>0</v>
      </c>
      <c r="AU297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</row>
    <row r="298" spans="4:72" ht="15" hidden="1" customHeight="1">
      <c r="D298" s="412">
        <f t="shared" ref="D298:G298" si="175">IF(E298=1,7,E298-1)</f>
        <v>4</v>
      </c>
      <c r="E298" s="412">
        <f t="shared" si="175"/>
        <v>5</v>
      </c>
      <c r="F298" s="412">
        <f t="shared" si="175"/>
        <v>6</v>
      </c>
      <c r="G298" s="412">
        <f t="shared" si="175"/>
        <v>7</v>
      </c>
      <c r="H298" s="412">
        <f>IF(I298=1,7,I298-1)</f>
        <v>1</v>
      </c>
      <c r="I298" s="412">
        <f>IF(O298=1,7,O298-1)</f>
        <v>2</v>
      </c>
      <c r="J298" s="69"/>
      <c r="K298" s="69"/>
      <c r="M298" s="22"/>
      <c r="N298" s="33"/>
      <c r="O298" s="412">
        <f>IF($I$2=0,1,IF($I$2=1,N185,N185-1))</f>
        <v>3</v>
      </c>
      <c r="P298" s="412">
        <f t="shared" ref="P298:AS298" si="176">IF(O298=7,1,O298+1)</f>
        <v>4</v>
      </c>
      <c r="Q298" s="412">
        <f t="shared" si="176"/>
        <v>5</v>
      </c>
      <c r="R298" s="412">
        <f t="shared" si="176"/>
        <v>6</v>
      </c>
      <c r="S298" s="412">
        <f t="shared" si="176"/>
        <v>7</v>
      </c>
      <c r="T298" s="412">
        <f t="shared" si="176"/>
        <v>1</v>
      </c>
      <c r="U298" s="412">
        <f t="shared" si="176"/>
        <v>2</v>
      </c>
      <c r="V298" s="412">
        <f t="shared" si="176"/>
        <v>3</v>
      </c>
      <c r="W298" s="412">
        <f t="shared" si="176"/>
        <v>4</v>
      </c>
      <c r="X298" s="412">
        <f t="shared" si="176"/>
        <v>5</v>
      </c>
      <c r="Y298" s="412">
        <f t="shared" si="176"/>
        <v>6</v>
      </c>
      <c r="Z298" s="412">
        <f t="shared" si="176"/>
        <v>7</v>
      </c>
      <c r="AA298" s="412">
        <f t="shared" si="176"/>
        <v>1</v>
      </c>
      <c r="AB298" s="412">
        <f t="shared" si="176"/>
        <v>2</v>
      </c>
      <c r="AC298" s="412">
        <f t="shared" si="176"/>
        <v>3</v>
      </c>
      <c r="AD298" s="412">
        <f t="shared" si="176"/>
        <v>4</v>
      </c>
      <c r="AE298" s="301">
        <f t="shared" si="176"/>
        <v>5</v>
      </c>
      <c r="AF298" s="301">
        <f t="shared" si="176"/>
        <v>6</v>
      </c>
      <c r="AG298" s="301">
        <f t="shared" si="176"/>
        <v>7</v>
      </c>
      <c r="AH298" s="301">
        <f t="shared" si="176"/>
        <v>1</v>
      </c>
      <c r="AI298" s="301">
        <f t="shared" si="176"/>
        <v>2</v>
      </c>
      <c r="AJ298" s="301">
        <f t="shared" si="176"/>
        <v>3</v>
      </c>
      <c r="AK298" s="301">
        <f t="shared" si="176"/>
        <v>4</v>
      </c>
      <c r="AL298" s="301">
        <f t="shared" si="176"/>
        <v>5</v>
      </c>
      <c r="AM298" s="301">
        <f t="shared" si="176"/>
        <v>6</v>
      </c>
      <c r="AN298" s="301">
        <f t="shared" si="176"/>
        <v>7</v>
      </c>
      <c r="AO298" s="301">
        <f t="shared" si="176"/>
        <v>1</v>
      </c>
      <c r="AP298" s="301">
        <f t="shared" si="176"/>
        <v>2</v>
      </c>
      <c r="AQ298" s="301">
        <f t="shared" si="176"/>
        <v>3</v>
      </c>
      <c r="AR298" s="301">
        <f t="shared" si="176"/>
        <v>4</v>
      </c>
      <c r="AS298" s="301">
        <f t="shared" si="176"/>
        <v>5</v>
      </c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</row>
    <row r="299" spans="4:72" ht="15" hidden="1" customHeight="1">
      <c r="H299" s="69"/>
      <c r="I299" s="69"/>
      <c r="J299" s="69"/>
      <c r="K299" s="69"/>
      <c r="M299" s="22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</row>
    <row r="300" spans="4:72" ht="15" hidden="1" customHeight="1">
      <c r="H300" s="69"/>
      <c r="I300" s="69"/>
      <c r="J300" s="69"/>
      <c r="K300" s="69"/>
      <c r="M300" s="22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4:72" ht="15" hidden="1" customHeight="1">
      <c r="H301" s="69"/>
      <c r="I301" s="69"/>
      <c r="J301" s="69"/>
      <c r="K301" s="69"/>
      <c r="M301" s="22"/>
      <c r="N301" s="70" t="s">
        <v>139</v>
      </c>
      <c r="O301" s="70"/>
      <c r="P301" s="70"/>
      <c r="Q301" s="70"/>
      <c r="R301" s="70"/>
      <c r="S301" s="70"/>
      <c r="T301" s="70"/>
      <c r="U301" s="70"/>
      <c r="V301" s="70"/>
      <c r="W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4:72" ht="15" hidden="1" customHeight="1">
      <c r="H302" s="69"/>
      <c r="I302" s="69"/>
      <c r="J302" s="69"/>
      <c r="K302" s="69"/>
      <c r="M302" s="22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</row>
    <row r="303" spans="4:72" ht="15" hidden="1" customHeight="1">
      <c r="H303" s="69"/>
      <c r="I303" s="69"/>
      <c r="J303" s="69"/>
      <c r="K303" s="69"/>
      <c r="M303" s="22"/>
      <c r="N303" s="70" t="s">
        <v>140</v>
      </c>
      <c r="O303" s="70"/>
      <c r="P303" s="70"/>
      <c r="Q303" s="70"/>
      <c r="R303" s="70"/>
      <c r="S303" s="70"/>
      <c r="T303" s="70"/>
      <c r="U303" s="70"/>
      <c r="V303" s="70"/>
      <c r="W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</row>
    <row r="304" spans="4:72" ht="15" hidden="1" customHeight="1">
      <c r="N304" s="70" t="s">
        <v>141</v>
      </c>
      <c r="O304" s="70"/>
      <c r="P304" s="70"/>
      <c r="Q304" s="70"/>
      <c r="R304" s="70"/>
      <c r="S304" s="70"/>
      <c r="T304" s="70"/>
      <c r="U304" s="70"/>
      <c r="V304" s="70"/>
      <c r="W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</row>
    <row r="305" spans="14:70" ht="15" hidden="1" customHeight="1">
      <c r="N305" s="70" t="s">
        <v>142</v>
      </c>
      <c r="O305" s="70"/>
      <c r="P305" s="70"/>
      <c r="Q305" s="70"/>
      <c r="R305" s="70"/>
      <c r="S305" s="70"/>
      <c r="T305" s="70"/>
      <c r="U305" s="70"/>
      <c r="V305" s="70"/>
      <c r="W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BA305" s="58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</row>
    <row r="306" spans="14:70" ht="15" hidden="1" customHeight="1"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U306" s="58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</row>
    <row r="307" spans="14:70" ht="15" hidden="1" customHeight="1">
      <c r="N307" s="70"/>
      <c r="O307" s="70" t="s">
        <v>143</v>
      </c>
      <c r="P307" s="70"/>
      <c r="Q307" s="70"/>
      <c r="R307" s="70"/>
      <c r="S307" s="70"/>
      <c r="T307" s="70"/>
      <c r="U307" s="70"/>
      <c r="V307" s="70"/>
      <c r="W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U307" s="58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</row>
    <row r="308" spans="14:70" ht="15" hidden="1" customHeight="1">
      <c r="N308" s="70"/>
      <c r="O308" s="70" t="s">
        <v>166</v>
      </c>
      <c r="P308" s="70"/>
      <c r="Q308" s="70"/>
      <c r="R308" s="70"/>
      <c r="S308" s="70"/>
      <c r="T308" s="70"/>
      <c r="U308" s="70"/>
      <c r="V308" s="70"/>
      <c r="W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U308" s="58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</row>
    <row r="309" spans="14:70" ht="15" hidden="1" customHeight="1"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U309" s="58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</row>
    <row r="310" spans="14:70" ht="15" hidden="1" customHeight="1">
      <c r="N310" s="70"/>
      <c r="O310" s="70"/>
      <c r="P310" s="70" t="s">
        <v>144</v>
      </c>
      <c r="Q310" s="70"/>
      <c r="R310" s="70"/>
      <c r="S310" s="70"/>
      <c r="T310" s="70"/>
      <c r="U310" s="70"/>
      <c r="V310" s="70"/>
      <c r="W310" s="70"/>
      <c r="AU310" s="58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</row>
    <row r="311" spans="14:70" ht="15" hidden="1" customHeight="1">
      <c r="N311" s="70"/>
      <c r="O311" s="70"/>
      <c r="P311" s="70" t="s">
        <v>145</v>
      </c>
      <c r="Q311" s="70"/>
      <c r="R311" s="70"/>
      <c r="S311" s="70"/>
      <c r="T311" s="70"/>
      <c r="U311" s="70"/>
      <c r="V311" s="70"/>
      <c r="W311" s="70"/>
      <c r="AU311" s="58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14:70" ht="15" hidden="1" customHeight="1"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AU312" s="58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</row>
    <row r="313" spans="14:70" ht="15" hidden="1" customHeight="1">
      <c r="N313" s="70"/>
      <c r="O313" s="70"/>
      <c r="P313" s="70" t="s">
        <v>146</v>
      </c>
      <c r="Q313" s="70"/>
      <c r="R313" s="70"/>
      <c r="S313" s="70"/>
      <c r="T313" s="70"/>
      <c r="U313" s="70"/>
      <c r="V313" s="70"/>
      <c r="W313" s="70"/>
      <c r="AU313" s="58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</row>
    <row r="314" spans="14:70" ht="15" hidden="1" customHeight="1"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AU314" s="58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</row>
    <row r="315" spans="14:70" ht="15" hidden="1" customHeight="1">
      <c r="N315" s="70"/>
      <c r="O315" s="70"/>
      <c r="P315" s="70"/>
      <c r="Q315" s="70" t="s">
        <v>147</v>
      </c>
      <c r="R315" s="70"/>
      <c r="S315" s="70"/>
      <c r="T315" s="70"/>
      <c r="U315" s="70"/>
      <c r="V315" s="70"/>
      <c r="W315" s="70"/>
      <c r="AE315" s="70"/>
      <c r="AU315" s="58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14:70" ht="15" hidden="1" customHeight="1">
      <c r="N316" s="70"/>
      <c r="O316" s="70"/>
      <c r="P316" s="70"/>
      <c r="Q316" s="70" t="s">
        <v>148</v>
      </c>
      <c r="R316" s="70"/>
      <c r="S316" s="70"/>
      <c r="T316" s="70"/>
      <c r="U316" s="70"/>
      <c r="V316" s="70"/>
      <c r="W316" s="70"/>
      <c r="AE316" s="70"/>
      <c r="AU316" s="58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14:70" ht="15" hidden="1" customHeight="1"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AE317" s="70"/>
      <c r="AU317" s="58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</row>
    <row r="318" spans="14:70" ht="15" hidden="1" customHeight="1">
      <c r="N318" s="70"/>
      <c r="O318" s="70" t="s">
        <v>149</v>
      </c>
      <c r="P318" s="70"/>
      <c r="Q318" s="70"/>
      <c r="R318" s="70"/>
      <c r="S318" s="70"/>
      <c r="T318" s="70"/>
      <c r="U318" s="70"/>
      <c r="V318" s="70"/>
      <c r="W318" s="70"/>
      <c r="AE318" s="70"/>
      <c r="AU318" s="58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</row>
    <row r="319" spans="14:70" ht="15" hidden="1" customHeight="1"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AE319" s="70"/>
      <c r="AU319" s="58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</row>
    <row r="320" spans="14:70" ht="15" hidden="1" customHeight="1">
      <c r="N320" s="70"/>
      <c r="O320" s="70"/>
      <c r="P320" s="70" t="s">
        <v>150</v>
      </c>
      <c r="Q320" s="70"/>
      <c r="R320" s="70"/>
      <c r="S320" s="70"/>
      <c r="T320" s="70"/>
      <c r="U320" s="70"/>
      <c r="V320" s="70"/>
      <c r="W320" s="70"/>
      <c r="AE320" s="70"/>
      <c r="AU320" s="58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</row>
    <row r="321" spans="8:70" ht="15" hidden="1" customHeight="1">
      <c r="H321" s="69"/>
      <c r="I321" s="69"/>
      <c r="J321" s="69"/>
      <c r="K321" s="69"/>
      <c r="M321" s="22"/>
      <c r="N321" s="70"/>
      <c r="O321" s="70"/>
      <c r="P321" s="70" t="s">
        <v>167</v>
      </c>
      <c r="Q321" s="70"/>
      <c r="R321" s="70"/>
      <c r="S321" s="70"/>
      <c r="T321" s="70"/>
      <c r="U321" s="70"/>
      <c r="V321" s="70"/>
      <c r="W321" s="70"/>
      <c r="AU321" s="58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</row>
    <row r="322" spans="8:70" ht="15" hidden="1" customHeight="1">
      <c r="H322" s="69"/>
      <c r="I322" s="69"/>
      <c r="J322" s="69"/>
      <c r="K322" s="69"/>
      <c r="M322" s="22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AU322" s="58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</row>
    <row r="323" spans="8:70" ht="15" hidden="1" customHeight="1">
      <c r="H323" s="69"/>
      <c r="I323" s="69"/>
      <c r="J323" s="69"/>
      <c r="K323" s="69"/>
      <c r="M323" s="22"/>
      <c r="N323" s="70"/>
      <c r="O323" s="70"/>
      <c r="P323" s="70"/>
      <c r="Q323" s="70" t="s">
        <v>151</v>
      </c>
      <c r="R323" s="70"/>
      <c r="S323" s="70"/>
      <c r="T323" s="70"/>
      <c r="U323" s="70"/>
      <c r="V323" s="70"/>
      <c r="W323" s="70"/>
      <c r="BA323" s="58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</row>
    <row r="324" spans="8:70" ht="15" hidden="1" customHeight="1">
      <c r="H324" s="69"/>
      <c r="I324" s="69"/>
      <c r="J324" s="69"/>
      <c r="K324" s="69"/>
      <c r="M324" s="22"/>
      <c r="N324" s="70"/>
      <c r="O324" s="70"/>
      <c r="P324" s="70"/>
      <c r="Q324" s="70" t="s">
        <v>152</v>
      </c>
      <c r="R324" s="70"/>
      <c r="S324" s="70"/>
      <c r="T324" s="70"/>
      <c r="U324" s="70"/>
      <c r="V324" s="70"/>
      <c r="W324" s="70"/>
      <c r="BA324" s="58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</row>
    <row r="325" spans="8:70" ht="15" hidden="1" customHeight="1">
      <c r="H325" s="69"/>
      <c r="I325" s="69"/>
      <c r="J325" s="69"/>
      <c r="K325" s="69"/>
      <c r="M325" s="22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BA325" s="58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</row>
    <row r="326" spans="8:70" ht="15" hidden="1" customHeight="1">
      <c r="H326" s="69"/>
      <c r="I326" s="69"/>
      <c r="J326" s="69"/>
      <c r="K326" s="69"/>
      <c r="M326" s="22"/>
      <c r="N326" s="70"/>
      <c r="O326" s="70"/>
      <c r="P326" s="70"/>
      <c r="Q326" s="70" t="s">
        <v>146</v>
      </c>
      <c r="R326" s="70"/>
      <c r="S326" s="70"/>
      <c r="T326" s="70"/>
      <c r="U326" s="70"/>
      <c r="V326" s="70"/>
      <c r="W326" s="70"/>
      <c r="BA326" s="58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</row>
    <row r="327" spans="8:70" ht="15" hidden="1" customHeight="1">
      <c r="H327" s="69"/>
      <c r="I327" s="69"/>
      <c r="J327" s="69"/>
      <c r="K327" s="69"/>
      <c r="M327" s="22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BA327" s="58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</row>
    <row r="328" spans="8:70" ht="15" hidden="1" customHeight="1">
      <c r="H328" s="69"/>
      <c r="I328" s="69"/>
      <c r="J328" s="69"/>
      <c r="K328" s="69"/>
      <c r="M328" s="22"/>
      <c r="N328" s="70"/>
      <c r="O328" s="70"/>
      <c r="P328" s="70"/>
      <c r="Q328" s="70"/>
      <c r="R328" s="70" t="s">
        <v>153</v>
      </c>
      <c r="S328" s="70"/>
      <c r="T328" s="70"/>
      <c r="U328" s="70"/>
      <c r="V328" s="70"/>
      <c r="W328" s="70"/>
      <c r="BA328" s="58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</row>
    <row r="329" spans="8:70" ht="15" hidden="1" customHeight="1">
      <c r="H329" s="69"/>
      <c r="I329" s="69"/>
      <c r="J329" s="69"/>
      <c r="K329" s="69"/>
      <c r="M329" s="22"/>
      <c r="N329" s="70"/>
      <c r="O329" s="70"/>
      <c r="P329" s="70"/>
      <c r="Q329" s="70"/>
      <c r="R329" s="70" t="s">
        <v>154</v>
      </c>
      <c r="S329" s="70"/>
      <c r="T329" s="70"/>
      <c r="U329" s="70"/>
      <c r="V329" s="70"/>
      <c r="W329" s="70"/>
      <c r="BA329" s="58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</row>
    <row r="330" spans="8:70" ht="15" hidden="1" customHeight="1">
      <c r="H330" s="69"/>
      <c r="I330" s="69"/>
      <c r="J330" s="69"/>
      <c r="K330" s="69"/>
      <c r="M330" s="22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BA330" s="58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</row>
    <row r="331" spans="8:70" ht="15" hidden="1" customHeight="1">
      <c r="H331" s="69"/>
      <c r="I331" s="69"/>
      <c r="J331" s="69"/>
      <c r="K331" s="69"/>
      <c r="M331" s="22"/>
      <c r="N331" s="70"/>
      <c r="O331" s="70"/>
      <c r="P331" s="70"/>
      <c r="Q331" s="70"/>
      <c r="R331" s="70"/>
      <c r="S331" s="70" t="s">
        <v>155</v>
      </c>
      <c r="T331" s="70"/>
      <c r="U331" s="70"/>
      <c r="V331" s="70"/>
      <c r="W331" s="70"/>
      <c r="BA331" s="58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</row>
    <row r="332" spans="8:70" ht="15" hidden="1" customHeight="1">
      <c r="H332" s="69"/>
      <c r="I332" s="69"/>
      <c r="J332" s="69"/>
      <c r="K332" s="69"/>
      <c r="M332" s="22"/>
      <c r="N332" s="70"/>
      <c r="O332" s="70"/>
      <c r="P332" s="70"/>
      <c r="Q332" s="70"/>
      <c r="R332" s="70"/>
      <c r="S332" s="70" t="s">
        <v>156</v>
      </c>
      <c r="T332" s="70"/>
      <c r="U332" s="70"/>
      <c r="V332" s="70"/>
      <c r="W332" s="70"/>
      <c r="BA332" s="58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</row>
    <row r="333" spans="8:70" ht="15" hidden="1" customHeight="1">
      <c r="H333" s="69"/>
      <c r="I333" s="69"/>
      <c r="J333" s="69"/>
      <c r="K333" s="69"/>
      <c r="M333" s="22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BA333" s="58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</row>
    <row r="334" spans="8:70" ht="15" hidden="1" customHeight="1">
      <c r="H334" s="69"/>
      <c r="I334" s="69"/>
      <c r="J334" s="69"/>
      <c r="K334" s="69"/>
      <c r="M334" s="22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BA334" s="58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</row>
    <row r="335" spans="8:70" ht="15" hidden="1" customHeight="1">
      <c r="H335" s="69"/>
      <c r="I335" s="69"/>
      <c r="J335" s="69"/>
      <c r="K335" s="69"/>
      <c r="M335" s="22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BA335" s="58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</row>
    <row r="336" spans="8:70" ht="15" hidden="1" customHeight="1">
      <c r="H336" s="69"/>
      <c r="I336" s="69"/>
      <c r="J336" s="69"/>
      <c r="K336" s="69"/>
      <c r="M336" s="22"/>
      <c r="N336" s="70"/>
      <c r="O336" s="70"/>
      <c r="P336" s="70"/>
      <c r="Q336" s="70"/>
      <c r="R336" s="70" t="s">
        <v>157</v>
      </c>
      <c r="S336" s="70"/>
      <c r="T336" s="70"/>
      <c r="U336" s="70"/>
      <c r="V336" s="70"/>
      <c r="W336" s="70"/>
      <c r="BA336" s="58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</row>
    <row r="337" spans="8:70" ht="15" hidden="1" customHeight="1">
      <c r="H337" s="69"/>
      <c r="I337" s="69"/>
      <c r="J337" s="69"/>
      <c r="K337" s="69"/>
      <c r="M337" s="22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BA337" s="58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</row>
    <row r="338" spans="8:70" ht="15" hidden="1" customHeight="1">
      <c r="H338" s="69"/>
      <c r="I338" s="69"/>
      <c r="J338" s="69"/>
      <c r="K338" s="69"/>
      <c r="M338" s="22"/>
      <c r="N338" s="70"/>
      <c r="O338" s="70"/>
      <c r="P338" s="70"/>
      <c r="Q338" s="70"/>
      <c r="R338" s="70"/>
      <c r="S338" s="70" t="s">
        <v>158</v>
      </c>
      <c r="T338" s="70"/>
      <c r="U338" s="70"/>
      <c r="V338" s="70"/>
      <c r="W338" s="70"/>
      <c r="BA338" s="58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</row>
    <row r="339" spans="8:70" ht="15" hidden="1" customHeight="1">
      <c r="H339" s="69"/>
      <c r="I339" s="69"/>
      <c r="J339" s="69"/>
      <c r="K339" s="69"/>
      <c r="M339" s="22"/>
      <c r="N339" s="70"/>
      <c r="O339" s="70"/>
      <c r="P339" s="70"/>
      <c r="Q339" s="70"/>
      <c r="R339" s="70"/>
      <c r="S339" s="70" t="s">
        <v>159</v>
      </c>
      <c r="T339" s="70"/>
      <c r="U339" s="70"/>
      <c r="V339" s="70"/>
      <c r="W339" s="70"/>
      <c r="BA339" s="58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</row>
    <row r="340" spans="8:70" ht="15" hidden="1" customHeight="1">
      <c r="H340" s="69"/>
      <c r="I340" s="69"/>
      <c r="J340" s="69"/>
      <c r="K340" s="69"/>
      <c r="M340" s="22"/>
      <c r="N340" s="70"/>
      <c r="O340" s="70"/>
      <c r="P340" s="70"/>
      <c r="Q340" s="70"/>
      <c r="R340" s="70" t="s">
        <v>160</v>
      </c>
      <c r="S340" s="70"/>
      <c r="T340" s="70"/>
      <c r="U340" s="70"/>
      <c r="V340" s="70"/>
      <c r="W340" s="70"/>
      <c r="BA340" s="58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</row>
    <row r="341" spans="8:70" ht="15" hidden="1" customHeight="1">
      <c r="H341" s="69"/>
      <c r="I341" s="69"/>
      <c r="J341" s="69"/>
      <c r="K341" s="69"/>
      <c r="M341" s="70"/>
      <c r="N341" s="70"/>
      <c r="O341" s="70"/>
      <c r="P341" s="70"/>
      <c r="Q341" s="70" t="s">
        <v>161</v>
      </c>
      <c r="R341" s="70"/>
      <c r="S341" s="70"/>
      <c r="T341" s="70"/>
      <c r="U341" s="70"/>
      <c r="V341" s="70"/>
      <c r="W341" s="70"/>
      <c r="BA341" s="58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</row>
    <row r="342" spans="8:70" ht="15" hidden="1" customHeight="1">
      <c r="H342" s="69"/>
      <c r="I342" s="69"/>
      <c r="J342" s="69"/>
      <c r="K342" s="69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BA342" s="58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</row>
    <row r="343" spans="8:70" ht="15" hidden="1" customHeight="1">
      <c r="H343" s="69"/>
      <c r="I343" s="69"/>
      <c r="J343" s="69"/>
      <c r="K343" s="69"/>
      <c r="M343" s="70"/>
      <c r="N343" s="70"/>
      <c r="O343" s="70"/>
      <c r="P343" s="70" t="s">
        <v>162</v>
      </c>
      <c r="Q343" s="70"/>
      <c r="R343" s="70"/>
      <c r="S343" s="70"/>
      <c r="T343" s="70"/>
      <c r="U343" s="70"/>
      <c r="V343" s="70"/>
      <c r="W343" s="70"/>
      <c r="BA343" s="58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</row>
    <row r="344" spans="8:70" ht="15" hidden="1" customHeight="1">
      <c r="H344" s="69"/>
      <c r="I344" s="69"/>
      <c r="J344" s="69"/>
      <c r="K344" s="69"/>
      <c r="M344" s="70"/>
      <c r="N344" s="70"/>
      <c r="O344" s="70"/>
      <c r="P344" s="70" t="s">
        <v>163</v>
      </c>
      <c r="Q344" s="70"/>
      <c r="R344" s="70"/>
      <c r="S344" s="70"/>
      <c r="T344" s="70"/>
      <c r="U344" s="70"/>
      <c r="V344" s="70"/>
      <c r="W344" s="70"/>
      <c r="BA344" s="58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</row>
    <row r="345" spans="8:70" ht="15" hidden="1" customHeight="1">
      <c r="H345" s="69"/>
      <c r="I345" s="69"/>
      <c r="J345" s="69"/>
      <c r="K345" s="69"/>
      <c r="M345" s="70"/>
      <c r="N345" s="70"/>
      <c r="O345" s="70"/>
      <c r="P345" s="70" t="s">
        <v>160</v>
      </c>
      <c r="Q345" s="70"/>
      <c r="R345" s="70"/>
      <c r="S345" s="70"/>
      <c r="T345" s="70"/>
      <c r="U345" s="70"/>
      <c r="V345" s="70"/>
      <c r="W345" s="70"/>
      <c r="BA345" s="58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</row>
    <row r="346" spans="8:70" ht="15" hidden="1" customHeight="1">
      <c r="H346" s="69"/>
      <c r="I346" s="69"/>
      <c r="J346" s="69"/>
      <c r="K346" s="69"/>
      <c r="M346" s="70"/>
      <c r="N346" s="70"/>
      <c r="O346" s="70" t="s">
        <v>160</v>
      </c>
      <c r="P346" s="70"/>
      <c r="Q346" s="70"/>
      <c r="R346" s="70"/>
      <c r="S346" s="70"/>
      <c r="T346" s="70"/>
      <c r="U346" s="70"/>
      <c r="V346" s="70"/>
      <c r="W346" s="70"/>
      <c r="BA346" s="58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</row>
    <row r="347" spans="8:70" ht="15" hidden="1" customHeight="1">
      <c r="H347" s="69"/>
      <c r="I347" s="69"/>
      <c r="J347" s="69"/>
      <c r="K347" s="69"/>
      <c r="M347" s="22"/>
      <c r="N347" s="70" t="s">
        <v>160</v>
      </c>
      <c r="O347" s="70"/>
      <c r="P347" s="70"/>
      <c r="Q347" s="70"/>
      <c r="R347" s="70"/>
      <c r="S347" s="70"/>
      <c r="T347" s="70"/>
      <c r="U347" s="70"/>
      <c r="V347" s="70"/>
      <c r="W347" s="70"/>
      <c r="BA347" s="58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</row>
    <row r="348" spans="8:70" ht="15" customHeight="1">
      <c r="H348" s="69"/>
      <c r="I348" s="69"/>
      <c r="J348" s="69"/>
      <c r="K348" s="69"/>
      <c r="M348" s="22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BA348" s="58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</row>
    <row r="349" spans="8:70" ht="15" customHeight="1">
      <c r="H349" s="69"/>
      <c r="I349" s="69"/>
      <c r="J349" s="69"/>
      <c r="K349" s="69"/>
      <c r="M349" s="22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BA349" s="58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</row>
    <row r="350" spans="8:70" ht="15" customHeight="1">
      <c r="H350" s="69"/>
      <c r="I350" s="69"/>
      <c r="J350" s="69"/>
      <c r="K350" s="69"/>
      <c r="M350" s="22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BA350" s="58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</row>
    <row r="351" spans="8:70" ht="15" customHeight="1">
      <c r="H351" s="69"/>
      <c r="I351" s="69"/>
      <c r="J351" s="69"/>
      <c r="K351" s="69"/>
      <c r="M351" s="22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BA351" s="58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</row>
    <row r="352" spans="8:70" ht="15" customHeight="1">
      <c r="H352" s="69"/>
      <c r="I352" s="69"/>
      <c r="J352" s="69"/>
      <c r="K352" s="69"/>
      <c r="M352" s="22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BA352" s="58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</row>
    <row r="353" spans="8:70" ht="15" customHeight="1">
      <c r="H353" s="69"/>
      <c r="I353" s="69"/>
      <c r="J353" s="69"/>
      <c r="K353" s="69"/>
      <c r="M353" s="22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BA353" s="58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</row>
    <row r="354" spans="8:70" ht="15" customHeight="1">
      <c r="H354" s="69"/>
      <c r="I354" s="69"/>
      <c r="J354" s="69"/>
      <c r="K354" s="69"/>
      <c r="M354" s="22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BA354" s="58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</row>
    <row r="355" spans="8:70" ht="15" customHeight="1">
      <c r="H355" s="69"/>
      <c r="I355" s="69"/>
      <c r="J355" s="69"/>
      <c r="K355" s="69"/>
      <c r="M355" s="22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BA355" s="58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</row>
    <row r="356" spans="8:70" ht="15" customHeight="1">
      <c r="H356" s="69"/>
      <c r="I356" s="69"/>
      <c r="J356" s="69"/>
      <c r="K356" s="69"/>
      <c r="M356" s="22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BA356" s="58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</row>
    <row r="357" spans="8:70" ht="15" customHeight="1">
      <c r="H357" s="69"/>
      <c r="I357" s="69"/>
      <c r="J357" s="69"/>
      <c r="K357" s="69"/>
      <c r="M357" s="22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BA357" s="58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</row>
    <row r="358" spans="8:70" ht="15" customHeight="1">
      <c r="H358" s="69"/>
      <c r="I358" s="69"/>
      <c r="J358" s="69"/>
      <c r="K358" s="69"/>
      <c r="M358" s="22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BA358" s="58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</row>
    <row r="359" spans="8:70" ht="15" customHeight="1">
      <c r="H359" s="69"/>
      <c r="I359" s="69"/>
      <c r="J359" s="69"/>
      <c r="K359" s="69"/>
      <c r="M359" s="22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BA359" s="58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</row>
    <row r="360" spans="8:70" ht="15" customHeight="1">
      <c r="H360" s="69"/>
      <c r="I360" s="69"/>
      <c r="J360" s="69"/>
      <c r="K360" s="69"/>
      <c r="M360" s="22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BA360" s="58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</row>
    <row r="361" spans="8:70" ht="15" customHeight="1">
      <c r="H361" s="69"/>
      <c r="I361" s="69"/>
      <c r="J361" s="69"/>
      <c r="K361" s="69"/>
      <c r="M361" s="22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BA361" s="58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</row>
    <row r="362" spans="8:70" ht="15" customHeight="1">
      <c r="H362" s="69"/>
      <c r="I362" s="69"/>
      <c r="J362" s="69"/>
      <c r="K362" s="69"/>
      <c r="M362" s="22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BA362" s="58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</row>
    <row r="363" spans="8:70" ht="15" customHeight="1">
      <c r="H363" s="69"/>
      <c r="I363" s="69"/>
      <c r="J363" s="69"/>
      <c r="K363" s="69"/>
      <c r="M363" s="22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BA363" s="58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</row>
    <row r="364" spans="8:70" ht="15" customHeight="1">
      <c r="H364" s="69"/>
      <c r="I364" s="69"/>
      <c r="J364" s="69"/>
      <c r="K364" s="69"/>
      <c r="M364" s="22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BA364" s="58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</row>
    <row r="365" spans="8:70" ht="15" customHeight="1">
      <c r="H365" s="69"/>
      <c r="I365" s="69"/>
      <c r="J365" s="69"/>
      <c r="K365" s="69"/>
      <c r="M365" s="22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BA365" s="58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</row>
    <row r="366" spans="8:70" ht="15" customHeight="1">
      <c r="H366" s="69"/>
      <c r="I366" s="69"/>
      <c r="J366" s="69"/>
      <c r="K366" s="69"/>
      <c r="M366" s="22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BA366" s="58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</row>
    <row r="367" spans="8:70" ht="15" customHeight="1">
      <c r="H367" s="69"/>
      <c r="I367" s="69"/>
      <c r="J367" s="69"/>
      <c r="K367" s="69"/>
      <c r="M367" s="22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BA367" s="58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</row>
    <row r="368" spans="8:70" ht="15" customHeight="1">
      <c r="H368" s="69"/>
      <c r="I368" s="69"/>
      <c r="J368" s="69"/>
      <c r="K368" s="69"/>
      <c r="M368" s="22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BA368" s="58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</row>
    <row r="369" spans="8:70" ht="15" customHeight="1">
      <c r="H369" s="69"/>
      <c r="I369" s="69"/>
      <c r="J369" s="69"/>
      <c r="K369" s="69"/>
      <c r="M369" s="22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BA369" s="58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</row>
    <row r="370" spans="8:70" ht="15" customHeight="1">
      <c r="H370" s="69"/>
      <c r="I370" s="69"/>
      <c r="J370" s="69"/>
      <c r="K370" s="69"/>
      <c r="M370" s="22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BA370" s="58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</row>
    <row r="371" spans="8:70" ht="15" customHeight="1">
      <c r="H371" s="69"/>
      <c r="I371" s="69"/>
      <c r="J371" s="69"/>
      <c r="K371" s="69"/>
      <c r="M371" s="22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BA371" s="58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</row>
    <row r="372" spans="8:70" ht="15" customHeight="1">
      <c r="H372" s="69"/>
      <c r="I372" s="69"/>
      <c r="J372" s="69"/>
      <c r="K372" s="69"/>
      <c r="M372" s="22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BA372" s="58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</row>
    <row r="373" spans="8:70" ht="15" customHeight="1">
      <c r="H373" s="69"/>
      <c r="I373" s="69"/>
      <c r="J373" s="69"/>
      <c r="K373" s="69"/>
      <c r="M373" s="22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BA373" s="58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</row>
    <row r="374" spans="8:70" ht="15" customHeight="1">
      <c r="H374" s="69"/>
      <c r="I374" s="69"/>
      <c r="J374" s="69"/>
      <c r="K374" s="69"/>
      <c r="M374" s="22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BA374" s="58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</row>
    <row r="375" spans="8:70" ht="15" customHeight="1">
      <c r="H375" s="69"/>
      <c r="I375" s="69"/>
      <c r="J375" s="69"/>
      <c r="K375" s="69"/>
      <c r="M375" s="22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BA375" s="58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</row>
    <row r="376" spans="8:70" ht="15" customHeight="1">
      <c r="H376" s="69"/>
      <c r="I376" s="69"/>
      <c r="J376" s="69"/>
      <c r="K376" s="69"/>
      <c r="M376" s="22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BA376" s="58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</row>
    <row r="377" spans="8:70" ht="15" customHeight="1">
      <c r="H377" s="69"/>
      <c r="I377" s="69"/>
      <c r="J377" s="69"/>
      <c r="K377" s="69"/>
      <c r="M377" s="22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BA377" s="58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</row>
    <row r="378" spans="8:70" ht="15" customHeight="1">
      <c r="H378" s="69"/>
      <c r="I378" s="69"/>
      <c r="J378" s="69"/>
      <c r="K378" s="69"/>
      <c r="M378" s="22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BA378" s="58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</row>
    <row r="379" spans="8:70" ht="15" customHeight="1">
      <c r="H379" s="69"/>
      <c r="I379" s="69"/>
      <c r="J379" s="69"/>
      <c r="K379" s="69"/>
      <c r="M379" s="22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BA379" s="58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</row>
    <row r="380" spans="8:70" ht="15" customHeight="1">
      <c r="H380" s="69"/>
      <c r="I380" s="69"/>
      <c r="J380" s="69"/>
      <c r="K380" s="69"/>
      <c r="M380" s="22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BA380" s="58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</row>
    <row r="381" spans="8:70" ht="15" customHeight="1">
      <c r="H381" s="69"/>
      <c r="I381" s="69"/>
      <c r="J381" s="69"/>
      <c r="K381" s="69"/>
      <c r="M381" s="22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BA381" s="58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</row>
    <row r="382" spans="8:70" ht="15" customHeight="1">
      <c r="H382" s="69"/>
      <c r="I382" s="69"/>
      <c r="J382" s="69"/>
      <c r="K382" s="69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BA382" s="58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</row>
    <row r="383" spans="8:70" ht="15" customHeight="1">
      <c r="H383" s="69"/>
      <c r="I383" s="69"/>
      <c r="J383" s="69"/>
      <c r="K383" s="69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BA383" s="58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</row>
    <row r="384" spans="8:70" ht="15" customHeight="1">
      <c r="H384" s="69"/>
      <c r="I384" s="69"/>
      <c r="J384" s="69"/>
      <c r="K384" s="69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BA384" s="58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</row>
    <row r="385" spans="8:70" ht="15" customHeight="1">
      <c r="H385" s="69"/>
      <c r="I385" s="69"/>
      <c r="J385" s="69"/>
      <c r="K385" s="69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BA385" s="58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</row>
    <row r="386" spans="8:70" ht="15" customHeight="1">
      <c r="H386" s="69"/>
      <c r="I386" s="69"/>
      <c r="J386" s="69"/>
      <c r="K386" s="69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BA386" s="58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</row>
    <row r="387" spans="8:70" ht="15" customHeight="1">
      <c r="H387" s="69"/>
      <c r="I387" s="69"/>
      <c r="J387" s="69"/>
      <c r="K387" s="69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BA387" s="58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</row>
    <row r="388" spans="8:70" ht="15" customHeight="1">
      <c r="H388" s="69"/>
      <c r="I388" s="69"/>
      <c r="J388" s="69"/>
      <c r="K388" s="69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BA388" s="58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</row>
    <row r="389" spans="8:70" ht="15" customHeight="1">
      <c r="H389" s="69"/>
      <c r="I389" s="69"/>
      <c r="J389" s="69"/>
      <c r="K389" s="69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BA389" s="58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</row>
    <row r="390" spans="8:70" ht="15" customHeight="1">
      <c r="H390" s="69"/>
      <c r="I390" s="69"/>
      <c r="J390" s="69"/>
      <c r="K390" s="69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BA390" s="58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</row>
    <row r="391" spans="8:70" ht="15" customHeight="1">
      <c r="H391" s="69"/>
      <c r="I391" s="69"/>
      <c r="J391" s="69"/>
      <c r="K391" s="69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BA391" s="58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</row>
    <row r="392" spans="8:70" ht="15" customHeight="1">
      <c r="H392" s="69"/>
      <c r="I392" s="69"/>
      <c r="J392" s="69"/>
      <c r="K392" s="69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BA392" s="58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</row>
    <row r="393" spans="8:70" ht="15" customHeight="1">
      <c r="H393" s="69"/>
      <c r="I393" s="69"/>
      <c r="J393" s="69"/>
      <c r="K393" s="69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BA393" s="58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</row>
    <row r="394" spans="8:70" ht="15" customHeight="1">
      <c r="H394" s="69"/>
      <c r="I394" s="69"/>
      <c r="J394" s="69"/>
      <c r="K394" s="69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BA394" s="58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</row>
    <row r="395" spans="8:70" ht="15" customHeight="1">
      <c r="H395" s="69"/>
      <c r="I395" s="69"/>
      <c r="J395" s="69"/>
      <c r="K395" s="69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BA395" s="58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</row>
    <row r="396" spans="8:70" ht="15" customHeight="1">
      <c r="H396" s="69"/>
      <c r="I396" s="69"/>
      <c r="J396" s="69"/>
      <c r="K396" s="69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BA396" s="58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</row>
    <row r="397" spans="8:70" ht="15" customHeight="1">
      <c r="H397" s="69"/>
      <c r="I397" s="69"/>
      <c r="J397" s="69"/>
      <c r="K397" s="69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BA397" s="58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</row>
    <row r="398" spans="8:70" ht="15" customHeight="1">
      <c r="H398" s="69"/>
      <c r="I398" s="69"/>
      <c r="J398" s="69"/>
      <c r="K398" s="69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BA398" s="58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</row>
    <row r="399" spans="8:70" ht="15" customHeight="1">
      <c r="H399" s="69"/>
      <c r="I399" s="69"/>
      <c r="J399" s="69"/>
      <c r="K399" s="69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BA399" s="58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</row>
    <row r="400" spans="8:70" ht="15" customHeight="1">
      <c r="H400" s="69"/>
      <c r="I400" s="69"/>
      <c r="J400" s="69"/>
      <c r="K400" s="69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BA400" s="58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</row>
    <row r="401" spans="8:70" ht="15" customHeight="1">
      <c r="H401" s="69"/>
      <c r="I401" s="69"/>
      <c r="J401" s="69"/>
      <c r="K401" s="69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BA401" s="58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</row>
    <row r="402" spans="8:70" ht="15" customHeight="1">
      <c r="H402" s="69"/>
      <c r="I402" s="69"/>
      <c r="J402" s="69"/>
      <c r="K402" s="69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BA402" s="58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</row>
    <row r="403" spans="8:70" ht="15" customHeight="1">
      <c r="H403" s="69"/>
      <c r="I403" s="69"/>
      <c r="J403" s="69"/>
      <c r="K403" s="69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BA403" s="58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</row>
    <row r="404" spans="8:70" ht="15" customHeight="1">
      <c r="H404" s="69"/>
      <c r="I404" s="69"/>
      <c r="J404" s="69"/>
      <c r="K404" s="69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BA404" s="58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</row>
    <row r="405" spans="8:70" ht="15" customHeight="1">
      <c r="H405" s="69"/>
      <c r="I405" s="69"/>
      <c r="J405" s="69"/>
      <c r="K405" s="69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BA405" s="58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</row>
    <row r="406" spans="8:70" ht="15" customHeight="1">
      <c r="H406" s="69"/>
      <c r="I406" s="69"/>
      <c r="J406" s="69"/>
      <c r="K406" s="69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BA406" s="58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</row>
    <row r="407" spans="8:70" ht="15" customHeight="1">
      <c r="H407" s="69"/>
      <c r="I407" s="69"/>
      <c r="J407" s="69"/>
      <c r="K407" s="69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BA407" s="58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</row>
    <row r="408" spans="8:70" ht="15" customHeight="1">
      <c r="H408" s="69"/>
      <c r="I408" s="69"/>
      <c r="J408" s="69"/>
      <c r="K408" s="69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BA408" s="58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</row>
    <row r="409" spans="8:70" ht="15" customHeight="1">
      <c r="H409" s="69"/>
      <c r="I409" s="69"/>
      <c r="J409" s="69"/>
      <c r="K409" s="69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BA409" s="58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</row>
    <row r="410" spans="8:70" ht="15" customHeight="1">
      <c r="H410" s="69"/>
      <c r="I410" s="69"/>
      <c r="J410" s="69"/>
      <c r="K410" s="69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BA410" s="58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</row>
    <row r="411" spans="8:70" ht="15" customHeight="1">
      <c r="H411" s="69"/>
      <c r="I411" s="69"/>
      <c r="J411" s="69"/>
      <c r="K411" s="69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BA411" s="58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</row>
    <row r="412" spans="8:70" ht="15" customHeight="1">
      <c r="H412" s="69"/>
      <c r="I412" s="69"/>
      <c r="J412" s="69"/>
      <c r="K412" s="69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BA412" s="58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</row>
    <row r="413" spans="8:70" ht="15" customHeight="1">
      <c r="H413" s="69"/>
      <c r="I413" s="69"/>
      <c r="J413" s="69"/>
      <c r="K413" s="69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BA413" s="58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</row>
    <row r="414" spans="8:70" ht="15" customHeight="1">
      <c r="H414" s="69"/>
      <c r="I414" s="69"/>
      <c r="J414" s="69"/>
      <c r="K414" s="69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BA414" s="58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</row>
    <row r="415" spans="8:70" ht="15" customHeight="1">
      <c r="H415" s="69"/>
      <c r="I415" s="69"/>
      <c r="J415" s="69"/>
      <c r="K415" s="69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BA415" s="58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</row>
    <row r="416" spans="8:70" ht="15" customHeight="1">
      <c r="H416" s="69"/>
      <c r="I416" s="69"/>
      <c r="J416" s="69"/>
      <c r="K416" s="69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BA416" s="58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</row>
    <row r="417" spans="8:70" ht="15" customHeight="1">
      <c r="H417" s="69"/>
      <c r="I417" s="69"/>
      <c r="J417" s="69"/>
      <c r="K417" s="69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BA417" s="58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</row>
    <row r="418" spans="8:70" ht="15" customHeight="1">
      <c r="H418" s="69"/>
      <c r="I418" s="69"/>
      <c r="J418" s="69"/>
      <c r="K418" s="69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BA418" s="58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</row>
    <row r="419" spans="8:70" ht="15" customHeight="1">
      <c r="H419" s="69"/>
      <c r="I419" s="69"/>
      <c r="J419" s="69"/>
      <c r="K419" s="69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BA419" s="58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</row>
    <row r="420" spans="8:70" ht="15" customHeight="1">
      <c r="H420" s="69"/>
      <c r="I420" s="69"/>
      <c r="J420" s="69"/>
      <c r="K420" s="69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BA420" s="58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</row>
    <row r="421" spans="8:70" ht="15" customHeight="1">
      <c r="H421" s="69"/>
      <c r="I421" s="69"/>
      <c r="J421" s="69"/>
      <c r="K421" s="69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BA421" s="58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</row>
    <row r="422" spans="8:70" ht="15" customHeight="1">
      <c r="H422" s="69"/>
      <c r="I422" s="69"/>
      <c r="J422" s="69"/>
      <c r="K422" s="69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BA422" s="58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</row>
    <row r="423" spans="8:70" ht="15" customHeight="1">
      <c r="H423" s="69"/>
      <c r="I423" s="69"/>
      <c r="J423" s="69"/>
      <c r="K423" s="69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BA423" s="58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</row>
    <row r="424" spans="8:70" ht="15" customHeight="1">
      <c r="H424" s="69"/>
      <c r="I424" s="69"/>
      <c r="J424" s="69"/>
      <c r="K424" s="69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BA424" s="58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</row>
    <row r="425" spans="8:70" ht="15" customHeight="1">
      <c r="H425" s="69"/>
      <c r="I425" s="69"/>
      <c r="J425" s="69"/>
      <c r="K425" s="69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BA425" s="58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</row>
    <row r="426" spans="8:70" ht="15" customHeight="1">
      <c r="H426" s="69"/>
      <c r="I426" s="69"/>
      <c r="J426" s="69"/>
      <c r="K426" s="69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BA426" s="58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</row>
    <row r="427" spans="8:70" ht="15" customHeight="1">
      <c r="H427" s="69"/>
      <c r="I427" s="69"/>
      <c r="J427" s="69"/>
      <c r="K427" s="69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BA427" s="58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</row>
    <row r="428" spans="8:70" ht="15" customHeight="1">
      <c r="I428" s="69"/>
      <c r="J428" s="69"/>
      <c r="K428" s="69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BA428" s="58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</row>
    <row r="429" spans="8:70" ht="15" customHeight="1">
      <c r="I429" s="69"/>
      <c r="J429" s="69"/>
      <c r="K429" s="69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BA429" s="58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</row>
    <row r="430" spans="8:70" ht="15" customHeight="1"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BA430" s="58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</row>
    <row r="431" spans="8:70" ht="15" customHeight="1"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BA431" s="58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</row>
    <row r="432" spans="8:70" ht="15" customHeight="1"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BA432" s="58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</row>
    <row r="433" spans="8:70" ht="15" customHeight="1"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BA433" s="58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</row>
    <row r="434" spans="8:70" ht="15" customHeight="1"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BA434" s="58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</row>
    <row r="435" spans="8:70" ht="15" customHeight="1"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BA435" s="58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</row>
    <row r="436" spans="8:70" ht="15" customHeight="1"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BA436" s="58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</row>
    <row r="437" spans="8:70" ht="15" customHeight="1"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BA437" s="58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</row>
    <row r="438" spans="8:70" ht="15" customHeight="1">
      <c r="H438" s="69"/>
      <c r="I438" s="69"/>
      <c r="J438" s="69"/>
      <c r="K438" s="69"/>
      <c r="L438" s="69"/>
      <c r="M438" s="69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BA438" s="58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</row>
    <row r="439" spans="8:70" ht="15" customHeight="1">
      <c r="H439" s="69"/>
      <c r="I439" s="69"/>
      <c r="J439" s="69"/>
      <c r="K439" s="69"/>
      <c r="L439" s="69"/>
      <c r="M439" s="69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BA439" s="58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</row>
    <row r="440" spans="8:70" ht="15" customHeight="1">
      <c r="H440" s="69"/>
      <c r="I440" s="69"/>
      <c r="J440" s="69"/>
      <c r="K440" s="69"/>
      <c r="L440" s="69"/>
      <c r="M440" s="69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BA440" s="58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</row>
    <row r="441" spans="8:70" ht="15" customHeight="1">
      <c r="H441" s="69"/>
      <c r="I441" s="69"/>
      <c r="J441" s="69"/>
      <c r="K441" s="69"/>
      <c r="L441" s="69"/>
      <c r="M441" s="69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BA441" s="58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</row>
    <row r="442" spans="8:70" ht="15" customHeight="1">
      <c r="H442" s="69"/>
      <c r="I442" s="69"/>
      <c r="J442" s="69"/>
      <c r="K442" s="69"/>
      <c r="L442" s="69"/>
      <c r="M442" s="69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BA442" s="58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</row>
    <row r="443" spans="8:70" ht="15" customHeight="1">
      <c r="H443" s="69"/>
      <c r="I443" s="69"/>
      <c r="J443" s="69"/>
      <c r="K443" s="69"/>
      <c r="L443" s="69"/>
      <c r="M443" s="69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BA443" s="58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</row>
    <row r="444" spans="8:70" ht="15" customHeight="1">
      <c r="H444" s="69"/>
      <c r="I444" s="69"/>
      <c r="J444" s="69"/>
      <c r="K444" s="69"/>
      <c r="L444" s="69"/>
      <c r="M444" s="69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BA444" s="58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</row>
    <row r="445" spans="8:70" ht="15" customHeight="1">
      <c r="H445" s="69"/>
      <c r="I445" s="69"/>
      <c r="J445" s="69"/>
      <c r="K445" s="69"/>
      <c r="L445" s="69"/>
      <c r="M445" s="69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BA445" s="58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</row>
    <row r="446" spans="8:70" ht="15" customHeight="1">
      <c r="H446" s="69"/>
      <c r="I446" s="69"/>
      <c r="J446" s="69"/>
      <c r="K446" s="69"/>
      <c r="L446" s="69"/>
      <c r="M446" s="69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BA446" s="58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</row>
    <row r="447" spans="8:70" ht="15" customHeight="1">
      <c r="H447" s="69"/>
      <c r="I447" s="69"/>
      <c r="J447" s="69"/>
      <c r="K447" s="69"/>
      <c r="L447" s="69"/>
      <c r="M447" s="69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BA447" s="58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</row>
    <row r="448" spans="8:70" ht="15" customHeight="1">
      <c r="H448" s="69"/>
      <c r="I448" s="69"/>
      <c r="J448" s="69"/>
      <c r="K448" s="69"/>
      <c r="L448" s="69"/>
      <c r="M448" s="69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BA448" s="58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</row>
    <row r="449" spans="8:70" ht="15" customHeight="1">
      <c r="H449" s="69"/>
      <c r="I449" s="69"/>
      <c r="J449" s="69"/>
      <c r="K449" s="69"/>
      <c r="L449" s="69"/>
      <c r="M449" s="69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BA449" s="58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</row>
    <row r="450" spans="8:70" ht="15" customHeight="1">
      <c r="H450" s="69"/>
      <c r="I450" s="69"/>
      <c r="J450" s="69"/>
      <c r="K450" s="69"/>
      <c r="L450" s="69"/>
      <c r="M450" s="69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BA450" s="58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</row>
    <row r="451" spans="8:70" ht="15" customHeight="1">
      <c r="H451" s="69"/>
      <c r="I451" s="69"/>
      <c r="J451" s="69"/>
      <c r="K451" s="69"/>
      <c r="L451" s="69"/>
      <c r="M451" s="69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BA451" s="58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</row>
    <row r="452" spans="8:70" ht="15" customHeight="1">
      <c r="H452" s="69"/>
      <c r="I452" s="69"/>
      <c r="J452" s="69"/>
      <c r="K452" s="69"/>
      <c r="L452" s="69"/>
      <c r="M452" s="69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BA452" s="58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</row>
    <row r="453" spans="8:70" ht="15" customHeight="1">
      <c r="H453" s="69"/>
      <c r="I453" s="69"/>
      <c r="J453" s="69"/>
      <c r="K453" s="69"/>
      <c r="L453" s="69"/>
      <c r="M453" s="69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BA453" s="58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</row>
    <row r="454" spans="8:70" ht="15" customHeight="1">
      <c r="H454" s="69"/>
      <c r="I454" s="69"/>
      <c r="J454" s="69"/>
      <c r="K454" s="69"/>
      <c r="L454" s="69"/>
      <c r="M454" s="69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BA454" s="58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</row>
    <row r="455" spans="8:70" ht="15" customHeight="1">
      <c r="H455" s="69"/>
      <c r="I455" s="69"/>
      <c r="J455" s="69"/>
      <c r="K455" s="69"/>
      <c r="L455" s="69"/>
      <c r="M455" s="69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BA455" s="58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</row>
    <row r="456" spans="8:70" ht="15" customHeight="1">
      <c r="H456" s="69"/>
      <c r="I456" s="69"/>
      <c r="J456" s="69"/>
      <c r="K456" s="69"/>
      <c r="L456" s="69"/>
      <c r="M456" s="69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BA456" s="58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</row>
    <row r="457" spans="8:70" ht="15" customHeight="1">
      <c r="H457" s="69"/>
      <c r="I457" s="69"/>
      <c r="J457" s="69"/>
      <c r="K457" s="69"/>
      <c r="L457" s="69"/>
      <c r="M457" s="69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BA457" s="57"/>
      <c r="BB457" s="69"/>
      <c r="BD457" s="69"/>
      <c r="BE457" s="69"/>
      <c r="BF457" s="69"/>
      <c r="BG457" s="69"/>
    </row>
    <row r="458" spans="8:70" ht="15" customHeight="1">
      <c r="H458" s="69"/>
      <c r="I458" s="69"/>
      <c r="J458" s="69"/>
      <c r="K458" s="69"/>
      <c r="L458" s="69"/>
      <c r="M458" s="69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BA458" s="57"/>
      <c r="BB458" s="69"/>
      <c r="BD458" s="69"/>
      <c r="BE458" s="69"/>
      <c r="BF458" s="69"/>
      <c r="BG458" s="69"/>
    </row>
    <row r="459" spans="8:70" ht="15" customHeight="1">
      <c r="H459" s="69"/>
      <c r="I459" s="69"/>
      <c r="J459" s="69"/>
      <c r="K459" s="69"/>
      <c r="L459" s="69"/>
      <c r="M459" s="69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BA459" s="57"/>
      <c r="BB459" s="69"/>
      <c r="BD459" s="69"/>
      <c r="BE459" s="69"/>
      <c r="BF459" s="69"/>
      <c r="BG459" s="69"/>
    </row>
    <row r="460" spans="8:70" ht="15" customHeight="1">
      <c r="H460" s="69"/>
      <c r="I460" s="69"/>
      <c r="J460" s="69"/>
      <c r="K460" s="69"/>
      <c r="L460" s="69"/>
      <c r="M460" s="69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BA460" s="57"/>
      <c r="BB460" s="69"/>
      <c r="BD460" s="69"/>
      <c r="BE460" s="69"/>
      <c r="BF460" s="69"/>
      <c r="BG460" s="69"/>
    </row>
    <row r="461" spans="8:70" ht="15" customHeight="1">
      <c r="H461" s="69"/>
      <c r="I461" s="69"/>
      <c r="J461" s="69"/>
      <c r="K461" s="69"/>
      <c r="L461" s="69"/>
      <c r="M461" s="69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BA461" s="57"/>
      <c r="BB461" s="69"/>
      <c r="BD461" s="69"/>
      <c r="BE461" s="69"/>
      <c r="BF461" s="69"/>
      <c r="BG461" s="69"/>
    </row>
    <row r="462" spans="8:70" ht="15" customHeight="1">
      <c r="H462" s="69"/>
      <c r="I462" s="69"/>
      <c r="J462" s="69"/>
      <c r="K462" s="69"/>
      <c r="L462" s="69"/>
      <c r="M462" s="69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BA462" s="57"/>
      <c r="BB462" s="69"/>
      <c r="BD462" s="69"/>
      <c r="BE462" s="69"/>
      <c r="BF462" s="69"/>
      <c r="BG462" s="69"/>
    </row>
    <row r="463" spans="8:70" ht="15" customHeight="1">
      <c r="H463" s="69"/>
      <c r="I463" s="69"/>
      <c r="J463" s="69"/>
      <c r="K463" s="69"/>
      <c r="L463" s="69"/>
      <c r="M463" s="69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BA463" s="57"/>
      <c r="BB463" s="69"/>
      <c r="BD463" s="69"/>
      <c r="BE463" s="69"/>
      <c r="BF463" s="69"/>
      <c r="BG463" s="69"/>
    </row>
    <row r="464" spans="8:70" ht="15" customHeight="1">
      <c r="H464" s="69"/>
      <c r="I464" s="69"/>
      <c r="J464" s="69"/>
      <c r="K464" s="69"/>
      <c r="L464" s="69"/>
      <c r="M464" s="69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BA464" s="57"/>
      <c r="BB464" s="69"/>
      <c r="BD464" s="69"/>
      <c r="BE464" s="69"/>
      <c r="BF464" s="69"/>
      <c r="BG464" s="69"/>
    </row>
    <row r="465" spans="8:59" ht="15" customHeight="1">
      <c r="H465" s="69"/>
      <c r="I465" s="69"/>
      <c r="J465" s="69"/>
      <c r="K465" s="69"/>
      <c r="L465" s="69"/>
      <c r="M465" s="69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BA465" s="57"/>
      <c r="BB465" s="69"/>
      <c r="BD465" s="69"/>
      <c r="BE465" s="69"/>
      <c r="BF465" s="69"/>
      <c r="BG465" s="69"/>
    </row>
    <row r="466" spans="8:59" ht="15" customHeight="1">
      <c r="H466" s="69"/>
      <c r="I466" s="69"/>
      <c r="J466" s="69"/>
      <c r="K466" s="69"/>
      <c r="L466" s="69"/>
      <c r="M466" s="69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BA466" s="57"/>
      <c r="BB466" s="69"/>
      <c r="BD466" s="69"/>
      <c r="BE466" s="69"/>
      <c r="BF466" s="69"/>
      <c r="BG466" s="69"/>
    </row>
    <row r="467" spans="8:59" ht="15" customHeight="1">
      <c r="H467" s="69"/>
      <c r="I467" s="69"/>
      <c r="J467" s="69"/>
      <c r="K467" s="69"/>
      <c r="L467" s="69"/>
      <c r="M467" s="69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BA467" s="57"/>
      <c r="BB467" s="69"/>
      <c r="BD467" s="69"/>
      <c r="BE467" s="69"/>
      <c r="BF467" s="69"/>
      <c r="BG467" s="69"/>
    </row>
    <row r="468" spans="8:59" ht="15" customHeight="1">
      <c r="H468" s="69"/>
      <c r="I468" s="69"/>
      <c r="J468" s="69"/>
      <c r="K468" s="69"/>
      <c r="L468" s="69"/>
      <c r="M468" s="69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BA468" s="57"/>
      <c r="BB468" s="69"/>
      <c r="BD468" s="69"/>
      <c r="BE468" s="69"/>
      <c r="BF468" s="69"/>
      <c r="BG468" s="69"/>
    </row>
    <row r="469" spans="8:59" ht="15" customHeight="1">
      <c r="H469" s="69"/>
      <c r="I469" s="69"/>
      <c r="J469" s="69"/>
      <c r="K469" s="69"/>
      <c r="L469" s="69"/>
      <c r="M469" s="69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BA469" s="57"/>
      <c r="BB469" s="69"/>
      <c r="BD469" s="69"/>
      <c r="BE469" s="69"/>
      <c r="BF469" s="69"/>
      <c r="BG469" s="69"/>
    </row>
    <row r="470" spans="8:59" ht="15" customHeight="1">
      <c r="H470" s="69"/>
      <c r="I470" s="69"/>
      <c r="J470" s="69"/>
      <c r="K470" s="69"/>
      <c r="L470" s="69"/>
      <c r="M470" s="69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BA470" s="57"/>
      <c r="BB470" s="69"/>
      <c r="BD470" s="69"/>
      <c r="BE470" s="69"/>
      <c r="BF470" s="69"/>
      <c r="BG470" s="69"/>
    </row>
    <row r="471" spans="8:59" ht="15" customHeight="1">
      <c r="H471" s="69"/>
      <c r="I471" s="69"/>
      <c r="J471" s="69"/>
      <c r="K471" s="69"/>
      <c r="L471" s="69"/>
      <c r="M471" s="69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BA471" s="57"/>
      <c r="BB471" s="69"/>
      <c r="BD471" s="69"/>
      <c r="BE471" s="69"/>
      <c r="BF471" s="69"/>
      <c r="BG471" s="69"/>
    </row>
    <row r="472" spans="8:59" ht="15" customHeight="1">
      <c r="H472" s="69"/>
      <c r="I472" s="69"/>
      <c r="J472" s="69"/>
      <c r="K472" s="69"/>
      <c r="L472" s="69"/>
      <c r="M472" s="69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BA472" s="57"/>
      <c r="BB472" s="69"/>
      <c r="BD472" s="69"/>
      <c r="BE472" s="69"/>
      <c r="BF472" s="69"/>
      <c r="BG472" s="69"/>
    </row>
    <row r="473" spans="8:59" ht="15" customHeight="1">
      <c r="H473" s="69"/>
      <c r="I473" s="69"/>
      <c r="J473" s="69"/>
      <c r="K473" s="69"/>
      <c r="L473" s="69"/>
      <c r="M473" s="69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BA473" s="57"/>
      <c r="BB473" s="69"/>
      <c r="BD473" s="69"/>
      <c r="BE473" s="69"/>
      <c r="BF473" s="69"/>
      <c r="BG473" s="69"/>
    </row>
    <row r="474" spans="8:59" ht="15" customHeight="1">
      <c r="H474" s="69"/>
      <c r="I474" s="69"/>
      <c r="J474" s="69"/>
      <c r="K474" s="69"/>
      <c r="L474" s="69"/>
      <c r="M474" s="69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BA474" s="57"/>
      <c r="BB474" s="69"/>
      <c r="BD474" s="69"/>
      <c r="BE474" s="69"/>
      <c r="BF474" s="69"/>
      <c r="BG474" s="69"/>
    </row>
    <row r="475" spans="8:59" ht="15" customHeight="1">
      <c r="H475" s="69"/>
      <c r="I475" s="69"/>
      <c r="J475" s="69"/>
      <c r="K475" s="69"/>
      <c r="L475" s="69"/>
      <c r="M475" s="69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BA475" s="57"/>
      <c r="BB475" s="69"/>
      <c r="BD475" s="69"/>
      <c r="BE475" s="69"/>
      <c r="BF475" s="69"/>
      <c r="BG475" s="69"/>
    </row>
    <row r="476" spans="8:59" ht="15" customHeight="1">
      <c r="H476" s="69"/>
      <c r="I476" s="69"/>
      <c r="J476" s="69"/>
      <c r="K476" s="69"/>
      <c r="L476" s="69"/>
      <c r="M476" s="69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BA476" s="57"/>
      <c r="BB476" s="69"/>
      <c r="BD476" s="69"/>
      <c r="BE476" s="69"/>
      <c r="BF476" s="69"/>
      <c r="BG476" s="69"/>
    </row>
    <row r="477" spans="8:59" ht="15" customHeight="1">
      <c r="H477" s="69"/>
      <c r="I477" s="69"/>
      <c r="J477" s="69"/>
      <c r="K477" s="69"/>
      <c r="L477" s="69"/>
      <c r="M477" s="69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BA477" s="57"/>
      <c r="BB477" s="69"/>
      <c r="BD477" s="69"/>
      <c r="BE477" s="69"/>
      <c r="BF477" s="69"/>
      <c r="BG477" s="69"/>
    </row>
    <row r="478" spans="8:59" ht="15" customHeight="1">
      <c r="H478" s="69"/>
      <c r="I478" s="69"/>
      <c r="J478" s="69"/>
      <c r="K478" s="69"/>
      <c r="L478" s="69"/>
      <c r="M478" s="69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BA478" s="57"/>
      <c r="BB478" s="69"/>
      <c r="BD478" s="69"/>
      <c r="BE478" s="69"/>
      <c r="BF478" s="69"/>
      <c r="BG478" s="69"/>
    </row>
    <row r="479" spans="8:59" ht="15" customHeight="1">
      <c r="H479" s="69"/>
      <c r="I479" s="69"/>
      <c r="J479" s="69"/>
      <c r="K479" s="69"/>
      <c r="L479" s="69"/>
      <c r="M479" s="69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BA479" s="57"/>
      <c r="BB479" s="69"/>
      <c r="BD479" s="69"/>
      <c r="BE479" s="69"/>
      <c r="BF479" s="69"/>
      <c r="BG479" s="69"/>
    </row>
    <row r="480" spans="8:59" ht="15" customHeight="1">
      <c r="H480" s="69"/>
      <c r="I480" s="69"/>
      <c r="J480" s="69"/>
      <c r="K480" s="69"/>
      <c r="L480" s="69"/>
      <c r="M480" s="69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BA480" s="57"/>
      <c r="BB480" s="69"/>
      <c r="BD480" s="69"/>
      <c r="BE480" s="69"/>
      <c r="BF480" s="69"/>
      <c r="BG480" s="69"/>
    </row>
    <row r="481" spans="1:85" ht="15" customHeight="1">
      <c r="H481" s="69"/>
      <c r="I481" s="69"/>
      <c r="J481" s="69"/>
      <c r="K481" s="69"/>
      <c r="L481" s="69"/>
      <c r="M481" s="69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BA481" s="57"/>
      <c r="BB481" s="69"/>
      <c r="BD481" s="69"/>
      <c r="BE481" s="69"/>
      <c r="BF481" s="69"/>
      <c r="BG481" s="69"/>
    </row>
    <row r="482" spans="1:85" ht="15" customHeight="1">
      <c r="H482" s="69"/>
      <c r="I482" s="69"/>
      <c r="J482" s="69"/>
      <c r="K482" s="69"/>
      <c r="L482" s="69"/>
      <c r="M482" s="69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BA482" s="57"/>
      <c r="BB482" s="69"/>
      <c r="BD482" s="69"/>
      <c r="BE482" s="69"/>
      <c r="BF482" s="69"/>
      <c r="BG482" s="69"/>
    </row>
    <row r="483" spans="1:85" ht="15" customHeight="1">
      <c r="H483" s="69"/>
      <c r="I483" s="69"/>
      <c r="J483" s="69"/>
      <c r="K483" s="69"/>
      <c r="L483" s="69"/>
      <c r="M483" s="69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BA483" s="57"/>
      <c r="BB483" s="69"/>
      <c r="BD483" s="69"/>
      <c r="BE483" s="69"/>
      <c r="BF483" s="69"/>
      <c r="BG483" s="69"/>
    </row>
    <row r="484" spans="1:85" ht="15" customHeight="1">
      <c r="H484" s="69"/>
      <c r="I484" s="69"/>
      <c r="J484" s="69"/>
      <c r="K484" s="69"/>
      <c r="L484" s="69"/>
      <c r="M484" s="69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BA484" s="57"/>
      <c r="BB484" s="69"/>
      <c r="BD484" s="69"/>
      <c r="BE484" s="69"/>
      <c r="BF484" s="69"/>
      <c r="BG484" s="69"/>
    </row>
    <row r="485" spans="1:85" ht="15" customHeight="1">
      <c r="H485" s="69"/>
      <c r="I485" s="69"/>
      <c r="J485" s="69"/>
      <c r="K485" s="69"/>
      <c r="L485" s="69"/>
      <c r="M485" s="69"/>
      <c r="BA485" s="57"/>
      <c r="BB485" s="69"/>
      <c r="BD485" s="69"/>
      <c r="BE485" s="69"/>
      <c r="BF485" s="69"/>
      <c r="BG485" s="69"/>
    </row>
    <row r="486" spans="1:85" ht="15" customHeight="1">
      <c r="BA486" s="57"/>
      <c r="BB486" s="69"/>
      <c r="BD486" s="69"/>
      <c r="BE486" s="69"/>
      <c r="BF486" s="69"/>
      <c r="BG486" s="69"/>
    </row>
    <row r="487" spans="1:85" ht="15" customHeight="1">
      <c r="BA487" s="57"/>
      <c r="BB487" s="69"/>
      <c r="BD487" s="69"/>
      <c r="BE487" s="69"/>
      <c r="BF487" s="69"/>
      <c r="BG487" s="69"/>
    </row>
    <row r="488" spans="1:85" ht="15" customHeight="1">
      <c r="BA488" s="57"/>
      <c r="BB488" s="69"/>
      <c r="BD488" s="69"/>
      <c r="BE488" s="69"/>
      <c r="BF488" s="69"/>
      <c r="BG488" s="69"/>
    </row>
    <row r="489" spans="1:85" ht="15" customHeight="1">
      <c r="BA489" s="57"/>
      <c r="BB489" s="69"/>
      <c r="BD489" s="69"/>
      <c r="BE489" s="69"/>
      <c r="BF489" s="69"/>
      <c r="BG489" s="69"/>
    </row>
    <row r="493" spans="1:85" s="3" customFormat="1" ht="15" customHeight="1">
      <c r="A493" s="69"/>
      <c r="B493" s="69"/>
      <c r="C493" s="69"/>
      <c r="D493" s="69"/>
      <c r="E493" s="69"/>
      <c r="F493" s="69"/>
      <c r="G493" s="69"/>
      <c r="H493" s="70"/>
      <c r="I493" s="70"/>
      <c r="J493" s="70"/>
      <c r="K493" s="70"/>
      <c r="L493" s="40"/>
      <c r="M493" s="44"/>
      <c r="O493" s="69"/>
      <c r="P493" s="4"/>
      <c r="Q493" s="4"/>
      <c r="R493" s="4"/>
      <c r="S493" s="4"/>
      <c r="T493" s="69"/>
      <c r="U493" s="69"/>
      <c r="V493" s="69"/>
      <c r="W493" s="69"/>
      <c r="X493" s="70"/>
      <c r="Y493" s="70"/>
      <c r="Z493" s="70"/>
      <c r="AA493" s="70"/>
      <c r="AB493" s="70"/>
      <c r="AC493" s="70"/>
      <c r="AD493" s="70"/>
      <c r="AE493" s="69"/>
      <c r="AF493" s="69"/>
      <c r="AG493" s="69"/>
      <c r="AH493" s="69"/>
      <c r="AI493" s="69"/>
      <c r="AJ493" s="69"/>
      <c r="AK493" s="69"/>
      <c r="BA493" s="55"/>
      <c r="BC493" s="69"/>
      <c r="BD493" s="4"/>
      <c r="BE493" s="4"/>
      <c r="BF493" s="4"/>
      <c r="BG493" s="4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  <c r="CA493" s="69"/>
      <c r="CB493" s="69"/>
      <c r="CC493" s="69"/>
      <c r="CD493" s="69"/>
      <c r="CE493" s="69"/>
      <c r="CF493" s="69"/>
      <c r="CG493" s="69"/>
    </row>
    <row r="494" spans="1:85" s="3" customFormat="1" ht="15" customHeight="1">
      <c r="A494" s="69"/>
      <c r="B494" s="69"/>
      <c r="C494" s="69"/>
      <c r="D494" s="69"/>
      <c r="E494" s="69"/>
      <c r="F494" s="69"/>
      <c r="G494" s="69"/>
      <c r="H494" s="70"/>
      <c r="I494" s="70"/>
      <c r="J494" s="70"/>
      <c r="K494" s="70"/>
      <c r="L494" s="40"/>
      <c r="M494" s="44"/>
      <c r="O494" s="69"/>
      <c r="P494" s="4"/>
      <c r="Q494" s="4"/>
      <c r="R494" s="4"/>
      <c r="S494" s="4"/>
      <c r="T494" s="69"/>
      <c r="U494" s="69"/>
      <c r="V494" s="69"/>
      <c r="W494" s="69"/>
      <c r="X494" s="70"/>
      <c r="Y494" s="70"/>
      <c r="Z494" s="70"/>
      <c r="AA494" s="70"/>
      <c r="AB494" s="70"/>
      <c r="AC494" s="70"/>
      <c r="AD494" s="70"/>
      <c r="AE494" s="69"/>
      <c r="AF494" s="69"/>
      <c r="AG494" s="69"/>
      <c r="AH494" s="69"/>
      <c r="AI494" s="69"/>
      <c r="AJ494" s="69"/>
      <c r="AK494" s="69"/>
      <c r="BA494" s="55"/>
      <c r="BC494" s="69"/>
      <c r="BD494" s="4"/>
      <c r="BE494" s="4"/>
      <c r="BF494" s="4"/>
      <c r="BG494" s="4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  <c r="BW494" s="69"/>
      <c r="BX494" s="69"/>
      <c r="BY494" s="69"/>
      <c r="BZ494" s="69"/>
      <c r="CA494" s="69"/>
      <c r="CB494" s="69"/>
      <c r="CC494" s="69"/>
      <c r="CD494" s="69"/>
      <c r="CE494" s="69"/>
      <c r="CF494" s="69"/>
      <c r="CG494" s="69"/>
    </row>
    <row r="495" spans="1:85" s="3" customFormat="1" ht="15" customHeight="1">
      <c r="A495" s="69"/>
      <c r="B495" s="69"/>
      <c r="C495" s="69"/>
      <c r="D495" s="69"/>
      <c r="E495" s="69"/>
      <c r="F495" s="69"/>
      <c r="G495" s="69"/>
      <c r="H495" s="70"/>
      <c r="I495" s="70"/>
      <c r="J495" s="70"/>
      <c r="K495" s="70"/>
      <c r="L495" s="40"/>
      <c r="M495" s="44"/>
      <c r="O495" s="69"/>
      <c r="P495" s="4"/>
      <c r="Q495" s="4"/>
      <c r="R495" s="4"/>
      <c r="S495" s="4"/>
      <c r="T495" s="69"/>
      <c r="U495" s="69"/>
      <c r="V495" s="69"/>
      <c r="W495" s="69"/>
      <c r="X495" s="70"/>
      <c r="Y495" s="70"/>
      <c r="Z495" s="70"/>
      <c r="AA495" s="70"/>
      <c r="AB495" s="70"/>
      <c r="AC495" s="70"/>
      <c r="AD495" s="70"/>
      <c r="AE495" s="69"/>
      <c r="AF495" s="69"/>
      <c r="AG495" s="69"/>
      <c r="AH495" s="69"/>
      <c r="AI495" s="69"/>
      <c r="AJ495" s="69"/>
      <c r="AK495" s="69"/>
      <c r="BA495" s="55"/>
      <c r="BC495" s="69"/>
      <c r="BD495" s="4"/>
      <c r="BE495" s="4"/>
      <c r="BF495" s="4"/>
      <c r="BG495" s="4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  <c r="CA495" s="69"/>
      <c r="CB495" s="69"/>
      <c r="CC495" s="69"/>
      <c r="CD495" s="69"/>
      <c r="CE495" s="69"/>
      <c r="CF495" s="69"/>
      <c r="CG495" s="69"/>
    </row>
    <row r="496" spans="1:85" s="3" customFormat="1" ht="15" customHeight="1">
      <c r="A496" s="69"/>
      <c r="B496" s="69"/>
      <c r="C496" s="69"/>
      <c r="D496" s="69"/>
      <c r="E496" s="69"/>
      <c r="F496" s="69"/>
      <c r="G496" s="69"/>
      <c r="H496" s="70"/>
      <c r="I496" s="70"/>
      <c r="J496" s="70"/>
      <c r="K496" s="70"/>
      <c r="L496" s="40"/>
      <c r="M496" s="44"/>
      <c r="O496" s="69"/>
      <c r="P496" s="4"/>
      <c r="Q496" s="4"/>
      <c r="R496" s="4"/>
      <c r="S496" s="4"/>
      <c r="T496" s="69"/>
      <c r="U496" s="69"/>
      <c r="V496" s="69"/>
      <c r="W496" s="69"/>
      <c r="X496" s="70"/>
      <c r="Y496" s="70"/>
      <c r="Z496" s="70"/>
      <c r="AA496" s="70"/>
      <c r="AB496" s="70"/>
      <c r="AC496" s="70"/>
      <c r="AD496" s="70"/>
      <c r="AE496" s="69"/>
      <c r="AF496" s="69"/>
      <c r="AG496" s="69"/>
      <c r="AH496" s="69"/>
      <c r="AI496" s="69"/>
      <c r="AJ496" s="69"/>
      <c r="AK496" s="69"/>
      <c r="BA496" s="55"/>
      <c r="BC496" s="69"/>
      <c r="BD496" s="4"/>
      <c r="BE496" s="4"/>
      <c r="BF496" s="4"/>
      <c r="BG496" s="4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  <c r="CA496" s="69"/>
      <c r="CB496" s="69"/>
      <c r="CC496" s="69"/>
      <c r="CD496" s="69"/>
      <c r="CE496" s="69"/>
      <c r="CF496" s="69"/>
      <c r="CG496" s="69"/>
    </row>
    <row r="497" spans="1:85" s="3" customFormat="1" ht="15" customHeight="1">
      <c r="A497" s="69"/>
      <c r="B497" s="69"/>
      <c r="C497" s="69"/>
      <c r="D497" s="69"/>
      <c r="E497" s="69"/>
      <c r="F497" s="69"/>
      <c r="G497" s="69"/>
      <c r="H497" s="70"/>
      <c r="I497" s="70"/>
      <c r="J497" s="70"/>
      <c r="K497" s="70"/>
      <c r="L497" s="40"/>
      <c r="M497" s="44"/>
      <c r="O497" s="69"/>
      <c r="P497" s="4"/>
      <c r="Q497" s="4"/>
      <c r="R497" s="4"/>
      <c r="S497" s="4"/>
      <c r="T497" s="69"/>
      <c r="U497" s="69"/>
      <c r="V497" s="69"/>
      <c r="W497" s="69"/>
      <c r="X497" s="70"/>
      <c r="Y497" s="70"/>
      <c r="Z497" s="70"/>
      <c r="AA497" s="70"/>
      <c r="AB497" s="70"/>
      <c r="AC497" s="70"/>
      <c r="AD497" s="70"/>
      <c r="AE497" s="69"/>
      <c r="AF497" s="69"/>
      <c r="AG497" s="69"/>
      <c r="AH497" s="69"/>
      <c r="AI497" s="69"/>
      <c r="AJ497" s="69"/>
      <c r="AK497" s="69"/>
      <c r="BA497" s="55"/>
      <c r="BC497" s="69"/>
      <c r="BD497" s="4"/>
      <c r="BE497" s="4"/>
      <c r="BF497" s="4"/>
      <c r="BG497" s="4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  <c r="CA497" s="69"/>
      <c r="CB497" s="69"/>
      <c r="CC497" s="69"/>
      <c r="CD497" s="69"/>
      <c r="CE497" s="69"/>
      <c r="CF497" s="69"/>
      <c r="CG497" s="69"/>
    </row>
  </sheetData>
  <sheetProtection sheet="1" objects="1" scenarios="1"/>
  <mergeCells count="21">
    <mergeCell ref="AK140:AL140"/>
    <mergeCell ref="AH141:AI141"/>
    <mergeCell ref="AT104:AT105"/>
    <mergeCell ref="AV146:AW147"/>
    <mergeCell ref="AT146:AT147"/>
    <mergeCell ref="AH140:AI140"/>
    <mergeCell ref="AI139:AJ139"/>
    <mergeCell ref="AA168:AC168"/>
    <mergeCell ref="AD168:AF168"/>
    <mergeCell ref="AH168:AH169"/>
    <mergeCell ref="X129:AH135"/>
    <mergeCell ref="B18:C18"/>
    <mergeCell ref="O168:Q168"/>
    <mergeCell ref="R168:T168"/>
    <mergeCell ref="U168:W168"/>
    <mergeCell ref="X168:Z168"/>
    <mergeCell ref="B7:C7"/>
    <mergeCell ref="BS7:BY8"/>
    <mergeCell ref="B8:C14"/>
    <mergeCell ref="BS14:CA15"/>
    <mergeCell ref="B15:C17"/>
  </mergeCells>
  <phoneticPr fontId="3" type="noConversion"/>
  <conditionalFormatting sqref="O8:U22">
    <cfRule type="cellIs" dxfId="352" priority="187" operator="equal">
      <formula>"야"</formula>
    </cfRule>
  </conditionalFormatting>
  <conditionalFormatting sqref="N8:U22">
    <cfRule type="expression" dxfId="351" priority="186">
      <formula>ROW()-$N$5&gt;ROW($N$7)</formula>
    </cfRule>
    <cfRule type="expression" dxfId="350" priority="188">
      <formula>ROW()-$N$5=ROW($N$7)</formula>
    </cfRule>
  </conditionalFormatting>
  <conditionalFormatting sqref="O34:DO34">
    <cfRule type="expression" dxfId="349" priority="184">
      <formula>OR(O34="일",O34="휴")</formula>
    </cfRule>
    <cfRule type="expression" dxfId="348" priority="185">
      <formula>O34="토"</formula>
    </cfRule>
  </conditionalFormatting>
  <conditionalFormatting sqref="V35:DO49">
    <cfRule type="expression" dxfId="347" priority="183">
      <formula>COLUMN()-$N$2=COLUMN($BC$34)</formula>
    </cfRule>
  </conditionalFormatting>
  <conditionalFormatting sqref="N35:DO49">
    <cfRule type="expression" dxfId="346" priority="179">
      <formula>ROW()-$N$5&gt;ROW($N$34)</formula>
    </cfRule>
    <cfRule type="expression" dxfId="345" priority="180">
      <formula>ROW()-$N$5=ROW($N$34)</formula>
    </cfRule>
  </conditionalFormatting>
  <conditionalFormatting sqref="J8:K17">
    <cfRule type="expression" dxfId="344" priority="175">
      <formula>$D8="-"</formula>
    </cfRule>
  </conditionalFormatting>
  <conditionalFormatting sqref="N191:AS205">
    <cfRule type="expression" dxfId="343" priority="166">
      <formula>ROW()-$N$5&gt;ROW($N$190)</formula>
    </cfRule>
    <cfRule type="expression" dxfId="342" priority="167">
      <formula>ROW()-$N$5=ROW($N$190)</formula>
    </cfRule>
  </conditionalFormatting>
  <conditionalFormatting sqref="AQ189:AS205">
    <cfRule type="expression" dxfId="341" priority="165">
      <formula>AQ$104=""</formula>
    </cfRule>
  </conditionalFormatting>
  <conditionalFormatting sqref="N212:AS226">
    <cfRule type="expression" dxfId="340" priority="163">
      <formula>ROW()-$N$5&gt;ROW($N$211)</formula>
    </cfRule>
    <cfRule type="expression" dxfId="339" priority="164">
      <formula>ROW()-$N$5=ROW($N$211)</formula>
    </cfRule>
  </conditionalFormatting>
  <conditionalFormatting sqref="AQ210:AS226">
    <cfRule type="expression" dxfId="338" priority="162">
      <formula>AQ$104=""</formula>
    </cfRule>
  </conditionalFormatting>
  <conditionalFormatting sqref="O148:AT162 O191:AS205 O212:AS226 P127:P141">
    <cfRule type="cellIs" dxfId="337" priority="161" operator="lessThanOrEqual">
      <formula>0</formula>
    </cfRule>
  </conditionalFormatting>
  <conditionalFormatting sqref="N127:P141">
    <cfRule type="expression" dxfId="336" priority="159">
      <formula>ROW()-$N$5&gt;ROW($N$126)</formula>
    </cfRule>
    <cfRule type="expression" dxfId="335" priority="160">
      <formula>ROW()-$N$5=ROW($N$126)</formula>
    </cfRule>
  </conditionalFormatting>
  <conditionalFormatting sqref="O147:AS147 O190:AS190 O211:AS211">
    <cfRule type="expression" dxfId="334" priority="173">
      <formula>OR(O147="일",O147="휴")</formula>
    </cfRule>
    <cfRule type="expression" dxfId="333" priority="174">
      <formula>O147="토"</formula>
    </cfRule>
  </conditionalFormatting>
  <conditionalFormatting sqref="E15:I17 E8:F14 H8:I14">
    <cfRule type="expression" dxfId="332" priority="158">
      <formula>$D8=""</formula>
    </cfRule>
  </conditionalFormatting>
  <conditionalFormatting sqref="G8:G14">
    <cfRule type="expression" dxfId="331" priority="157">
      <formula>$D8=""</formula>
    </cfRule>
  </conditionalFormatting>
  <conditionalFormatting sqref="O105:AS105">
    <cfRule type="expression" dxfId="330" priority="153">
      <formula>OR(O105="일",O105="휴")</formula>
    </cfRule>
    <cfRule type="expression" dxfId="329" priority="154">
      <formula>O105="토"</formula>
    </cfRule>
  </conditionalFormatting>
  <conditionalFormatting sqref="N106:AS120">
    <cfRule type="expression" dxfId="328" priority="150">
      <formula>ROW()-$N$5&gt;ROW($N$105)</formula>
    </cfRule>
    <cfRule type="expression" dxfId="327" priority="152">
      <formula>ROW()-$N$5=ROW($N$105)</formula>
    </cfRule>
  </conditionalFormatting>
  <conditionalFormatting sqref="AQ104:AS120">
    <cfRule type="expression" dxfId="326" priority="149">
      <formula>AQ$104=""</formula>
    </cfRule>
  </conditionalFormatting>
  <conditionalFormatting sqref="AP104:AS120">
    <cfRule type="expression" dxfId="325" priority="151">
      <formula>COLUMN()-COLUMN($N$104)&gt;DAY(EOMONTH(DATE($N$101,$O$101,1),0))</formula>
    </cfRule>
    <cfRule type="expression" dxfId="324" priority="156">
      <formula>COLUMN()-COLUMN($N$104)=DAY(EOMONTH(DATE($N$101,$O$101,1),0))</formula>
    </cfRule>
  </conditionalFormatting>
  <conditionalFormatting sqref="AT283:AT297">
    <cfRule type="cellIs" dxfId="323" priority="143" operator="lessThanOrEqual">
      <formula>0</formula>
    </cfRule>
  </conditionalFormatting>
  <conditionalFormatting sqref="N283:N297 AT283:AT297">
    <cfRule type="expression" dxfId="322" priority="145">
      <formula>ROW()-$N$5&gt;ROW($N$282)</formula>
    </cfRule>
  </conditionalFormatting>
  <conditionalFormatting sqref="N283:N297">
    <cfRule type="expression" dxfId="321" priority="146">
      <formula>ROW()-$N$5=ROW($N$282)</formula>
    </cfRule>
  </conditionalFormatting>
  <conditionalFormatting sqref="BO106:CS120">
    <cfRule type="cellIs" dxfId="320" priority="126" operator="equal">
      <formula>"야"</formula>
    </cfRule>
  </conditionalFormatting>
  <conditionalFormatting sqref="BO105:CS105">
    <cfRule type="expression" dxfId="319" priority="124">
      <formula>OR(BO105="일",BO105="휴")</formula>
    </cfRule>
    <cfRule type="expression" dxfId="318" priority="125">
      <formula>BO105="토"</formula>
    </cfRule>
  </conditionalFormatting>
  <conditionalFormatting sqref="BN106:CS120">
    <cfRule type="containsErrors" dxfId="317" priority="113">
      <formula>ISERROR(BN106)</formula>
    </cfRule>
    <cfRule type="expression" dxfId="316" priority="121">
      <formula>ROW()-$N$5&gt;ROW($N$105)</formula>
    </cfRule>
    <cfRule type="expression" dxfId="315" priority="123">
      <formula>ROW()-$N$5=ROW($N$105)</formula>
    </cfRule>
  </conditionalFormatting>
  <conditionalFormatting sqref="CP104:CS120">
    <cfRule type="expression" dxfId="314" priority="122">
      <formula>COLUMN()-COLUMN($BN$104)&gt;DAY(EOMONTH(DATE($N$101,$O$101,1),0))</formula>
    </cfRule>
    <cfRule type="expression" dxfId="313" priority="127">
      <formula>COLUMN()-COLUMN($BN$104)=DAY(EOMONTH(DATE($N$101,$O$101,1),0))</formula>
    </cfRule>
  </conditionalFormatting>
  <conditionalFormatting sqref="BN148:CS162">
    <cfRule type="expression" dxfId="312" priority="116">
      <formula>ROW()-$N$5&gt;ROW($N$147)</formula>
    </cfRule>
    <cfRule type="expression" dxfId="311" priority="117">
      <formula>ROW()-$N$5=ROW($N$147)</formula>
    </cfRule>
  </conditionalFormatting>
  <conditionalFormatting sqref="BO148:CS162">
    <cfRule type="cellIs" dxfId="310" priority="114" operator="lessThanOrEqual">
      <formula>0</formula>
    </cfRule>
  </conditionalFormatting>
  <conditionalFormatting sqref="BO147:CS147">
    <cfRule type="expression" dxfId="309" priority="118">
      <formula>OR(BO147="일",BO147="휴")</formula>
    </cfRule>
    <cfRule type="expression" dxfId="308" priority="119">
      <formula>BO147="토"</formula>
    </cfRule>
  </conditionalFormatting>
  <conditionalFormatting sqref="O106:AS120">
    <cfRule type="cellIs" dxfId="307" priority="826" operator="notEqual">
      <formula>BO106</formula>
    </cfRule>
    <cfRule type="cellIs" dxfId="306" priority="827" operator="equal">
      <formula>"야"</formula>
    </cfRule>
  </conditionalFormatting>
  <conditionalFormatting sqref="O148:AT162">
    <cfRule type="cellIs" dxfId="305" priority="830" operator="notEqual">
      <formula>BO148</formula>
    </cfRule>
  </conditionalFormatting>
  <conditionalFormatting sqref="N148:AT162">
    <cfRule type="expression" dxfId="304" priority="171">
      <formula>ROW()-$N$5&gt;ROW($N$147)</formula>
    </cfRule>
    <cfRule type="expression" dxfId="303" priority="172">
      <formula>ROW()-$N$5=ROW($N$147)</formula>
    </cfRule>
  </conditionalFormatting>
  <conditionalFormatting sqref="N170:Z184 AH170:AH184">
    <cfRule type="expression" dxfId="302" priority="102">
      <formula>ROW()-$N$5&gt;ROW($N$169)</formula>
    </cfRule>
    <cfRule type="expression" dxfId="301" priority="103">
      <formula>ROW()-$N$5=ROW($N$169)</formula>
    </cfRule>
  </conditionalFormatting>
  <conditionalFormatting sqref="O170:Z184 AH170:AH184">
    <cfRule type="cellIs" dxfId="300" priority="101" operator="lessThanOrEqual">
      <formula>0</formula>
    </cfRule>
  </conditionalFormatting>
  <conditionalFormatting sqref="AA170:AC184">
    <cfRule type="expression" dxfId="299" priority="99">
      <formula>ROW()-$N$5&gt;ROW($N$169)</formula>
    </cfRule>
    <cfRule type="expression" dxfId="298" priority="100">
      <formula>ROW()-$N$5=ROW($N$169)</formula>
    </cfRule>
  </conditionalFormatting>
  <conditionalFormatting sqref="AA170:AC184">
    <cfRule type="cellIs" dxfId="297" priority="98" operator="lessThanOrEqual">
      <formula>0</formula>
    </cfRule>
  </conditionalFormatting>
  <conditionalFormatting sqref="AD170:AF184">
    <cfRule type="expression" dxfId="296" priority="96">
      <formula>ROW()-$N$5&gt;ROW($N$169)</formula>
    </cfRule>
    <cfRule type="expression" dxfId="295" priority="97">
      <formula>ROW()-$N$5=ROW($N$169)</formula>
    </cfRule>
  </conditionalFormatting>
  <conditionalFormatting sqref="AD170:AF184">
    <cfRule type="cellIs" dxfId="294" priority="95" operator="lessThanOrEqual">
      <formula>0</formula>
    </cfRule>
  </conditionalFormatting>
  <conditionalFormatting sqref="O7:U7">
    <cfRule type="cellIs" dxfId="293" priority="91" operator="equal">
      <formula>"토"</formula>
    </cfRule>
    <cfRule type="cellIs" dxfId="292" priority="92" operator="equal">
      <formula>"일"</formula>
    </cfRule>
  </conditionalFormatting>
  <conditionalFormatting sqref="AQ283:AS297">
    <cfRule type="expression" dxfId="291" priority="87">
      <formula>AQ$104=""</formula>
    </cfRule>
  </conditionalFormatting>
  <conditionalFormatting sqref="U283:AS297">
    <cfRule type="cellIs" dxfId="290" priority="86" operator="equal">
      <formula>0</formula>
    </cfRule>
  </conditionalFormatting>
  <conditionalFormatting sqref="U283:AS297">
    <cfRule type="expression" dxfId="289" priority="88">
      <formula>ROW()-$N$5&gt;ROW($N$282)</formula>
    </cfRule>
  </conditionalFormatting>
  <conditionalFormatting sqref="U283:AS297">
    <cfRule type="expression" dxfId="288" priority="89">
      <formula>ROW()-$N$5=ROW($N$282)</formula>
    </cfRule>
  </conditionalFormatting>
  <conditionalFormatting sqref="U283:AS297">
    <cfRule type="cellIs" dxfId="287" priority="83" operator="lessThan">
      <formula>0</formula>
    </cfRule>
  </conditionalFormatting>
  <conditionalFormatting sqref="AQ255:AS269">
    <cfRule type="expression" dxfId="286" priority="80">
      <formula>AQ$104=""</formula>
    </cfRule>
  </conditionalFormatting>
  <conditionalFormatting sqref="O255:AS269">
    <cfRule type="cellIs" dxfId="285" priority="79" operator="equal">
      <formula>0</formula>
    </cfRule>
  </conditionalFormatting>
  <conditionalFormatting sqref="N255:AS269">
    <cfRule type="expression" dxfId="284" priority="81">
      <formula>ROW()-$N$5&gt;ROW($N$282)</formula>
    </cfRule>
  </conditionalFormatting>
  <conditionalFormatting sqref="N255:AS269">
    <cfRule type="expression" dxfId="283" priority="82">
      <formula>ROW()-$N$5=ROW($N$282)</formula>
    </cfRule>
  </conditionalFormatting>
  <conditionalFormatting sqref="O255:AS269">
    <cfRule type="cellIs" dxfId="282" priority="77" operator="lessThan">
      <formula>0</formula>
    </cfRule>
  </conditionalFormatting>
  <conditionalFormatting sqref="AQ253:AS254">
    <cfRule type="expression" dxfId="281" priority="74">
      <formula>AQ$104=""</formula>
    </cfRule>
  </conditionalFormatting>
  <conditionalFormatting sqref="O254:AS254">
    <cfRule type="expression" dxfId="280" priority="75">
      <formula>OR(O254="일",O254="휴")</formula>
    </cfRule>
    <cfRule type="expression" dxfId="279" priority="76">
      <formula>O254="토"</formula>
    </cfRule>
  </conditionalFormatting>
  <conditionalFormatting sqref="AT106:AT120">
    <cfRule type="cellIs" dxfId="278" priority="71" operator="greaterThan">
      <formula>20</formula>
    </cfRule>
  </conditionalFormatting>
  <conditionalFormatting sqref="O127:O141">
    <cfRule type="cellIs" dxfId="277" priority="70" operator="equal">
      <formula>0</formula>
    </cfRule>
  </conditionalFormatting>
  <conditionalFormatting sqref="R127:T141">
    <cfRule type="cellIs" dxfId="276" priority="69" operator="lessThanOrEqual">
      <formula>0</formula>
    </cfRule>
  </conditionalFormatting>
  <conditionalFormatting sqref="R127:T141">
    <cfRule type="expression" dxfId="275" priority="67">
      <formula>ROW()-$N$5&gt;ROW($N$126)</formula>
    </cfRule>
    <cfRule type="expression" dxfId="274" priority="68">
      <formula>ROW()-$N$5=ROW($N$126)</formula>
    </cfRule>
  </conditionalFormatting>
  <conditionalFormatting sqref="U127:U141">
    <cfRule type="cellIs" dxfId="273" priority="66" operator="lessThanOrEqual">
      <formula>0</formula>
    </cfRule>
  </conditionalFormatting>
  <conditionalFormatting sqref="U127:U141">
    <cfRule type="expression" dxfId="272" priority="64">
      <formula>ROW()-$N$5&gt;ROW($N$126)</formula>
    </cfRule>
    <cfRule type="expression" dxfId="271" priority="65">
      <formula>ROW()-$N$5=ROW($N$126)</formula>
    </cfRule>
  </conditionalFormatting>
  <conditionalFormatting sqref="Q127:Q141">
    <cfRule type="cellIs" dxfId="270" priority="63" operator="lessThanOrEqual">
      <formula>0</formula>
    </cfRule>
  </conditionalFormatting>
  <conditionalFormatting sqref="Q127:Q141">
    <cfRule type="expression" dxfId="269" priority="61">
      <formula>ROW()-$N$5&gt;ROW($N$126)</formula>
    </cfRule>
    <cfRule type="expression" dxfId="268" priority="62">
      <formula>ROW()-$N$5=ROW($N$126)</formula>
    </cfRule>
  </conditionalFormatting>
  <conditionalFormatting sqref="O283:T297">
    <cfRule type="cellIs" dxfId="267" priority="45" operator="equal">
      <formula>0</formula>
    </cfRule>
  </conditionalFormatting>
  <conditionalFormatting sqref="O283:T297">
    <cfRule type="expression" dxfId="266" priority="46">
      <formula>ROW()-$N$5&gt;ROW($N$282)</formula>
    </cfRule>
  </conditionalFormatting>
  <conditionalFormatting sqref="O283:T297">
    <cfRule type="expression" dxfId="265" priority="47">
      <formula>ROW()-$N$5=ROW($N$282)</formula>
    </cfRule>
  </conditionalFormatting>
  <conditionalFormatting sqref="O283:T297">
    <cfRule type="cellIs" dxfId="264" priority="43" operator="lessThan">
      <formula>0</formula>
    </cfRule>
  </conditionalFormatting>
  <conditionalFormatting sqref="D106:I120">
    <cfRule type="expression" dxfId="263" priority="24">
      <formula>ROW()-$N$5&gt;ROW($N$105)</formula>
    </cfRule>
    <cfRule type="expression" dxfId="262" priority="27">
      <formula>ROW()-$N$5=ROW($N$105)</formula>
    </cfRule>
  </conditionalFormatting>
  <conditionalFormatting sqref="D106:I120">
    <cfRule type="cellIs" dxfId="261" priority="28" operator="equal">
      <formula>"야"</formula>
    </cfRule>
  </conditionalFormatting>
  <conditionalFormatting sqref="D148:I162">
    <cfRule type="cellIs" dxfId="260" priority="19" operator="lessThanOrEqual">
      <formula>0</formula>
    </cfRule>
  </conditionalFormatting>
  <conditionalFormatting sqref="D148:I162">
    <cfRule type="expression" dxfId="259" priority="20">
      <formula>ROW()-$N$5&gt;ROW($N$147)</formula>
    </cfRule>
    <cfRule type="expression" dxfId="258" priority="26">
      <formula>ROW()-$N$5=ROW($N$147)</formula>
    </cfRule>
  </conditionalFormatting>
  <conditionalFormatting sqref="D191:I205">
    <cfRule type="expression" dxfId="257" priority="14">
      <formula>ROW()-$N$5&gt;ROW($N$190)</formula>
    </cfRule>
    <cfRule type="expression" dxfId="256" priority="25">
      <formula>ROW()-$N$5=ROW($N$190)</formula>
    </cfRule>
  </conditionalFormatting>
  <conditionalFormatting sqref="D191:I205">
    <cfRule type="cellIs" dxfId="255" priority="13" operator="lessThanOrEqual">
      <formula>0</formula>
    </cfRule>
  </conditionalFormatting>
  <conditionalFormatting sqref="D283:I297">
    <cfRule type="cellIs" dxfId="254" priority="9" operator="equal">
      <formula>0</formula>
    </cfRule>
  </conditionalFormatting>
  <conditionalFormatting sqref="D283:I297">
    <cfRule type="expression" dxfId="253" priority="10">
      <formula>ROW()-$N$5&gt;ROW($N$282)</formula>
    </cfRule>
  </conditionalFormatting>
  <conditionalFormatting sqref="D283:I297">
    <cfRule type="expression" dxfId="252" priority="886">
      <formula>ROW()-$N$5=ROW($N$282)</formula>
    </cfRule>
  </conditionalFormatting>
  <conditionalFormatting sqref="D283:I297">
    <cfRule type="cellIs" dxfId="251" priority="7" operator="lessThan">
      <formula>0</formula>
    </cfRule>
  </conditionalFormatting>
  <conditionalFormatting sqref="D105:I105 D147:I147 D190:I190 D282:I282">
    <cfRule type="expression" dxfId="250" priority="919">
      <formula>OR(D105="일",D105="휴")</formula>
    </cfRule>
    <cfRule type="expression" dxfId="249" priority="920">
      <formula>D105="토"</formula>
    </cfRule>
  </conditionalFormatting>
  <conditionalFormatting sqref="AB300:AS300 AR301:AS322 N251:AS269 N279:AS299 D283:I298">
    <cfRule type="expression" dxfId="248" priority="23">
      <formula>$H$21=2</formula>
    </cfRule>
  </conditionalFormatting>
  <conditionalFormatting sqref="D145">
    <cfRule type="expression" dxfId="247" priority="907">
      <formula>$H$22="부"</formula>
    </cfRule>
  </conditionalFormatting>
  <conditionalFormatting sqref="D102:I297">
    <cfRule type="expression" dxfId="246" priority="15">
      <formula>OR($H$22="부",D$102&lt;0,$I$2=0,$H$21=2)</formula>
    </cfRule>
  </conditionalFormatting>
  <conditionalFormatting sqref="D104:I297">
    <cfRule type="expression" dxfId="245" priority="16">
      <formula>OR($H$22="부",$H$21=2,$I$2=0)</formula>
    </cfRule>
  </conditionalFormatting>
  <conditionalFormatting sqref="E3:F3 AJ168:AJ173">
    <cfRule type="expression" dxfId="244" priority="5">
      <formula>$E$2=1</formula>
    </cfRule>
  </conditionalFormatting>
  <conditionalFormatting sqref="AQ281:AS282">
    <cfRule type="expression" dxfId="243" priority="144">
      <formula>#REF!=""</formula>
    </cfRule>
  </conditionalFormatting>
  <conditionalFormatting sqref="O282:AS282">
    <cfRule type="expression" dxfId="242" priority="843">
      <formula>OR(#REF!="일",#REF!="휴")</formula>
    </cfRule>
    <cfRule type="expression" dxfId="241" priority="844">
      <formula>#REF!="토"</formula>
    </cfRule>
  </conditionalFormatting>
  <conditionalFormatting sqref="B22:B100">
    <cfRule type="expression" dxfId="240" priority="2">
      <formula>OR($I$2=0,$H$21=2)</formula>
    </cfRule>
  </conditionalFormatting>
  <conditionalFormatting sqref="H22">
    <cfRule type="expression" dxfId="239" priority="1">
      <formula>OR($I$2=0,$H$21=2)</formula>
    </cfRule>
  </conditionalFormatting>
  <dataValidations count="9">
    <dataValidation type="list" allowBlank="1" showInputMessage="1" showErrorMessage="1" errorTitle="입력 오휴" error="근무종류별 표기법에 있는 근무만 입력할 수 있습니다." sqref="O8:U22" xr:uid="{00000000-0002-0000-0300-000000000000}">
      <formula1>$D$8:$D$17</formula1>
    </dataValidation>
    <dataValidation type="whole" allowBlank="1" showInputMessage="1" showErrorMessage="1" errorTitle="숫자" error="1부터 15까지 숫자만 입력할 수 있습니다._x000a_프로그램 수식이 이 셀의 값(인원)을 참조합니다._x000a_16인 이상이면 '16인이상' 시트를 사용하십시오." sqref="N5" xr:uid="{00000000-0002-0000-0300-000001000000}">
      <formula1>1</formula1>
      <formula2>15</formula2>
    </dataValidation>
    <dataValidation type="list" allowBlank="1" showInputMessage="1" showErrorMessage="1" prompt="산입한다면 '예' / 산입하지 않는다면 '아니오'를 선택하십시오." sqref="H20" xr:uid="{00000000-0002-0000-0300-000002000000}">
      <formula1>"예,아니오"</formula1>
    </dataValidation>
    <dataValidation type="list" allowBlank="1" showInputMessage="1" showErrorMessage="1" error="목록에서 선택하십시오." promptTitle="기산점 선택" prompt="목록에서 1주의 기산점을 선택하십시오." sqref="H2" xr:uid="{00000000-0002-0000-0300-000003000000}">
      <formula1>"일요일,월요일,1일"</formula1>
    </dataValidation>
    <dataValidation type="list" allowBlank="1" showInputMessage="1" showErrorMessage="1" sqref="F21" xr:uid="{00000000-0002-0000-0300-000004000000}">
      <formula1>"일반,유연"</formula1>
    </dataValidation>
    <dataValidation type="list" allowBlank="1" showInputMessage="1" showErrorMessage="1" sqref="H22" xr:uid="{897E4DB5-2BDB-405D-ACC8-A8B6208D3F8F}">
      <formula1>"여,부"</formula1>
    </dataValidation>
    <dataValidation type="list" allowBlank="1" showInputMessage="1" showErrorMessage="1" sqref="F3" xr:uid="{D8674422-FC75-4E6B-B1AC-54E2215CAC45}">
      <formula1>"일,토,월,화,수,목,금"</formula1>
    </dataValidation>
    <dataValidation type="list" allowBlank="1" showInputMessage="1" showErrorMessage="1" sqref="AI139:AJ139" xr:uid="{D74E4A50-ABB0-4945-81A4-B04C5FB4CCC4}">
      <formula1>"역일수,역일수-휴일수"</formula1>
    </dataValidation>
    <dataValidation type="list" allowBlank="1" showInputMessage="1" showErrorMessage="1" sqref="D2" xr:uid="{13310B38-1741-4C3F-9D32-D4EE9B28F61D}">
      <formula1>"교대직,상근직"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C2CA-49B5-4936-B707-16A4689B1923}">
  <dimension ref="A2:DO347"/>
  <sheetViews>
    <sheetView showGridLines="0" showRowColHeaders="0" workbookViewId="0">
      <selection activeCell="D8" sqref="D8"/>
    </sheetView>
  </sheetViews>
  <sheetFormatPr defaultColWidth="5.85546875" defaultRowHeight="15" customHeight="1"/>
  <cols>
    <col min="1" max="1" width="5.7109375" style="70" customWidth="1"/>
    <col min="2" max="2" width="6.5703125" style="70" customWidth="1"/>
    <col min="3" max="3" width="4.7109375" style="70" customWidth="1"/>
    <col min="4" max="4" width="6.7109375" style="70" customWidth="1"/>
    <col min="5" max="6" width="7.85546875" style="70" customWidth="1"/>
    <col min="7" max="10" width="6.28515625" style="70" customWidth="1"/>
    <col min="11" max="12" width="6.28515625" style="70" hidden="1" customWidth="1"/>
    <col min="13" max="14" width="7.85546875" style="70" customWidth="1"/>
    <col min="15" max="45" width="5.7109375" style="70" customWidth="1"/>
    <col min="46" max="46" width="8.5703125" style="70" customWidth="1"/>
    <col min="47" max="47" width="5.28515625" style="70" customWidth="1"/>
    <col min="48" max="48" width="5.7109375" style="70" customWidth="1"/>
    <col min="49" max="49" width="10.7109375" style="70" customWidth="1"/>
    <col min="50" max="65" width="5.28515625" style="70" customWidth="1"/>
    <col min="66" max="66" width="8.28515625" style="70" customWidth="1"/>
    <col min="67" max="119" width="5.28515625" style="70" customWidth="1"/>
    <col min="120" max="16384" width="5.85546875" style="70"/>
  </cols>
  <sheetData>
    <row r="2" spans="2:119" ht="15" customHeight="1">
      <c r="B2" s="318" t="s">
        <v>227</v>
      </c>
      <c r="C2" s="69"/>
      <c r="D2" s="567" t="s">
        <v>224</v>
      </c>
      <c r="E2" s="261">
        <f>IF(D2="교대직",1,2)</f>
        <v>1</v>
      </c>
      <c r="G2" s="566" t="s">
        <v>95</v>
      </c>
      <c r="H2" s="308" t="s">
        <v>96</v>
      </c>
      <c r="I2" s="261">
        <f>IF($H$2="일요일",1,IF($H$2="월요일",2,0))</f>
        <v>1</v>
      </c>
      <c r="M2" s="134" t="s">
        <v>111</v>
      </c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119" ht="15" customHeight="1">
      <c r="B3" s="69"/>
      <c r="E3" s="565" t="s">
        <v>228</v>
      </c>
      <c r="F3" s="309" t="s">
        <v>185</v>
      </c>
      <c r="N3" s="300" t="s">
        <v>170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5" spans="2:119" ht="15" customHeight="1">
      <c r="B5" s="3" t="s">
        <v>112</v>
      </c>
      <c r="C5" s="69"/>
      <c r="D5" s="4"/>
      <c r="E5" s="4"/>
      <c r="F5" s="4"/>
      <c r="G5" s="4"/>
      <c r="H5" s="69"/>
      <c r="I5" s="69"/>
      <c r="J5" s="69"/>
      <c r="K5" s="69"/>
      <c r="M5" s="72"/>
      <c r="N5" s="71">
        <v>15</v>
      </c>
      <c r="O5" s="72" t="s">
        <v>222</v>
      </c>
      <c r="R5" s="70" t="s">
        <v>240</v>
      </c>
      <c r="S5" s="69"/>
      <c r="T5" s="69"/>
    </row>
    <row r="6" spans="2:119" ht="15" customHeight="1">
      <c r="B6" s="3"/>
      <c r="C6" s="69"/>
      <c r="D6" s="4"/>
      <c r="E6" s="4"/>
      <c r="F6" s="4"/>
      <c r="G6" s="4"/>
      <c r="H6" s="69"/>
      <c r="I6" s="69"/>
      <c r="J6" s="69"/>
      <c r="K6" s="69"/>
      <c r="M6" s="138"/>
      <c r="N6" s="139">
        <f>MAX(N8:N22)</f>
        <v>7</v>
      </c>
      <c r="O6" s="140">
        <f>DATE(2017,IF($I$2=2,5,1),1)</f>
        <v>42736</v>
      </c>
      <c r="P6" s="141">
        <f>O6+1</f>
        <v>42737</v>
      </c>
      <c r="Q6" s="141">
        <f t="shared" ref="Q6:CB6" si="0">P6+1</f>
        <v>42738</v>
      </c>
      <c r="R6" s="141">
        <f t="shared" si="0"/>
        <v>42739</v>
      </c>
      <c r="S6" s="141">
        <f t="shared" si="0"/>
        <v>42740</v>
      </c>
      <c r="T6" s="141">
        <f t="shared" si="0"/>
        <v>42741</v>
      </c>
      <c r="U6" s="141">
        <f t="shared" si="0"/>
        <v>42742</v>
      </c>
      <c r="V6" s="141">
        <f t="shared" si="0"/>
        <v>42743</v>
      </c>
      <c r="W6" s="141">
        <f t="shared" si="0"/>
        <v>42744</v>
      </c>
      <c r="X6" s="141">
        <f t="shared" si="0"/>
        <v>42745</v>
      </c>
      <c r="Y6" s="141">
        <f t="shared" si="0"/>
        <v>42746</v>
      </c>
      <c r="Z6" s="141">
        <f t="shared" si="0"/>
        <v>42747</v>
      </c>
      <c r="AA6" s="141">
        <f t="shared" si="0"/>
        <v>42748</v>
      </c>
      <c r="AB6" s="141">
        <f t="shared" si="0"/>
        <v>42749</v>
      </c>
      <c r="AC6" s="141">
        <f t="shared" si="0"/>
        <v>42750</v>
      </c>
      <c r="AD6" s="141">
        <f t="shared" si="0"/>
        <v>42751</v>
      </c>
      <c r="AE6" s="141">
        <f t="shared" si="0"/>
        <v>42752</v>
      </c>
      <c r="AF6" s="141">
        <f t="shared" si="0"/>
        <v>42753</v>
      </c>
      <c r="AG6" s="141">
        <f t="shared" si="0"/>
        <v>42754</v>
      </c>
      <c r="AH6" s="141">
        <f t="shared" si="0"/>
        <v>42755</v>
      </c>
      <c r="AI6" s="141">
        <f t="shared" si="0"/>
        <v>42756</v>
      </c>
      <c r="AJ6" s="141">
        <f t="shared" si="0"/>
        <v>42757</v>
      </c>
      <c r="AK6" s="141">
        <f t="shared" si="0"/>
        <v>42758</v>
      </c>
      <c r="AL6" s="141">
        <f t="shared" si="0"/>
        <v>42759</v>
      </c>
      <c r="AM6" s="141">
        <f t="shared" si="0"/>
        <v>42760</v>
      </c>
      <c r="AN6" s="141">
        <f t="shared" si="0"/>
        <v>42761</v>
      </c>
      <c r="AO6" s="141">
        <f t="shared" si="0"/>
        <v>42762</v>
      </c>
      <c r="AP6" s="141">
        <f t="shared" si="0"/>
        <v>42763</v>
      </c>
      <c r="AQ6" s="141">
        <f t="shared" si="0"/>
        <v>42764</v>
      </c>
      <c r="AR6" s="141">
        <f t="shared" si="0"/>
        <v>42765</v>
      </c>
      <c r="AS6" s="141">
        <f t="shared" si="0"/>
        <v>42766</v>
      </c>
      <c r="AT6" s="141">
        <f t="shared" si="0"/>
        <v>42767</v>
      </c>
      <c r="AU6" s="141">
        <f t="shared" si="0"/>
        <v>42768</v>
      </c>
      <c r="AV6" s="141">
        <f t="shared" si="0"/>
        <v>42769</v>
      </c>
      <c r="AW6" s="141">
        <f t="shared" si="0"/>
        <v>42770</v>
      </c>
      <c r="AX6" s="141">
        <f t="shared" si="0"/>
        <v>42771</v>
      </c>
      <c r="AY6" s="141">
        <f t="shared" si="0"/>
        <v>42772</v>
      </c>
      <c r="AZ6" s="141">
        <f t="shared" si="0"/>
        <v>42773</v>
      </c>
      <c r="BA6" s="141">
        <f t="shared" si="0"/>
        <v>42774</v>
      </c>
      <c r="BB6" s="141">
        <f t="shared" si="0"/>
        <v>42775</v>
      </c>
      <c r="BC6" s="141">
        <f t="shared" si="0"/>
        <v>42776</v>
      </c>
      <c r="BD6" s="141">
        <f t="shared" si="0"/>
        <v>42777</v>
      </c>
      <c r="BE6" s="141">
        <f t="shared" si="0"/>
        <v>42778</v>
      </c>
      <c r="BF6" s="141">
        <f t="shared" si="0"/>
        <v>42779</v>
      </c>
      <c r="BG6" s="141">
        <f t="shared" si="0"/>
        <v>42780</v>
      </c>
      <c r="BH6" s="141">
        <f t="shared" si="0"/>
        <v>42781</v>
      </c>
      <c r="BI6" s="141">
        <f t="shared" si="0"/>
        <v>42782</v>
      </c>
      <c r="BJ6" s="141">
        <f t="shared" si="0"/>
        <v>42783</v>
      </c>
      <c r="BK6" s="141">
        <f t="shared" si="0"/>
        <v>42784</v>
      </c>
      <c r="BL6" s="141">
        <f t="shared" si="0"/>
        <v>42785</v>
      </c>
      <c r="BM6" s="141">
        <f t="shared" si="0"/>
        <v>42786</v>
      </c>
      <c r="BN6" s="141">
        <f t="shared" si="0"/>
        <v>42787</v>
      </c>
      <c r="BO6" s="141">
        <f t="shared" si="0"/>
        <v>42788</v>
      </c>
      <c r="BP6" s="141">
        <f t="shared" si="0"/>
        <v>42789</v>
      </c>
      <c r="BQ6" s="141">
        <f t="shared" si="0"/>
        <v>42790</v>
      </c>
      <c r="BR6" s="141">
        <f t="shared" si="0"/>
        <v>42791</v>
      </c>
      <c r="BS6" s="141">
        <f t="shared" si="0"/>
        <v>42792</v>
      </c>
      <c r="BT6" s="141">
        <f t="shared" si="0"/>
        <v>42793</v>
      </c>
      <c r="BU6" s="141">
        <f t="shared" si="0"/>
        <v>42794</v>
      </c>
      <c r="BV6" s="141">
        <f t="shared" si="0"/>
        <v>42795</v>
      </c>
      <c r="BW6" s="141">
        <f t="shared" si="0"/>
        <v>42796</v>
      </c>
      <c r="BX6" s="141">
        <f t="shared" si="0"/>
        <v>42797</v>
      </c>
      <c r="BY6" s="141">
        <f t="shared" si="0"/>
        <v>42798</v>
      </c>
      <c r="BZ6" s="141">
        <f t="shared" si="0"/>
        <v>42799</v>
      </c>
      <c r="CA6" s="141">
        <f t="shared" si="0"/>
        <v>42800</v>
      </c>
      <c r="CB6" s="141">
        <f t="shared" si="0"/>
        <v>42801</v>
      </c>
      <c r="CC6" s="141">
        <f t="shared" ref="CC6:DO6" si="1">CB6+1</f>
        <v>42802</v>
      </c>
      <c r="CD6" s="141">
        <f t="shared" si="1"/>
        <v>42803</v>
      </c>
      <c r="CE6" s="141">
        <f t="shared" si="1"/>
        <v>42804</v>
      </c>
      <c r="CF6" s="141">
        <f t="shared" si="1"/>
        <v>42805</v>
      </c>
      <c r="CG6" s="141">
        <f t="shared" si="1"/>
        <v>42806</v>
      </c>
      <c r="CH6" s="141">
        <f t="shared" si="1"/>
        <v>42807</v>
      </c>
      <c r="CI6" s="141">
        <f t="shared" si="1"/>
        <v>42808</v>
      </c>
      <c r="CJ6" s="141">
        <f t="shared" si="1"/>
        <v>42809</v>
      </c>
      <c r="CK6" s="141">
        <f t="shared" si="1"/>
        <v>42810</v>
      </c>
      <c r="CL6" s="141">
        <f t="shared" si="1"/>
        <v>42811</v>
      </c>
      <c r="CM6" s="141">
        <f t="shared" si="1"/>
        <v>42812</v>
      </c>
      <c r="CN6" s="141">
        <f t="shared" si="1"/>
        <v>42813</v>
      </c>
      <c r="CO6" s="141">
        <f t="shared" si="1"/>
        <v>42814</v>
      </c>
      <c r="CP6" s="141">
        <f t="shared" si="1"/>
        <v>42815</v>
      </c>
      <c r="CQ6" s="141">
        <f t="shared" si="1"/>
        <v>42816</v>
      </c>
      <c r="CR6" s="141">
        <f t="shared" si="1"/>
        <v>42817</v>
      </c>
      <c r="CS6" s="141">
        <f t="shared" si="1"/>
        <v>42818</v>
      </c>
      <c r="CT6" s="141">
        <f t="shared" si="1"/>
        <v>42819</v>
      </c>
      <c r="CU6" s="141">
        <f t="shared" si="1"/>
        <v>42820</v>
      </c>
      <c r="CV6" s="141">
        <f t="shared" si="1"/>
        <v>42821</v>
      </c>
      <c r="CW6" s="141">
        <f t="shared" si="1"/>
        <v>42822</v>
      </c>
      <c r="CX6" s="141">
        <f t="shared" si="1"/>
        <v>42823</v>
      </c>
      <c r="CY6" s="141">
        <f t="shared" si="1"/>
        <v>42824</v>
      </c>
      <c r="CZ6" s="141">
        <f t="shared" si="1"/>
        <v>42825</v>
      </c>
      <c r="DA6" s="141">
        <f t="shared" si="1"/>
        <v>42826</v>
      </c>
      <c r="DB6" s="141">
        <f t="shared" si="1"/>
        <v>42827</v>
      </c>
      <c r="DC6" s="141">
        <f t="shared" si="1"/>
        <v>42828</v>
      </c>
      <c r="DD6" s="141">
        <f t="shared" si="1"/>
        <v>42829</v>
      </c>
      <c r="DE6" s="141">
        <f t="shared" si="1"/>
        <v>42830</v>
      </c>
      <c r="DF6" s="141">
        <f t="shared" si="1"/>
        <v>42831</v>
      </c>
      <c r="DG6" s="141">
        <f t="shared" si="1"/>
        <v>42832</v>
      </c>
      <c r="DH6" s="141">
        <f t="shared" si="1"/>
        <v>42833</v>
      </c>
      <c r="DI6" s="141">
        <f t="shared" si="1"/>
        <v>42834</v>
      </c>
      <c r="DJ6" s="141">
        <f t="shared" si="1"/>
        <v>42835</v>
      </c>
      <c r="DK6" s="141">
        <f t="shared" si="1"/>
        <v>42836</v>
      </c>
      <c r="DL6" s="141">
        <f t="shared" si="1"/>
        <v>42837</v>
      </c>
      <c r="DM6" s="141">
        <f t="shared" si="1"/>
        <v>42838</v>
      </c>
      <c r="DN6" s="141">
        <f t="shared" si="1"/>
        <v>42839</v>
      </c>
      <c r="DO6" s="142">
        <f t="shared" si="1"/>
        <v>42840</v>
      </c>
    </row>
    <row r="7" spans="2:119" ht="15" customHeight="1">
      <c r="B7" s="587" t="s">
        <v>29</v>
      </c>
      <c r="C7" s="588"/>
      <c r="D7" s="145" t="s">
        <v>30</v>
      </c>
      <c r="E7" s="145" t="s">
        <v>31</v>
      </c>
      <c r="F7" s="145" t="s">
        <v>32</v>
      </c>
      <c r="G7" s="145" t="s">
        <v>33</v>
      </c>
      <c r="H7" s="145" t="s">
        <v>34</v>
      </c>
      <c r="I7" s="146" t="s">
        <v>35</v>
      </c>
      <c r="J7" s="147" t="s">
        <v>36</v>
      </c>
      <c r="K7" s="148" t="s">
        <v>37</v>
      </c>
      <c r="M7" s="235"/>
      <c r="N7" s="236" t="s">
        <v>28</v>
      </c>
      <c r="O7" s="237" t="str">
        <f>CHOOSE(WEEKDAY(O6,1),"일","월","화","수","목","금","토")</f>
        <v>일</v>
      </c>
      <c r="P7" s="237" t="str">
        <f t="shared" ref="P7:CA7" si="2">CHOOSE(WEEKDAY(P6,1),"일","월","화","수","목","금","토")</f>
        <v>월</v>
      </c>
      <c r="Q7" s="237" t="str">
        <f t="shared" si="2"/>
        <v>화</v>
      </c>
      <c r="R7" s="237" t="str">
        <f t="shared" si="2"/>
        <v>수</v>
      </c>
      <c r="S7" s="237" t="str">
        <f t="shared" si="2"/>
        <v>목</v>
      </c>
      <c r="T7" s="237" t="str">
        <f t="shared" si="2"/>
        <v>금</v>
      </c>
      <c r="U7" s="237" t="str">
        <f t="shared" si="2"/>
        <v>토</v>
      </c>
      <c r="V7" s="237" t="str">
        <f t="shared" si="2"/>
        <v>일</v>
      </c>
      <c r="W7" s="237" t="str">
        <f t="shared" si="2"/>
        <v>월</v>
      </c>
      <c r="X7" s="237" t="str">
        <f t="shared" si="2"/>
        <v>화</v>
      </c>
      <c r="Y7" s="237" t="str">
        <f t="shared" si="2"/>
        <v>수</v>
      </c>
      <c r="Z7" s="237" t="str">
        <f t="shared" si="2"/>
        <v>목</v>
      </c>
      <c r="AA7" s="237" t="str">
        <f t="shared" si="2"/>
        <v>금</v>
      </c>
      <c r="AB7" s="237" t="str">
        <f t="shared" si="2"/>
        <v>토</v>
      </c>
      <c r="AC7" s="237" t="str">
        <f t="shared" si="2"/>
        <v>일</v>
      </c>
      <c r="AD7" s="237" t="str">
        <f t="shared" si="2"/>
        <v>월</v>
      </c>
      <c r="AE7" s="237" t="str">
        <f t="shared" si="2"/>
        <v>화</v>
      </c>
      <c r="AF7" s="237" t="str">
        <f t="shared" si="2"/>
        <v>수</v>
      </c>
      <c r="AG7" s="237" t="str">
        <f t="shared" si="2"/>
        <v>목</v>
      </c>
      <c r="AH7" s="237" t="str">
        <f t="shared" si="2"/>
        <v>금</v>
      </c>
      <c r="AI7" s="237" t="str">
        <f t="shared" si="2"/>
        <v>토</v>
      </c>
      <c r="AJ7" s="237" t="str">
        <f t="shared" si="2"/>
        <v>일</v>
      </c>
      <c r="AK7" s="237" t="str">
        <f t="shared" si="2"/>
        <v>월</v>
      </c>
      <c r="AL7" s="237" t="str">
        <f t="shared" si="2"/>
        <v>화</v>
      </c>
      <c r="AM7" s="237" t="str">
        <f t="shared" si="2"/>
        <v>수</v>
      </c>
      <c r="AN7" s="237" t="str">
        <f t="shared" si="2"/>
        <v>목</v>
      </c>
      <c r="AO7" s="237" t="str">
        <f t="shared" si="2"/>
        <v>금</v>
      </c>
      <c r="AP7" s="237" t="str">
        <f t="shared" si="2"/>
        <v>토</v>
      </c>
      <c r="AQ7" s="237" t="str">
        <f t="shared" si="2"/>
        <v>일</v>
      </c>
      <c r="AR7" s="237" t="str">
        <f t="shared" si="2"/>
        <v>월</v>
      </c>
      <c r="AS7" s="237" t="str">
        <f t="shared" si="2"/>
        <v>화</v>
      </c>
      <c r="AT7" s="237" t="str">
        <f t="shared" si="2"/>
        <v>수</v>
      </c>
      <c r="AU7" s="237" t="str">
        <f t="shared" si="2"/>
        <v>목</v>
      </c>
      <c r="AV7" s="237" t="str">
        <f t="shared" si="2"/>
        <v>금</v>
      </c>
      <c r="AW7" s="237" t="str">
        <f t="shared" si="2"/>
        <v>토</v>
      </c>
      <c r="AX7" s="237" t="str">
        <f t="shared" si="2"/>
        <v>일</v>
      </c>
      <c r="AY7" s="237" t="str">
        <f t="shared" si="2"/>
        <v>월</v>
      </c>
      <c r="AZ7" s="237" t="str">
        <f t="shared" si="2"/>
        <v>화</v>
      </c>
      <c r="BA7" s="237" t="str">
        <f t="shared" si="2"/>
        <v>수</v>
      </c>
      <c r="BB7" s="237" t="str">
        <f t="shared" si="2"/>
        <v>목</v>
      </c>
      <c r="BC7" s="237" t="str">
        <f t="shared" si="2"/>
        <v>금</v>
      </c>
      <c r="BD7" s="237" t="str">
        <f t="shared" si="2"/>
        <v>토</v>
      </c>
      <c r="BE7" s="237" t="str">
        <f t="shared" si="2"/>
        <v>일</v>
      </c>
      <c r="BF7" s="237" t="str">
        <f t="shared" si="2"/>
        <v>월</v>
      </c>
      <c r="BG7" s="237" t="str">
        <f t="shared" si="2"/>
        <v>화</v>
      </c>
      <c r="BH7" s="237" t="str">
        <f t="shared" si="2"/>
        <v>수</v>
      </c>
      <c r="BI7" s="237" t="str">
        <f t="shared" si="2"/>
        <v>목</v>
      </c>
      <c r="BJ7" s="237" t="str">
        <f t="shared" si="2"/>
        <v>금</v>
      </c>
      <c r="BK7" s="237" t="str">
        <f t="shared" si="2"/>
        <v>토</v>
      </c>
      <c r="BL7" s="237" t="str">
        <f t="shared" si="2"/>
        <v>일</v>
      </c>
      <c r="BM7" s="237" t="str">
        <f t="shared" si="2"/>
        <v>월</v>
      </c>
      <c r="BN7" s="237" t="str">
        <f t="shared" si="2"/>
        <v>화</v>
      </c>
      <c r="BO7" s="237" t="str">
        <f t="shared" si="2"/>
        <v>수</v>
      </c>
      <c r="BP7" s="237" t="str">
        <f t="shared" si="2"/>
        <v>목</v>
      </c>
      <c r="BQ7" s="237" t="str">
        <f t="shared" si="2"/>
        <v>금</v>
      </c>
      <c r="BR7" s="237" t="str">
        <f t="shared" si="2"/>
        <v>토</v>
      </c>
      <c r="BS7" s="237" t="str">
        <f t="shared" si="2"/>
        <v>일</v>
      </c>
      <c r="BT7" s="237" t="str">
        <f t="shared" si="2"/>
        <v>월</v>
      </c>
      <c r="BU7" s="237" t="str">
        <f t="shared" si="2"/>
        <v>화</v>
      </c>
      <c r="BV7" s="237" t="str">
        <f t="shared" si="2"/>
        <v>수</v>
      </c>
      <c r="BW7" s="237" t="str">
        <f t="shared" si="2"/>
        <v>목</v>
      </c>
      <c r="BX7" s="237" t="str">
        <f t="shared" si="2"/>
        <v>금</v>
      </c>
      <c r="BY7" s="237" t="str">
        <f t="shared" si="2"/>
        <v>토</v>
      </c>
      <c r="BZ7" s="237" t="str">
        <f t="shared" si="2"/>
        <v>일</v>
      </c>
      <c r="CA7" s="237" t="str">
        <f t="shared" si="2"/>
        <v>월</v>
      </c>
      <c r="CB7" s="237" t="str">
        <f t="shared" ref="CB7:DO7" si="3">CHOOSE(WEEKDAY(CB6,1),"일","월","화","수","목","금","토")</f>
        <v>화</v>
      </c>
      <c r="CC7" s="237" t="str">
        <f t="shared" si="3"/>
        <v>수</v>
      </c>
      <c r="CD7" s="237" t="str">
        <f t="shared" si="3"/>
        <v>목</v>
      </c>
      <c r="CE7" s="237" t="str">
        <f t="shared" si="3"/>
        <v>금</v>
      </c>
      <c r="CF7" s="237" t="str">
        <f t="shared" si="3"/>
        <v>토</v>
      </c>
      <c r="CG7" s="237" t="str">
        <f t="shared" si="3"/>
        <v>일</v>
      </c>
      <c r="CH7" s="237" t="str">
        <f t="shared" si="3"/>
        <v>월</v>
      </c>
      <c r="CI7" s="237" t="str">
        <f t="shared" si="3"/>
        <v>화</v>
      </c>
      <c r="CJ7" s="237" t="str">
        <f t="shared" si="3"/>
        <v>수</v>
      </c>
      <c r="CK7" s="237" t="str">
        <f t="shared" si="3"/>
        <v>목</v>
      </c>
      <c r="CL7" s="237" t="str">
        <f t="shared" si="3"/>
        <v>금</v>
      </c>
      <c r="CM7" s="237" t="str">
        <f t="shared" si="3"/>
        <v>토</v>
      </c>
      <c r="CN7" s="237" t="str">
        <f t="shared" si="3"/>
        <v>일</v>
      </c>
      <c r="CO7" s="237" t="str">
        <f t="shared" si="3"/>
        <v>월</v>
      </c>
      <c r="CP7" s="237" t="str">
        <f t="shared" si="3"/>
        <v>화</v>
      </c>
      <c r="CQ7" s="237" t="str">
        <f t="shared" si="3"/>
        <v>수</v>
      </c>
      <c r="CR7" s="237" t="str">
        <f t="shared" si="3"/>
        <v>목</v>
      </c>
      <c r="CS7" s="237" t="str">
        <f t="shared" si="3"/>
        <v>금</v>
      </c>
      <c r="CT7" s="237" t="str">
        <f t="shared" si="3"/>
        <v>토</v>
      </c>
      <c r="CU7" s="237" t="str">
        <f t="shared" si="3"/>
        <v>일</v>
      </c>
      <c r="CV7" s="237" t="str">
        <f t="shared" si="3"/>
        <v>월</v>
      </c>
      <c r="CW7" s="237" t="str">
        <f t="shared" si="3"/>
        <v>화</v>
      </c>
      <c r="CX7" s="237" t="str">
        <f t="shared" si="3"/>
        <v>수</v>
      </c>
      <c r="CY7" s="237" t="str">
        <f t="shared" si="3"/>
        <v>목</v>
      </c>
      <c r="CZ7" s="237" t="str">
        <f t="shared" si="3"/>
        <v>금</v>
      </c>
      <c r="DA7" s="237" t="str">
        <f t="shared" si="3"/>
        <v>토</v>
      </c>
      <c r="DB7" s="237" t="str">
        <f t="shared" si="3"/>
        <v>일</v>
      </c>
      <c r="DC7" s="237" t="str">
        <f t="shared" si="3"/>
        <v>월</v>
      </c>
      <c r="DD7" s="237" t="str">
        <f t="shared" si="3"/>
        <v>화</v>
      </c>
      <c r="DE7" s="237" t="str">
        <f t="shared" si="3"/>
        <v>수</v>
      </c>
      <c r="DF7" s="237" t="str">
        <f t="shared" si="3"/>
        <v>목</v>
      </c>
      <c r="DG7" s="237" t="str">
        <f t="shared" si="3"/>
        <v>금</v>
      </c>
      <c r="DH7" s="237" t="str">
        <f t="shared" si="3"/>
        <v>토</v>
      </c>
      <c r="DI7" s="237" t="str">
        <f t="shared" si="3"/>
        <v>일</v>
      </c>
      <c r="DJ7" s="237" t="str">
        <f t="shared" si="3"/>
        <v>월</v>
      </c>
      <c r="DK7" s="237" t="str">
        <f t="shared" si="3"/>
        <v>화</v>
      </c>
      <c r="DL7" s="237" t="str">
        <f t="shared" si="3"/>
        <v>수</v>
      </c>
      <c r="DM7" s="237" t="str">
        <f t="shared" si="3"/>
        <v>목</v>
      </c>
      <c r="DN7" s="237" t="str">
        <f t="shared" si="3"/>
        <v>금</v>
      </c>
      <c r="DO7" s="238" t="str">
        <f t="shared" si="3"/>
        <v>토</v>
      </c>
    </row>
    <row r="8" spans="2:119" ht="15" customHeight="1">
      <c r="B8" s="589" t="s">
        <v>226</v>
      </c>
      <c r="C8" s="590"/>
      <c r="D8" s="149"/>
      <c r="E8" s="150"/>
      <c r="F8" s="150"/>
      <c r="G8" s="455">
        <f t="shared" ref="G8:G17" si="4">IF(D8="",0,K8)</f>
        <v>0</v>
      </c>
      <c r="H8" s="151" t="str">
        <f>IF(D8="","",J8-G8)</f>
        <v/>
      </c>
      <c r="I8" s="152"/>
      <c r="J8" s="153">
        <f>IF(D8="-",0,IF(F8&gt;E8,(F8*24-E8*24),(24-E8*24+F8*24)))</f>
        <v>24</v>
      </c>
      <c r="K8" s="154">
        <f t="shared" ref="K8:K17" si="5">IF(D8="-",0,IF($J8&gt;=22.5,2.5,IF($J8&gt;=18,2,IF($J8&gt;=13.5,1.5,IF($J8&gt;=9,1,IF($J8&gt;=4.5,0.5,0))))))</f>
        <v>2.5</v>
      </c>
      <c r="M8" s="118" t="s">
        <v>62</v>
      </c>
      <c r="N8" s="132">
        <v>6</v>
      </c>
      <c r="O8" s="229"/>
      <c r="P8" s="229"/>
      <c r="Q8" s="229"/>
      <c r="R8" s="229"/>
      <c r="S8" s="229"/>
      <c r="T8" s="229"/>
      <c r="U8" s="229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1"/>
    </row>
    <row r="9" spans="2:119" ht="15" customHeight="1">
      <c r="B9" s="591"/>
      <c r="C9" s="592"/>
      <c r="D9" s="155"/>
      <c r="E9" s="156"/>
      <c r="F9" s="156"/>
      <c r="G9" s="456">
        <f t="shared" si="4"/>
        <v>0</v>
      </c>
      <c r="H9" s="157" t="str">
        <f t="shared" ref="H9:H17" si="6">IF(D9="","",J9-G9)</f>
        <v/>
      </c>
      <c r="I9" s="152"/>
      <c r="J9" s="153">
        <f t="shared" ref="J9:J14" si="7">IF(D9="-",0,IF(F9&gt;E9,(F9*24-E9*24),(24-E9*24+F9*24)))</f>
        <v>24</v>
      </c>
      <c r="K9" s="154">
        <f t="shared" si="5"/>
        <v>2.5</v>
      </c>
      <c r="M9" s="118" t="s">
        <v>63</v>
      </c>
      <c r="N9" s="132">
        <v>7</v>
      </c>
      <c r="O9" s="229"/>
      <c r="P9" s="229"/>
      <c r="Q9" s="229"/>
      <c r="R9" s="229"/>
      <c r="S9" s="229"/>
      <c r="T9" s="229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1"/>
    </row>
    <row r="10" spans="2:119" ht="15" customHeight="1">
      <c r="B10" s="591"/>
      <c r="C10" s="592"/>
      <c r="D10" s="155"/>
      <c r="E10" s="156"/>
      <c r="F10" s="156"/>
      <c r="G10" s="456">
        <f t="shared" si="4"/>
        <v>0</v>
      </c>
      <c r="H10" s="157" t="str">
        <f t="shared" si="6"/>
        <v/>
      </c>
      <c r="I10" s="152"/>
      <c r="J10" s="153">
        <f t="shared" si="7"/>
        <v>24</v>
      </c>
      <c r="K10" s="154">
        <f t="shared" si="5"/>
        <v>2.5</v>
      </c>
      <c r="M10" s="118" t="s">
        <v>16</v>
      </c>
      <c r="N10" s="132"/>
      <c r="O10" s="229"/>
      <c r="P10" s="229"/>
      <c r="Q10" s="229"/>
      <c r="R10" s="229"/>
      <c r="S10" s="229"/>
      <c r="T10" s="229"/>
      <c r="U10" s="229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1"/>
    </row>
    <row r="11" spans="2:119" ht="15" customHeight="1">
      <c r="B11" s="591"/>
      <c r="C11" s="592"/>
      <c r="D11" s="155"/>
      <c r="E11" s="156"/>
      <c r="F11" s="156"/>
      <c r="G11" s="456">
        <f t="shared" si="4"/>
        <v>0</v>
      </c>
      <c r="H11" s="157" t="str">
        <f t="shared" si="6"/>
        <v/>
      </c>
      <c r="I11" s="152"/>
      <c r="J11" s="153">
        <f t="shared" si="7"/>
        <v>24</v>
      </c>
      <c r="K11" s="154">
        <f t="shared" si="5"/>
        <v>2.5</v>
      </c>
      <c r="M11" s="118" t="s">
        <v>17</v>
      </c>
      <c r="N11" s="132"/>
      <c r="O11" s="229"/>
      <c r="P11" s="229"/>
      <c r="Q11" s="229"/>
      <c r="R11" s="229"/>
      <c r="S11" s="229"/>
      <c r="T11" s="229"/>
      <c r="U11" s="229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1"/>
    </row>
    <row r="12" spans="2:119" ht="15" customHeight="1">
      <c r="B12" s="591"/>
      <c r="C12" s="592"/>
      <c r="D12" s="155"/>
      <c r="E12" s="156"/>
      <c r="F12" s="156"/>
      <c r="G12" s="456">
        <f t="shared" si="4"/>
        <v>0</v>
      </c>
      <c r="H12" s="157" t="str">
        <f t="shared" si="6"/>
        <v/>
      </c>
      <c r="I12" s="152"/>
      <c r="J12" s="153">
        <f t="shared" si="7"/>
        <v>24</v>
      </c>
      <c r="K12" s="154">
        <f t="shared" si="5"/>
        <v>2.5</v>
      </c>
      <c r="M12" s="118" t="s">
        <v>2</v>
      </c>
      <c r="N12" s="132"/>
      <c r="O12" s="229"/>
      <c r="P12" s="229"/>
      <c r="Q12" s="229"/>
      <c r="R12" s="229"/>
      <c r="S12" s="229"/>
      <c r="T12" s="229"/>
      <c r="U12" s="229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1"/>
    </row>
    <row r="13" spans="2:119" ht="15" customHeight="1">
      <c r="B13" s="591"/>
      <c r="C13" s="592"/>
      <c r="D13" s="155"/>
      <c r="E13" s="156"/>
      <c r="F13" s="156"/>
      <c r="G13" s="456">
        <f t="shared" si="4"/>
        <v>0</v>
      </c>
      <c r="H13" s="157" t="str">
        <f t="shared" si="6"/>
        <v/>
      </c>
      <c r="I13" s="152"/>
      <c r="J13" s="153">
        <f t="shared" si="7"/>
        <v>24</v>
      </c>
      <c r="K13" s="154">
        <f t="shared" si="5"/>
        <v>2.5</v>
      </c>
      <c r="M13" s="118" t="s">
        <v>3</v>
      </c>
      <c r="N13" s="132"/>
      <c r="O13" s="229"/>
      <c r="P13" s="229"/>
      <c r="Q13" s="229"/>
      <c r="R13" s="229"/>
      <c r="S13" s="229"/>
      <c r="T13" s="229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1"/>
    </row>
    <row r="14" spans="2:119" ht="15" customHeight="1">
      <c r="B14" s="593"/>
      <c r="C14" s="594"/>
      <c r="D14" s="158"/>
      <c r="E14" s="159"/>
      <c r="F14" s="159"/>
      <c r="G14" s="457">
        <f t="shared" si="4"/>
        <v>0</v>
      </c>
      <c r="H14" s="160" t="str">
        <f t="shared" si="6"/>
        <v/>
      </c>
      <c r="I14" s="161"/>
      <c r="J14" s="153">
        <f t="shared" si="7"/>
        <v>24</v>
      </c>
      <c r="K14" s="154">
        <f t="shared" si="5"/>
        <v>2.5</v>
      </c>
      <c r="M14" s="118" t="s">
        <v>4</v>
      </c>
      <c r="N14" s="132"/>
      <c r="O14" s="229"/>
      <c r="P14" s="229"/>
      <c r="Q14" s="229"/>
      <c r="R14" s="229"/>
      <c r="S14" s="229"/>
      <c r="T14" s="229"/>
      <c r="U14" s="229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1"/>
    </row>
    <row r="15" spans="2:119" ht="15" customHeight="1">
      <c r="B15" s="596" t="s">
        <v>225</v>
      </c>
      <c r="C15" s="597"/>
      <c r="D15" s="149"/>
      <c r="E15" s="150"/>
      <c r="F15" s="150"/>
      <c r="G15" s="455">
        <f t="shared" si="4"/>
        <v>0</v>
      </c>
      <c r="H15" s="151" t="str">
        <f t="shared" si="6"/>
        <v/>
      </c>
      <c r="I15" s="451">
        <f>IF(D15="",0,IF(J15=0,0,8-G15))</f>
        <v>0</v>
      </c>
      <c r="J15" s="153">
        <f>IF(D15="-",0,24-E15*24+F15*24)</f>
        <v>24</v>
      </c>
      <c r="K15" s="154">
        <f t="shared" si="5"/>
        <v>2.5</v>
      </c>
      <c r="M15" s="118" t="s">
        <v>20</v>
      </c>
      <c r="N15" s="132"/>
      <c r="O15" s="229"/>
      <c r="P15" s="229"/>
      <c r="Q15" s="229"/>
      <c r="R15" s="229"/>
      <c r="S15" s="229"/>
      <c r="T15" s="229"/>
      <c r="U15" s="229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1"/>
    </row>
    <row r="16" spans="2:119" ht="15" customHeight="1">
      <c r="B16" s="598"/>
      <c r="C16" s="599"/>
      <c r="D16" s="155"/>
      <c r="E16" s="156"/>
      <c r="F16" s="156"/>
      <c r="G16" s="456">
        <f t="shared" si="4"/>
        <v>0</v>
      </c>
      <c r="H16" s="157" t="str">
        <f t="shared" si="6"/>
        <v/>
      </c>
      <c r="I16" s="452">
        <f t="shared" ref="I16:I17" si="8">IF(D16="",0,IF(J16=0,0,8-G16))</f>
        <v>0</v>
      </c>
      <c r="J16" s="153">
        <f>IF(D16="-",0,24-E16*24+F16*24)</f>
        <v>24</v>
      </c>
      <c r="K16" s="154">
        <f t="shared" si="5"/>
        <v>2.5</v>
      </c>
      <c r="M16" s="118" t="s">
        <v>22</v>
      </c>
      <c r="N16" s="132"/>
      <c r="O16" s="229"/>
      <c r="P16" s="229"/>
      <c r="Q16" s="229"/>
      <c r="R16" s="229"/>
      <c r="S16" s="229"/>
      <c r="T16" s="229"/>
      <c r="U16" s="229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1"/>
    </row>
    <row r="17" spans="2:119" ht="15" customHeight="1">
      <c r="B17" s="600"/>
      <c r="C17" s="601"/>
      <c r="D17" s="158"/>
      <c r="E17" s="159"/>
      <c r="F17" s="159"/>
      <c r="G17" s="457">
        <f t="shared" si="4"/>
        <v>0</v>
      </c>
      <c r="H17" s="160" t="str">
        <f t="shared" si="6"/>
        <v/>
      </c>
      <c r="I17" s="453">
        <f t="shared" si="8"/>
        <v>0</v>
      </c>
      <c r="J17" s="153">
        <f>IF(D17="-",0,24-E17*24+F17*24)</f>
        <v>24</v>
      </c>
      <c r="K17" s="154">
        <f t="shared" si="5"/>
        <v>2.5</v>
      </c>
      <c r="M17" s="118" t="s">
        <v>23</v>
      </c>
      <c r="N17" s="132"/>
      <c r="O17" s="229"/>
      <c r="P17" s="229"/>
      <c r="Q17" s="229"/>
      <c r="R17" s="229"/>
      <c r="S17" s="229"/>
      <c r="T17" s="229"/>
      <c r="U17" s="229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1"/>
    </row>
    <row r="18" spans="2:119" ht="15" customHeight="1">
      <c r="B18" s="608" t="s">
        <v>38</v>
      </c>
      <c r="C18" s="609"/>
      <c r="D18" s="162" t="s">
        <v>39</v>
      </c>
      <c r="E18" s="163"/>
      <c r="F18" s="163"/>
      <c r="G18" s="163"/>
      <c r="H18" s="164">
        <f>IF(H20="예",8,0)</f>
        <v>8</v>
      </c>
      <c r="I18" s="165"/>
      <c r="J18" s="166"/>
      <c r="K18" s="166"/>
      <c r="M18" s="118" t="s">
        <v>24</v>
      </c>
      <c r="N18" s="132"/>
      <c r="O18" s="229"/>
      <c r="P18" s="229"/>
      <c r="Q18" s="229"/>
      <c r="R18" s="229"/>
      <c r="S18" s="229"/>
      <c r="T18" s="229"/>
      <c r="U18" s="229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1"/>
    </row>
    <row r="19" spans="2:119" ht="15" customHeight="1">
      <c r="M19" s="118" t="s">
        <v>25</v>
      </c>
      <c r="N19" s="132"/>
      <c r="O19" s="229"/>
      <c r="P19" s="229"/>
      <c r="Q19" s="229"/>
      <c r="R19" s="229"/>
      <c r="S19" s="229"/>
      <c r="T19" s="229"/>
      <c r="U19" s="229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1"/>
    </row>
    <row r="20" spans="2:119" ht="15" customHeight="1">
      <c r="B20" s="69" t="s">
        <v>93</v>
      </c>
      <c r="C20" s="69"/>
      <c r="D20" s="69"/>
      <c r="E20" s="69"/>
      <c r="F20" s="69"/>
      <c r="G20" s="69"/>
      <c r="H20" s="309" t="s">
        <v>94</v>
      </c>
      <c r="M20" s="118" t="s">
        <v>26</v>
      </c>
      <c r="N20" s="132"/>
      <c r="O20" s="229"/>
      <c r="P20" s="229"/>
      <c r="Q20" s="229"/>
      <c r="R20" s="229"/>
      <c r="S20" s="229"/>
      <c r="T20" s="229"/>
      <c r="U20" s="229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1"/>
    </row>
    <row r="21" spans="2:119" ht="15" customHeight="1">
      <c r="B21" s="72" t="s">
        <v>223</v>
      </c>
      <c r="F21" s="309" t="s">
        <v>103</v>
      </c>
      <c r="H21" s="59">
        <f>IF(F21="일반",1,2)</f>
        <v>1</v>
      </c>
      <c r="M21" s="118" t="s">
        <v>27</v>
      </c>
      <c r="N21" s="132"/>
      <c r="O21" s="229"/>
      <c r="P21" s="229"/>
      <c r="Q21" s="229"/>
      <c r="R21" s="229"/>
      <c r="S21" s="229"/>
      <c r="T21" s="229"/>
      <c r="U21" s="229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1"/>
    </row>
    <row r="22" spans="2:119" ht="15" customHeight="1">
      <c r="B22" s="483" t="s">
        <v>184</v>
      </c>
      <c r="C22" s="482"/>
      <c r="D22" s="482"/>
      <c r="E22" s="482"/>
      <c r="F22" s="482"/>
      <c r="G22" s="482"/>
      <c r="H22" s="497" t="s">
        <v>186</v>
      </c>
      <c r="M22" s="119" t="s">
        <v>21</v>
      </c>
      <c r="N22" s="133"/>
      <c r="O22" s="232"/>
      <c r="P22" s="232"/>
      <c r="Q22" s="232"/>
      <c r="R22" s="232"/>
      <c r="S22" s="232"/>
      <c r="T22" s="232"/>
      <c r="U22" s="232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4"/>
    </row>
    <row r="23" spans="2:119" ht="15" customHeight="1">
      <c r="B23" s="569" t="str">
        <f>IF($H$22="여","아래에 보이는 전월 마지막 주 근무표와 일일근로시간표가","")</f>
        <v/>
      </c>
    </row>
    <row r="24" spans="2:119" ht="15" hidden="1" customHeight="1"/>
    <row r="25" spans="2:119" ht="15" hidden="1" customHeight="1">
      <c r="M25" s="130" t="str">
        <f>M26</f>
        <v>직원1</v>
      </c>
      <c r="N25" s="120">
        <f>N26</f>
        <v>6</v>
      </c>
      <c r="O25" s="121">
        <f>IF(COLUMN()-COLUMN($N25)&gt;$N25,"",MOD(O$6,$N25))</f>
        <v>4</v>
      </c>
      <c r="P25" s="121">
        <f t="shared" ref="P25:CA31" si="9">IF(COLUMN()-COLUMN($N25)&gt;$N25,"",MOD(P$6,$N25))</f>
        <v>5</v>
      </c>
      <c r="Q25" s="121">
        <f t="shared" si="9"/>
        <v>0</v>
      </c>
      <c r="R25" s="121">
        <f t="shared" si="9"/>
        <v>1</v>
      </c>
      <c r="S25" s="121">
        <f t="shared" si="9"/>
        <v>2</v>
      </c>
      <c r="T25" s="121">
        <f t="shared" si="9"/>
        <v>3</v>
      </c>
      <c r="U25" s="121" t="str">
        <f t="shared" si="9"/>
        <v/>
      </c>
      <c r="V25" s="121" t="str">
        <f t="shared" si="9"/>
        <v/>
      </c>
      <c r="W25" s="121" t="str">
        <f t="shared" si="9"/>
        <v/>
      </c>
      <c r="X25" s="121" t="str">
        <f t="shared" si="9"/>
        <v/>
      </c>
      <c r="Y25" s="121" t="str">
        <f t="shared" si="9"/>
        <v/>
      </c>
      <c r="Z25" s="121" t="str">
        <f t="shared" si="9"/>
        <v/>
      </c>
      <c r="AA25" s="121" t="str">
        <f t="shared" si="9"/>
        <v/>
      </c>
      <c r="AB25" s="121" t="str">
        <f t="shared" si="9"/>
        <v/>
      </c>
      <c r="AC25" s="121" t="str">
        <f t="shared" si="9"/>
        <v/>
      </c>
      <c r="AD25" s="121" t="str">
        <f t="shared" si="9"/>
        <v/>
      </c>
      <c r="AE25" s="121" t="str">
        <f t="shared" si="9"/>
        <v/>
      </c>
      <c r="AF25" s="121" t="str">
        <f t="shared" si="9"/>
        <v/>
      </c>
      <c r="AG25" s="121" t="str">
        <f t="shared" si="9"/>
        <v/>
      </c>
      <c r="AH25" s="121" t="str">
        <f t="shared" si="9"/>
        <v/>
      </c>
      <c r="AI25" s="121" t="str">
        <f t="shared" si="9"/>
        <v/>
      </c>
      <c r="AJ25" s="121" t="str">
        <f t="shared" si="9"/>
        <v/>
      </c>
      <c r="AK25" s="121" t="str">
        <f t="shared" si="9"/>
        <v/>
      </c>
      <c r="AL25" s="121" t="str">
        <f t="shared" si="9"/>
        <v/>
      </c>
      <c r="AM25" s="121" t="str">
        <f t="shared" si="9"/>
        <v/>
      </c>
      <c r="AN25" s="121" t="str">
        <f t="shared" si="9"/>
        <v/>
      </c>
      <c r="AO25" s="121" t="str">
        <f t="shared" si="9"/>
        <v/>
      </c>
      <c r="AP25" s="121" t="str">
        <f t="shared" si="9"/>
        <v/>
      </c>
      <c r="AQ25" s="121" t="str">
        <f t="shared" si="9"/>
        <v/>
      </c>
      <c r="AR25" s="121" t="str">
        <f t="shared" si="9"/>
        <v/>
      </c>
      <c r="AS25" s="121" t="str">
        <f t="shared" si="9"/>
        <v/>
      </c>
      <c r="AT25" s="121" t="str">
        <f t="shared" si="9"/>
        <v/>
      </c>
      <c r="AU25" s="121" t="str">
        <f t="shared" si="9"/>
        <v/>
      </c>
      <c r="AV25" s="121" t="str">
        <f t="shared" si="9"/>
        <v/>
      </c>
      <c r="AW25" s="121" t="str">
        <f t="shared" si="9"/>
        <v/>
      </c>
      <c r="AX25" s="121" t="str">
        <f t="shared" si="9"/>
        <v/>
      </c>
      <c r="AY25" s="121" t="str">
        <f t="shared" si="9"/>
        <v/>
      </c>
      <c r="AZ25" s="121" t="str">
        <f t="shared" si="9"/>
        <v/>
      </c>
      <c r="BA25" s="121" t="str">
        <f t="shared" si="9"/>
        <v/>
      </c>
      <c r="BB25" s="121" t="str">
        <f t="shared" si="9"/>
        <v/>
      </c>
      <c r="BC25" s="121" t="str">
        <f t="shared" si="9"/>
        <v/>
      </c>
      <c r="BD25" s="121" t="str">
        <f t="shared" si="9"/>
        <v/>
      </c>
      <c r="BE25" s="121" t="str">
        <f t="shared" si="9"/>
        <v/>
      </c>
      <c r="BF25" s="121" t="str">
        <f t="shared" si="9"/>
        <v/>
      </c>
      <c r="BG25" s="121" t="str">
        <f t="shared" si="9"/>
        <v/>
      </c>
      <c r="BH25" s="121" t="str">
        <f t="shared" si="9"/>
        <v/>
      </c>
      <c r="BI25" s="121" t="str">
        <f t="shared" si="9"/>
        <v/>
      </c>
      <c r="BJ25" s="121" t="str">
        <f t="shared" si="9"/>
        <v/>
      </c>
      <c r="BK25" s="121" t="str">
        <f t="shared" si="9"/>
        <v/>
      </c>
      <c r="BL25" s="121" t="str">
        <f t="shared" si="9"/>
        <v/>
      </c>
      <c r="BM25" s="121" t="str">
        <f t="shared" si="9"/>
        <v/>
      </c>
      <c r="BN25" s="121" t="str">
        <f t="shared" si="9"/>
        <v/>
      </c>
      <c r="BO25" s="121" t="str">
        <f t="shared" si="9"/>
        <v/>
      </c>
      <c r="BP25" s="121" t="str">
        <f t="shared" si="9"/>
        <v/>
      </c>
      <c r="BQ25" s="121" t="str">
        <f t="shared" si="9"/>
        <v/>
      </c>
      <c r="BR25" s="121" t="str">
        <f t="shared" si="9"/>
        <v/>
      </c>
      <c r="BS25" s="121" t="str">
        <f t="shared" si="9"/>
        <v/>
      </c>
      <c r="BT25" s="121" t="str">
        <f t="shared" si="9"/>
        <v/>
      </c>
      <c r="BU25" s="121" t="str">
        <f t="shared" si="9"/>
        <v/>
      </c>
      <c r="BV25" s="121" t="str">
        <f t="shared" si="9"/>
        <v/>
      </c>
      <c r="BW25" s="121" t="str">
        <f t="shared" si="9"/>
        <v/>
      </c>
      <c r="BX25" s="121" t="str">
        <f t="shared" si="9"/>
        <v/>
      </c>
      <c r="BY25" s="121" t="str">
        <f t="shared" si="9"/>
        <v/>
      </c>
      <c r="BZ25" s="121" t="str">
        <f t="shared" si="9"/>
        <v/>
      </c>
      <c r="CA25" s="121" t="str">
        <f t="shared" si="9"/>
        <v/>
      </c>
      <c r="CB25" s="121" t="str">
        <f t="shared" ref="CB25:DO37" si="10">IF(COLUMN()-COLUMN($N25)&gt;$N25,"",MOD(CB$6,$N25))</f>
        <v/>
      </c>
      <c r="CC25" s="121" t="str">
        <f t="shared" si="10"/>
        <v/>
      </c>
      <c r="CD25" s="121" t="str">
        <f t="shared" si="10"/>
        <v/>
      </c>
      <c r="CE25" s="121" t="str">
        <f t="shared" si="10"/>
        <v/>
      </c>
      <c r="CF25" s="121" t="str">
        <f t="shared" si="10"/>
        <v/>
      </c>
      <c r="CG25" s="121" t="str">
        <f t="shared" si="10"/>
        <v/>
      </c>
      <c r="CH25" s="121" t="str">
        <f t="shared" si="10"/>
        <v/>
      </c>
      <c r="CI25" s="121" t="str">
        <f t="shared" si="10"/>
        <v/>
      </c>
      <c r="CJ25" s="121" t="str">
        <f t="shared" si="10"/>
        <v/>
      </c>
      <c r="CK25" s="121" t="str">
        <f t="shared" si="10"/>
        <v/>
      </c>
      <c r="CL25" s="121" t="str">
        <f t="shared" si="10"/>
        <v/>
      </c>
      <c r="CM25" s="121" t="str">
        <f t="shared" si="10"/>
        <v/>
      </c>
      <c r="CN25" s="121" t="str">
        <f t="shared" si="10"/>
        <v/>
      </c>
      <c r="CO25" s="121" t="str">
        <f t="shared" si="10"/>
        <v/>
      </c>
      <c r="CP25" s="121" t="str">
        <f t="shared" si="10"/>
        <v/>
      </c>
      <c r="CQ25" s="121" t="str">
        <f t="shared" si="10"/>
        <v/>
      </c>
      <c r="CR25" s="121" t="str">
        <f t="shared" si="10"/>
        <v/>
      </c>
      <c r="CS25" s="121" t="str">
        <f t="shared" si="10"/>
        <v/>
      </c>
      <c r="CT25" s="121" t="str">
        <f t="shared" si="10"/>
        <v/>
      </c>
      <c r="CU25" s="121" t="str">
        <f t="shared" si="10"/>
        <v/>
      </c>
      <c r="CV25" s="121" t="str">
        <f t="shared" si="10"/>
        <v/>
      </c>
      <c r="CW25" s="121" t="str">
        <f t="shared" si="10"/>
        <v/>
      </c>
      <c r="CX25" s="121" t="str">
        <f t="shared" si="10"/>
        <v/>
      </c>
      <c r="CY25" s="121" t="str">
        <f t="shared" si="10"/>
        <v/>
      </c>
      <c r="CZ25" s="121" t="str">
        <f t="shared" si="10"/>
        <v/>
      </c>
      <c r="DA25" s="121" t="str">
        <f t="shared" si="10"/>
        <v/>
      </c>
      <c r="DB25" s="121" t="str">
        <f t="shared" si="10"/>
        <v/>
      </c>
      <c r="DC25" s="121" t="str">
        <f t="shared" si="10"/>
        <v/>
      </c>
      <c r="DD25" s="121" t="str">
        <f t="shared" si="10"/>
        <v/>
      </c>
      <c r="DE25" s="121" t="str">
        <f t="shared" si="10"/>
        <v/>
      </c>
      <c r="DF25" s="121" t="str">
        <f t="shared" si="10"/>
        <v/>
      </c>
      <c r="DG25" s="121" t="str">
        <f t="shared" si="10"/>
        <v/>
      </c>
      <c r="DH25" s="121" t="str">
        <f t="shared" si="10"/>
        <v/>
      </c>
      <c r="DI25" s="121" t="str">
        <f t="shared" si="10"/>
        <v/>
      </c>
      <c r="DJ25" s="121" t="str">
        <f t="shared" si="10"/>
        <v/>
      </c>
      <c r="DK25" s="121" t="str">
        <f t="shared" si="10"/>
        <v/>
      </c>
      <c r="DL25" s="121" t="str">
        <f t="shared" si="10"/>
        <v/>
      </c>
      <c r="DM25" s="121" t="str">
        <f t="shared" si="10"/>
        <v/>
      </c>
      <c r="DN25" s="121" t="str">
        <f t="shared" si="10"/>
        <v/>
      </c>
      <c r="DO25" s="122" t="str">
        <f t="shared" si="10"/>
        <v/>
      </c>
    </row>
    <row r="26" spans="2:119" ht="15" hidden="1" customHeight="1">
      <c r="M26" s="123" t="str">
        <f t="shared" ref="M26:N26" si="11">M8</f>
        <v>직원1</v>
      </c>
      <c r="N26" s="124">
        <f t="shared" si="11"/>
        <v>6</v>
      </c>
      <c r="O26" s="79" t="str">
        <f>IF(O8="","",O8)</f>
        <v/>
      </c>
      <c r="P26" s="79" t="str">
        <f t="shared" ref="P26:CA26" si="12">IF(P8="","",P8)</f>
        <v/>
      </c>
      <c r="Q26" s="79" t="str">
        <f t="shared" si="12"/>
        <v/>
      </c>
      <c r="R26" s="79" t="str">
        <f t="shared" si="12"/>
        <v/>
      </c>
      <c r="S26" s="79" t="str">
        <f t="shared" si="12"/>
        <v/>
      </c>
      <c r="T26" s="79" t="str">
        <f t="shared" si="12"/>
        <v/>
      </c>
      <c r="U26" s="79" t="str">
        <f t="shared" si="12"/>
        <v/>
      </c>
      <c r="V26" s="125" t="str">
        <f t="shared" si="12"/>
        <v/>
      </c>
      <c r="W26" s="125" t="str">
        <f t="shared" si="12"/>
        <v/>
      </c>
      <c r="X26" s="125" t="str">
        <f t="shared" si="12"/>
        <v/>
      </c>
      <c r="Y26" s="125" t="str">
        <f t="shared" si="12"/>
        <v/>
      </c>
      <c r="Z26" s="125" t="str">
        <f t="shared" si="12"/>
        <v/>
      </c>
      <c r="AA26" s="125" t="str">
        <f t="shared" si="12"/>
        <v/>
      </c>
      <c r="AB26" s="125" t="str">
        <f t="shared" si="12"/>
        <v/>
      </c>
      <c r="AC26" s="125" t="str">
        <f t="shared" si="12"/>
        <v/>
      </c>
      <c r="AD26" s="125" t="str">
        <f t="shared" si="12"/>
        <v/>
      </c>
      <c r="AE26" s="125" t="str">
        <f t="shared" si="12"/>
        <v/>
      </c>
      <c r="AF26" s="125" t="str">
        <f t="shared" si="12"/>
        <v/>
      </c>
      <c r="AG26" s="125" t="str">
        <f t="shared" si="12"/>
        <v/>
      </c>
      <c r="AH26" s="125" t="str">
        <f t="shared" si="12"/>
        <v/>
      </c>
      <c r="AI26" s="125" t="str">
        <f t="shared" si="12"/>
        <v/>
      </c>
      <c r="AJ26" s="125" t="str">
        <f t="shared" si="12"/>
        <v/>
      </c>
      <c r="AK26" s="125" t="str">
        <f t="shared" si="12"/>
        <v/>
      </c>
      <c r="AL26" s="125" t="str">
        <f t="shared" si="12"/>
        <v/>
      </c>
      <c r="AM26" s="125" t="str">
        <f t="shared" si="12"/>
        <v/>
      </c>
      <c r="AN26" s="125" t="str">
        <f t="shared" si="12"/>
        <v/>
      </c>
      <c r="AO26" s="125" t="str">
        <f t="shared" si="12"/>
        <v/>
      </c>
      <c r="AP26" s="125" t="str">
        <f t="shared" si="12"/>
        <v/>
      </c>
      <c r="AQ26" s="125" t="str">
        <f t="shared" si="12"/>
        <v/>
      </c>
      <c r="AR26" s="125" t="str">
        <f t="shared" si="12"/>
        <v/>
      </c>
      <c r="AS26" s="125" t="str">
        <f t="shared" si="12"/>
        <v/>
      </c>
      <c r="AT26" s="125" t="str">
        <f t="shared" si="12"/>
        <v/>
      </c>
      <c r="AU26" s="125" t="str">
        <f t="shared" si="12"/>
        <v/>
      </c>
      <c r="AV26" s="125" t="str">
        <f t="shared" si="12"/>
        <v/>
      </c>
      <c r="AW26" s="125" t="str">
        <f t="shared" si="12"/>
        <v/>
      </c>
      <c r="AX26" s="125" t="str">
        <f t="shared" si="12"/>
        <v/>
      </c>
      <c r="AY26" s="125" t="str">
        <f t="shared" si="12"/>
        <v/>
      </c>
      <c r="AZ26" s="125" t="str">
        <f t="shared" si="12"/>
        <v/>
      </c>
      <c r="BA26" s="125" t="str">
        <f t="shared" si="12"/>
        <v/>
      </c>
      <c r="BB26" s="125" t="str">
        <f t="shared" si="12"/>
        <v/>
      </c>
      <c r="BC26" s="125" t="str">
        <f t="shared" si="12"/>
        <v/>
      </c>
      <c r="BD26" s="125" t="str">
        <f t="shared" si="12"/>
        <v/>
      </c>
      <c r="BE26" s="125" t="str">
        <f t="shared" si="12"/>
        <v/>
      </c>
      <c r="BF26" s="125" t="str">
        <f t="shared" si="12"/>
        <v/>
      </c>
      <c r="BG26" s="125" t="str">
        <f t="shared" si="12"/>
        <v/>
      </c>
      <c r="BH26" s="125" t="str">
        <f t="shared" si="12"/>
        <v/>
      </c>
      <c r="BI26" s="125" t="str">
        <f t="shared" si="12"/>
        <v/>
      </c>
      <c r="BJ26" s="125" t="str">
        <f t="shared" si="12"/>
        <v/>
      </c>
      <c r="BK26" s="125" t="str">
        <f t="shared" si="12"/>
        <v/>
      </c>
      <c r="BL26" s="125" t="str">
        <f t="shared" si="12"/>
        <v/>
      </c>
      <c r="BM26" s="125" t="str">
        <f t="shared" si="12"/>
        <v/>
      </c>
      <c r="BN26" s="125" t="str">
        <f t="shared" si="12"/>
        <v/>
      </c>
      <c r="BO26" s="125" t="str">
        <f t="shared" si="12"/>
        <v/>
      </c>
      <c r="BP26" s="125" t="str">
        <f t="shared" si="12"/>
        <v/>
      </c>
      <c r="BQ26" s="125" t="str">
        <f t="shared" si="12"/>
        <v/>
      </c>
      <c r="BR26" s="125" t="str">
        <f t="shared" si="12"/>
        <v/>
      </c>
      <c r="BS26" s="125" t="str">
        <f t="shared" si="12"/>
        <v/>
      </c>
      <c r="BT26" s="125" t="str">
        <f t="shared" si="12"/>
        <v/>
      </c>
      <c r="BU26" s="125" t="str">
        <f t="shared" si="12"/>
        <v/>
      </c>
      <c r="BV26" s="125" t="str">
        <f t="shared" si="12"/>
        <v/>
      </c>
      <c r="BW26" s="125" t="str">
        <f t="shared" si="12"/>
        <v/>
      </c>
      <c r="BX26" s="125" t="str">
        <f t="shared" si="12"/>
        <v/>
      </c>
      <c r="BY26" s="125" t="str">
        <f t="shared" si="12"/>
        <v/>
      </c>
      <c r="BZ26" s="125" t="str">
        <f t="shared" si="12"/>
        <v/>
      </c>
      <c r="CA26" s="125" t="str">
        <f t="shared" si="12"/>
        <v/>
      </c>
      <c r="CB26" s="125" t="str">
        <f t="shared" ref="CB26:DO26" si="13">IF(CB8="","",CB8)</f>
        <v/>
      </c>
      <c r="CC26" s="125" t="str">
        <f t="shared" si="13"/>
        <v/>
      </c>
      <c r="CD26" s="125" t="str">
        <f t="shared" si="13"/>
        <v/>
      </c>
      <c r="CE26" s="125" t="str">
        <f t="shared" si="13"/>
        <v/>
      </c>
      <c r="CF26" s="125" t="str">
        <f t="shared" si="13"/>
        <v/>
      </c>
      <c r="CG26" s="125" t="str">
        <f t="shared" si="13"/>
        <v/>
      </c>
      <c r="CH26" s="125" t="str">
        <f t="shared" si="13"/>
        <v/>
      </c>
      <c r="CI26" s="125" t="str">
        <f t="shared" si="13"/>
        <v/>
      </c>
      <c r="CJ26" s="125" t="str">
        <f t="shared" si="13"/>
        <v/>
      </c>
      <c r="CK26" s="125" t="str">
        <f t="shared" si="13"/>
        <v/>
      </c>
      <c r="CL26" s="125" t="str">
        <f t="shared" si="13"/>
        <v/>
      </c>
      <c r="CM26" s="125" t="str">
        <f t="shared" si="13"/>
        <v/>
      </c>
      <c r="CN26" s="125" t="str">
        <f t="shared" si="13"/>
        <v/>
      </c>
      <c r="CO26" s="125" t="str">
        <f t="shared" si="13"/>
        <v/>
      </c>
      <c r="CP26" s="125" t="str">
        <f t="shared" si="13"/>
        <v/>
      </c>
      <c r="CQ26" s="125" t="str">
        <f t="shared" si="13"/>
        <v/>
      </c>
      <c r="CR26" s="125" t="str">
        <f t="shared" si="13"/>
        <v/>
      </c>
      <c r="CS26" s="125" t="str">
        <f t="shared" si="13"/>
        <v/>
      </c>
      <c r="CT26" s="125" t="str">
        <f t="shared" si="13"/>
        <v/>
      </c>
      <c r="CU26" s="125" t="str">
        <f t="shared" si="13"/>
        <v/>
      </c>
      <c r="CV26" s="125" t="str">
        <f t="shared" si="13"/>
        <v/>
      </c>
      <c r="CW26" s="125" t="str">
        <f t="shared" si="13"/>
        <v/>
      </c>
      <c r="CX26" s="125" t="str">
        <f t="shared" si="13"/>
        <v/>
      </c>
      <c r="CY26" s="125" t="str">
        <f t="shared" si="13"/>
        <v/>
      </c>
      <c r="CZ26" s="125" t="str">
        <f t="shared" si="13"/>
        <v/>
      </c>
      <c r="DA26" s="125" t="str">
        <f t="shared" si="13"/>
        <v/>
      </c>
      <c r="DB26" s="125" t="str">
        <f t="shared" si="13"/>
        <v/>
      </c>
      <c r="DC26" s="125" t="str">
        <f t="shared" si="13"/>
        <v/>
      </c>
      <c r="DD26" s="125" t="str">
        <f t="shared" si="13"/>
        <v/>
      </c>
      <c r="DE26" s="125" t="str">
        <f t="shared" si="13"/>
        <v/>
      </c>
      <c r="DF26" s="125" t="str">
        <f t="shared" si="13"/>
        <v/>
      </c>
      <c r="DG26" s="125" t="str">
        <f t="shared" si="13"/>
        <v/>
      </c>
      <c r="DH26" s="125" t="str">
        <f t="shared" si="13"/>
        <v/>
      </c>
      <c r="DI26" s="125" t="str">
        <f t="shared" si="13"/>
        <v/>
      </c>
      <c r="DJ26" s="125" t="str">
        <f t="shared" si="13"/>
        <v/>
      </c>
      <c r="DK26" s="125" t="str">
        <f t="shared" si="13"/>
        <v/>
      </c>
      <c r="DL26" s="125" t="str">
        <f t="shared" si="13"/>
        <v/>
      </c>
      <c r="DM26" s="125" t="str">
        <f t="shared" si="13"/>
        <v/>
      </c>
      <c r="DN26" s="125" t="str">
        <f t="shared" si="13"/>
        <v/>
      </c>
      <c r="DO26" s="126" t="str">
        <f t="shared" si="13"/>
        <v/>
      </c>
    </row>
    <row r="27" spans="2:119" ht="15" hidden="1" customHeight="1">
      <c r="B27" s="482"/>
      <c r="C27" s="482"/>
      <c r="D27" s="482"/>
      <c r="E27" s="482"/>
      <c r="F27" s="482"/>
      <c r="G27" s="482"/>
      <c r="H27" s="482"/>
      <c r="M27" s="131" t="str">
        <f>M28</f>
        <v>직원2</v>
      </c>
      <c r="N27" s="127">
        <f>N28</f>
        <v>7</v>
      </c>
      <c r="O27" s="128">
        <f>IF(COLUMN()-COLUMN($N27)&gt;$N27,"",MOD(O$6,$N27))</f>
        <v>1</v>
      </c>
      <c r="P27" s="128">
        <f t="shared" si="9"/>
        <v>2</v>
      </c>
      <c r="Q27" s="128">
        <f t="shared" si="9"/>
        <v>3</v>
      </c>
      <c r="R27" s="128">
        <f t="shared" si="9"/>
        <v>4</v>
      </c>
      <c r="S27" s="128">
        <f t="shared" si="9"/>
        <v>5</v>
      </c>
      <c r="T27" s="128">
        <f t="shared" si="9"/>
        <v>6</v>
      </c>
      <c r="U27" s="128">
        <f t="shared" si="9"/>
        <v>0</v>
      </c>
      <c r="V27" s="128" t="str">
        <f t="shared" si="9"/>
        <v/>
      </c>
      <c r="W27" s="128" t="str">
        <f t="shared" si="9"/>
        <v/>
      </c>
      <c r="X27" s="128" t="str">
        <f t="shared" si="9"/>
        <v/>
      </c>
      <c r="Y27" s="128" t="str">
        <f t="shared" si="9"/>
        <v/>
      </c>
      <c r="Z27" s="128" t="str">
        <f t="shared" si="9"/>
        <v/>
      </c>
      <c r="AA27" s="128" t="str">
        <f t="shared" si="9"/>
        <v/>
      </c>
      <c r="AB27" s="128" t="str">
        <f t="shared" si="9"/>
        <v/>
      </c>
      <c r="AC27" s="128" t="str">
        <f t="shared" si="9"/>
        <v/>
      </c>
      <c r="AD27" s="128" t="str">
        <f t="shared" si="9"/>
        <v/>
      </c>
      <c r="AE27" s="128" t="str">
        <f t="shared" si="9"/>
        <v/>
      </c>
      <c r="AF27" s="128" t="str">
        <f t="shared" si="9"/>
        <v/>
      </c>
      <c r="AG27" s="128" t="str">
        <f t="shared" si="9"/>
        <v/>
      </c>
      <c r="AH27" s="128" t="str">
        <f t="shared" si="9"/>
        <v/>
      </c>
      <c r="AI27" s="128" t="str">
        <f t="shared" si="9"/>
        <v/>
      </c>
      <c r="AJ27" s="128" t="str">
        <f t="shared" si="9"/>
        <v/>
      </c>
      <c r="AK27" s="128" t="str">
        <f t="shared" si="9"/>
        <v/>
      </c>
      <c r="AL27" s="128" t="str">
        <f t="shared" si="9"/>
        <v/>
      </c>
      <c r="AM27" s="128" t="str">
        <f t="shared" si="9"/>
        <v/>
      </c>
      <c r="AN27" s="128" t="str">
        <f t="shared" si="9"/>
        <v/>
      </c>
      <c r="AO27" s="128" t="str">
        <f t="shared" si="9"/>
        <v/>
      </c>
      <c r="AP27" s="128" t="str">
        <f t="shared" si="9"/>
        <v/>
      </c>
      <c r="AQ27" s="128" t="str">
        <f t="shared" si="9"/>
        <v/>
      </c>
      <c r="AR27" s="128" t="str">
        <f t="shared" si="9"/>
        <v/>
      </c>
      <c r="AS27" s="128" t="str">
        <f t="shared" si="9"/>
        <v/>
      </c>
      <c r="AT27" s="128" t="str">
        <f t="shared" si="9"/>
        <v/>
      </c>
      <c r="AU27" s="128" t="str">
        <f t="shared" si="9"/>
        <v/>
      </c>
      <c r="AV27" s="128" t="str">
        <f t="shared" si="9"/>
        <v/>
      </c>
      <c r="AW27" s="128" t="str">
        <f t="shared" si="9"/>
        <v/>
      </c>
      <c r="AX27" s="128" t="str">
        <f t="shared" si="9"/>
        <v/>
      </c>
      <c r="AY27" s="128" t="str">
        <f t="shared" si="9"/>
        <v/>
      </c>
      <c r="AZ27" s="128" t="str">
        <f t="shared" si="9"/>
        <v/>
      </c>
      <c r="BA27" s="128" t="str">
        <f t="shared" si="9"/>
        <v/>
      </c>
      <c r="BB27" s="128" t="str">
        <f t="shared" si="9"/>
        <v/>
      </c>
      <c r="BC27" s="128" t="str">
        <f t="shared" si="9"/>
        <v/>
      </c>
      <c r="BD27" s="128" t="str">
        <f t="shared" si="9"/>
        <v/>
      </c>
      <c r="BE27" s="128" t="str">
        <f t="shared" si="9"/>
        <v/>
      </c>
      <c r="BF27" s="128" t="str">
        <f t="shared" si="9"/>
        <v/>
      </c>
      <c r="BG27" s="128" t="str">
        <f t="shared" si="9"/>
        <v/>
      </c>
      <c r="BH27" s="128" t="str">
        <f t="shared" si="9"/>
        <v/>
      </c>
      <c r="BI27" s="128" t="str">
        <f t="shared" si="9"/>
        <v/>
      </c>
      <c r="BJ27" s="128" t="str">
        <f t="shared" si="9"/>
        <v/>
      </c>
      <c r="BK27" s="128" t="str">
        <f t="shared" si="9"/>
        <v/>
      </c>
      <c r="BL27" s="128" t="str">
        <f t="shared" si="9"/>
        <v/>
      </c>
      <c r="BM27" s="128" t="str">
        <f t="shared" si="9"/>
        <v/>
      </c>
      <c r="BN27" s="128" t="str">
        <f t="shared" si="9"/>
        <v/>
      </c>
      <c r="BO27" s="128" t="str">
        <f t="shared" si="9"/>
        <v/>
      </c>
      <c r="BP27" s="128" t="str">
        <f t="shared" si="9"/>
        <v/>
      </c>
      <c r="BQ27" s="128" t="str">
        <f t="shared" si="9"/>
        <v/>
      </c>
      <c r="BR27" s="128" t="str">
        <f t="shared" si="9"/>
        <v/>
      </c>
      <c r="BS27" s="128" t="str">
        <f t="shared" si="9"/>
        <v/>
      </c>
      <c r="BT27" s="128" t="str">
        <f t="shared" si="9"/>
        <v/>
      </c>
      <c r="BU27" s="128" t="str">
        <f t="shared" si="9"/>
        <v/>
      </c>
      <c r="BV27" s="128" t="str">
        <f t="shared" si="9"/>
        <v/>
      </c>
      <c r="BW27" s="128" t="str">
        <f t="shared" si="9"/>
        <v/>
      </c>
      <c r="BX27" s="128" t="str">
        <f t="shared" si="9"/>
        <v/>
      </c>
      <c r="BY27" s="128" t="str">
        <f t="shared" si="9"/>
        <v/>
      </c>
      <c r="BZ27" s="128" t="str">
        <f t="shared" si="9"/>
        <v/>
      </c>
      <c r="CA27" s="128" t="str">
        <f t="shared" si="9"/>
        <v/>
      </c>
      <c r="CB27" s="128" t="str">
        <f t="shared" si="10"/>
        <v/>
      </c>
      <c r="CC27" s="128" t="str">
        <f t="shared" si="10"/>
        <v/>
      </c>
      <c r="CD27" s="128" t="str">
        <f t="shared" si="10"/>
        <v/>
      </c>
      <c r="CE27" s="128" t="str">
        <f t="shared" si="10"/>
        <v/>
      </c>
      <c r="CF27" s="128" t="str">
        <f t="shared" si="10"/>
        <v/>
      </c>
      <c r="CG27" s="128" t="str">
        <f t="shared" si="10"/>
        <v/>
      </c>
      <c r="CH27" s="128" t="str">
        <f t="shared" si="10"/>
        <v/>
      </c>
      <c r="CI27" s="128" t="str">
        <f t="shared" si="10"/>
        <v/>
      </c>
      <c r="CJ27" s="128" t="str">
        <f t="shared" si="10"/>
        <v/>
      </c>
      <c r="CK27" s="128" t="str">
        <f t="shared" si="10"/>
        <v/>
      </c>
      <c r="CL27" s="128" t="str">
        <f t="shared" si="10"/>
        <v/>
      </c>
      <c r="CM27" s="128" t="str">
        <f t="shared" si="10"/>
        <v/>
      </c>
      <c r="CN27" s="128" t="str">
        <f t="shared" si="10"/>
        <v/>
      </c>
      <c r="CO27" s="128" t="str">
        <f t="shared" si="10"/>
        <v/>
      </c>
      <c r="CP27" s="128" t="str">
        <f t="shared" si="10"/>
        <v/>
      </c>
      <c r="CQ27" s="128" t="str">
        <f t="shared" si="10"/>
        <v/>
      </c>
      <c r="CR27" s="128" t="str">
        <f t="shared" si="10"/>
        <v/>
      </c>
      <c r="CS27" s="128" t="str">
        <f t="shared" si="10"/>
        <v/>
      </c>
      <c r="CT27" s="128" t="str">
        <f t="shared" si="10"/>
        <v/>
      </c>
      <c r="CU27" s="128" t="str">
        <f t="shared" si="10"/>
        <v/>
      </c>
      <c r="CV27" s="128" t="str">
        <f t="shared" si="10"/>
        <v/>
      </c>
      <c r="CW27" s="128" t="str">
        <f t="shared" si="10"/>
        <v/>
      </c>
      <c r="CX27" s="128" t="str">
        <f t="shared" si="10"/>
        <v/>
      </c>
      <c r="CY27" s="128" t="str">
        <f t="shared" si="10"/>
        <v/>
      </c>
      <c r="CZ27" s="128" t="str">
        <f t="shared" si="10"/>
        <v/>
      </c>
      <c r="DA27" s="128" t="str">
        <f t="shared" si="10"/>
        <v/>
      </c>
      <c r="DB27" s="128" t="str">
        <f t="shared" si="10"/>
        <v/>
      </c>
      <c r="DC27" s="128" t="str">
        <f t="shared" si="10"/>
        <v/>
      </c>
      <c r="DD27" s="128" t="str">
        <f t="shared" si="10"/>
        <v/>
      </c>
      <c r="DE27" s="128" t="str">
        <f t="shared" si="10"/>
        <v/>
      </c>
      <c r="DF27" s="128" t="str">
        <f t="shared" si="10"/>
        <v/>
      </c>
      <c r="DG27" s="128" t="str">
        <f t="shared" si="10"/>
        <v/>
      </c>
      <c r="DH27" s="128" t="str">
        <f t="shared" si="10"/>
        <v/>
      </c>
      <c r="DI27" s="128" t="str">
        <f t="shared" si="10"/>
        <v/>
      </c>
      <c r="DJ27" s="128" t="str">
        <f t="shared" si="10"/>
        <v/>
      </c>
      <c r="DK27" s="128" t="str">
        <f t="shared" si="10"/>
        <v/>
      </c>
      <c r="DL27" s="128" t="str">
        <f t="shared" si="10"/>
        <v/>
      </c>
      <c r="DM27" s="128" t="str">
        <f t="shared" si="10"/>
        <v/>
      </c>
      <c r="DN27" s="128" t="str">
        <f t="shared" si="10"/>
        <v/>
      </c>
      <c r="DO27" s="129" t="str">
        <f t="shared" si="10"/>
        <v/>
      </c>
    </row>
    <row r="28" spans="2:119" ht="15" hidden="1" customHeight="1">
      <c r="B28" s="482"/>
      <c r="C28" s="482"/>
      <c r="D28" s="482"/>
      <c r="E28" s="482"/>
      <c r="F28" s="482"/>
      <c r="G28" s="482"/>
      <c r="H28" s="482"/>
      <c r="M28" s="123" t="str">
        <f t="shared" ref="M28:N28" si="14">M9</f>
        <v>직원2</v>
      </c>
      <c r="N28" s="124">
        <f t="shared" si="14"/>
        <v>7</v>
      </c>
      <c r="O28" s="79" t="str">
        <f>IF(O9="","",O9)</f>
        <v/>
      </c>
      <c r="P28" s="79" t="str">
        <f t="shared" ref="P28:CA28" si="15">IF(P9="","",P9)</f>
        <v/>
      </c>
      <c r="Q28" s="79" t="str">
        <f t="shared" si="15"/>
        <v/>
      </c>
      <c r="R28" s="79" t="str">
        <f t="shared" si="15"/>
        <v/>
      </c>
      <c r="S28" s="79" t="str">
        <f t="shared" si="15"/>
        <v/>
      </c>
      <c r="T28" s="79" t="str">
        <f t="shared" si="15"/>
        <v/>
      </c>
      <c r="U28" s="79" t="str">
        <f t="shared" si="15"/>
        <v/>
      </c>
      <c r="V28" s="125" t="str">
        <f t="shared" si="15"/>
        <v/>
      </c>
      <c r="W28" s="125" t="str">
        <f t="shared" si="15"/>
        <v/>
      </c>
      <c r="X28" s="125" t="str">
        <f t="shared" si="15"/>
        <v/>
      </c>
      <c r="Y28" s="125" t="str">
        <f t="shared" si="15"/>
        <v/>
      </c>
      <c r="Z28" s="125" t="str">
        <f t="shared" si="15"/>
        <v/>
      </c>
      <c r="AA28" s="125" t="str">
        <f t="shared" si="15"/>
        <v/>
      </c>
      <c r="AB28" s="125" t="str">
        <f t="shared" si="15"/>
        <v/>
      </c>
      <c r="AC28" s="125" t="str">
        <f t="shared" si="15"/>
        <v/>
      </c>
      <c r="AD28" s="125" t="str">
        <f t="shared" si="15"/>
        <v/>
      </c>
      <c r="AE28" s="125" t="str">
        <f t="shared" si="15"/>
        <v/>
      </c>
      <c r="AF28" s="125" t="str">
        <f t="shared" si="15"/>
        <v/>
      </c>
      <c r="AG28" s="125" t="str">
        <f t="shared" si="15"/>
        <v/>
      </c>
      <c r="AH28" s="125" t="str">
        <f t="shared" si="15"/>
        <v/>
      </c>
      <c r="AI28" s="125" t="str">
        <f t="shared" si="15"/>
        <v/>
      </c>
      <c r="AJ28" s="125" t="str">
        <f t="shared" si="15"/>
        <v/>
      </c>
      <c r="AK28" s="125" t="str">
        <f t="shared" si="15"/>
        <v/>
      </c>
      <c r="AL28" s="125" t="str">
        <f t="shared" si="15"/>
        <v/>
      </c>
      <c r="AM28" s="125" t="str">
        <f t="shared" si="15"/>
        <v/>
      </c>
      <c r="AN28" s="125" t="str">
        <f t="shared" si="15"/>
        <v/>
      </c>
      <c r="AO28" s="125" t="str">
        <f t="shared" si="15"/>
        <v/>
      </c>
      <c r="AP28" s="125" t="str">
        <f t="shared" si="15"/>
        <v/>
      </c>
      <c r="AQ28" s="125" t="str">
        <f t="shared" si="15"/>
        <v/>
      </c>
      <c r="AR28" s="125" t="str">
        <f t="shared" si="15"/>
        <v/>
      </c>
      <c r="AS28" s="125" t="str">
        <f t="shared" si="15"/>
        <v/>
      </c>
      <c r="AT28" s="125" t="str">
        <f t="shared" si="15"/>
        <v/>
      </c>
      <c r="AU28" s="125" t="str">
        <f t="shared" si="15"/>
        <v/>
      </c>
      <c r="AV28" s="125" t="str">
        <f t="shared" si="15"/>
        <v/>
      </c>
      <c r="AW28" s="125" t="str">
        <f t="shared" si="15"/>
        <v/>
      </c>
      <c r="AX28" s="125" t="str">
        <f t="shared" si="15"/>
        <v/>
      </c>
      <c r="AY28" s="125" t="str">
        <f t="shared" si="15"/>
        <v/>
      </c>
      <c r="AZ28" s="125" t="str">
        <f t="shared" si="15"/>
        <v/>
      </c>
      <c r="BA28" s="125" t="str">
        <f t="shared" si="15"/>
        <v/>
      </c>
      <c r="BB28" s="125" t="str">
        <f t="shared" si="15"/>
        <v/>
      </c>
      <c r="BC28" s="125" t="str">
        <f t="shared" si="15"/>
        <v/>
      </c>
      <c r="BD28" s="125" t="str">
        <f t="shared" si="15"/>
        <v/>
      </c>
      <c r="BE28" s="125" t="str">
        <f t="shared" si="15"/>
        <v/>
      </c>
      <c r="BF28" s="125" t="str">
        <f t="shared" si="15"/>
        <v/>
      </c>
      <c r="BG28" s="125" t="str">
        <f t="shared" si="15"/>
        <v/>
      </c>
      <c r="BH28" s="125" t="str">
        <f t="shared" si="15"/>
        <v/>
      </c>
      <c r="BI28" s="125" t="str">
        <f t="shared" si="15"/>
        <v/>
      </c>
      <c r="BJ28" s="125" t="str">
        <f t="shared" si="15"/>
        <v/>
      </c>
      <c r="BK28" s="125" t="str">
        <f t="shared" si="15"/>
        <v/>
      </c>
      <c r="BL28" s="125" t="str">
        <f t="shared" si="15"/>
        <v/>
      </c>
      <c r="BM28" s="125" t="str">
        <f t="shared" si="15"/>
        <v/>
      </c>
      <c r="BN28" s="125" t="str">
        <f t="shared" si="15"/>
        <v/>
      </c>
      <c r="BO28" s="125" t="str">
        <f t="shared" si="15"/>
        <v/>
      </c>
      <c r="BP28" s="125" t="str">
        <f t="shared" si="15"/>
        <v/>
      </c>
      <c r="BQ28" s="125" t="str">
        <f t="shared" si="15"/>
        <v/>
      </c>
      <c r="BR28" s="125" t="str">
        <f t="shared" si="15"/>
        <v/>
      </c>
      <c r="BS28" s="125" t="str">
        <f t="shared" si="15"/>
        <v/>
      </c>
      <c r="BT28" s="125" t="str">
        <f t="shared" si="15"/>
        <v/>
      </c>
      <c r="BU28" s="125" t="str">
        <f t="shared" si="15"/>
        <v/>
      </c>
      <c r="BV28" s="125" t="str">
        <f t="shared" si="15"/>
        <v/>
      </c>
      <c r="BW28" s="125" t="str">
        <f t="shared" si="15"/>
        <v/>
      </c>
      <c r="BX28" s="125" t="str">
        <f t="shared" si="15"/>
        <v/>
      </c>
      <c r="BY28" s="125" t="str">
        <f t="shared" si="15"/>
        <v/>
      </c>
      <c r="BZ28" s="125" t="str">
        <f t="shared" si="15"/>
        <v/>
      </c>
      <c r="CA28" s="125" t="str">
        <f t="shared" si="15"/>
        <v/>
      </c>
      <c r="CB28" s="125" t="str">
        <f t="shared" ref="CB28:DO28" si="16">IF(CB9="","",CB9)</f>
        <v/>
      </c>
      <c r="CC28" s="125" t="str">
        <f t="shared" si="16"/>
        <v/>
      </c>
      <c r="CD28" s="125" t="str">
        <f t="shared" si="16"/>
        <v/>
      </c>
      <c r="CE28" s="125" t="str">
        <f t="shared" si="16"/>
        <v/>
      </c>
      <c r="CF28" s="125" t="str">
        <f t="shared" si="16"/>
        <v/>
      </c>
      <c r="CG28" s="125" t="str">
        <f t="shared" si="16"/>
        <v/>
      </c>
      <c r="CH28" s="125" t="str">
        <f t="shared" si="16"/>
        <v/>
      </c>
      <c r="CI28" s="125" t="str">
        <f t="shared" si="16"/>
        <v/>
      </c>
      <c r="CJ28" s="125" t="str">
        <f t="shared" si="16"/>
        <v/>
      </c>
      <c r="CK28" s="125" t="str">
        <f t="shared" si="16"/>
        <v/>
      </c>
      <c r="CL28" s="125" t="str">
        <f t="shared" si="16"/>
        <v/>
      </c>
      <c r="CM28" s="125" t="str">
        <f t="shared" si="16"/>
        <v/>
      </c>
      <c r="CN28" s="125" t="str">
        <f t="shared" si="16"/>
        <v/>
      </c>
      <c r="CO28" s="125" t="str">
        <f t="shared" si="16"/>
        <v/>
      </c>
      <c r="CP28" s="125" t="str">
        <f t="shared" si="16"/>
        <v/>
      </c>
      <c r="CQ28" s="125" t="str">
        <f t="shared" si="16"/>
        <v/>
      </c>
      <c r="CR28" s="125" t="str">
        <f t="shared" si="16"/>
        <v/>
      </c>
      <c r="CS28" s="125" t="str">
        <f t="shared" si="16"/>
        <v/>
      </c>
      <c r="CT28" s="125" t="str">
        <f t="shared" si="16"/>
        <v/>
      </c>
      <c r="CU28" s="125" t="str">
        <f t="shared" si="16"/>
        <v/>
      </c>
      <c r="CV28" s="125" t="str">
        <f t="shared" si="16"/>
        <v/>
      </c>
      <c r="CW28" s="125" t="str">
        <f t="shared" si="16"/>
        <v/>
      </c>
      <c r="CX28" s="125" t="str">
        <f t="shared" si="16"/>
        <v/>
      </c>
      <c r="CY28" s="125" t="str">
        <f t="shared" si="16"/>
        <v/>
      </c>
      <c r="CZ28" s="125" t="str">
        <f t="shared" si="16"/>
        <v/>
      </c>
      <c r="DA28" s="125" t="str">
        <f t="shared" si="16"/>
        <v/>
      </c>
      <c r="DB28" s="125" t="str">
        <f t="shared" si="16"/>
        <v/>
      </c>
      <c r="DC28" s="125" t="str">
        <f t="shared" si="16"/>
        <v/>
      </c>
      <c r="DD28" s="125" t="str">
        <f t="shared" si="16"/>
        <v/>
      </c>
      <c r="DE28" s="125" t="str">
        <f t="shared" si="16"/>
        <v/>
      </c>
      <c r="DF28" s="125" t="str">
        <f t="shared" si="16"/>
        <v/>
      </c>
      <c r="DG28" s="125" t="str">
        <f t="shared" si="16"/>
        <v/>
      </c>
      <c r="DH28" s="125" t="str">
        <f t="shared" si="16"/>
        <v/>
      </c>
      <c r="DI28" s="125" t="str">
        <f t="shared" si="16"/>
        <v/>
      </c>
      <c r="DJ28" s="125" t="str">
        <f t="shared" si="16"/>
        <v/>
      </c>
      <c r="DK28" s="125" t="str">
        <f t="shared" si="16"/>
        <v/>
      </c>
      <c r="DL28" s="125" t="str">
        <f t="shared" si="16"/>
        <v/>
      </c>
      <c r="DM28" s="125" t="str">
        <f t="shared" si="16"/>
        <v/>
      </c>
      <c r="DN28" s="125" t="str">
        <f t="shared" si="16"/>
        <v/>
      </c>
      <c r="DO28" s="126" t="str">
        <f t="shared" si="16"/>
        <v/>
      </c>
    </row>
    <row r="29" spans="2:119" ht="15" hidden="1" customHeight="1">
      <c r="B29" s="482"/>
      <c r="C29" s="482"/>
      <c r="D29" s="482"/>
      <c r="E29" s="482"/>
      <c r="F29" s="482"/>
      <c r="G29" s="482"/>
      <c r="H29" s="482"/>
      <c r="M29" s="131" t="str">
        <f>M30</f>
        <v>직원3</v>
      </c>
      <c r="N29" s="127">
        <f>N30</f>
        <v>0</v>
      </c>
      <c r="O29" s="128" t="str">
        <f>IF(COLUMN()-COLUMN($N29)&gt;$N29,"",MOD(O$6,$N29))</f>
        <v/>
      </c>
      <c r="P29" s="128" t="str">
        <f t="shared" si="9"/>
        <v/>
      </c>
      <c r="Q29" s="128" t="str">
        <f t="shared" si="9"/>
        <v/>
      </c>
      <c r="R29" s="128" t="str">
        <f t="shared" si="9"/>
        <v/>
      </c>
      <c r="S29" s="128" t="str">
        <f t="shared" si="9"/>
        <v/>
      </c>
      <c r="T29" s="128" t="str">
        <f t="shared" si="9"/>
        <v/>
      </c>
      <c r="U29" s="128" t="str">
        <f t="shared" si="9"/>
        <v/>
      </c>
      <c r="V29" s="128" t="str">
        <f t="shared" si="9"/>
        <v/>
      </c>
      <c r="W29" s="128" t="str">
        <f t="shared" si="9"/>
        <v/>
      </c>
      <c r="X29" s="128" t="str">
        <f t="shared" si="9"/>
        <v/>
      </c>
      <c r="Y29" s="128" t="str">
        <f t="shared" si="9"/>
        <v/>
      </c>
      <c r="Z29" s="128" t="str">
        <f t="shared" si="9"/>
        <v/>
      </c>
      <c r="AA29" s="128" t="str">
        <f t="shared" si="9"/>
        <v/>
      </c>
      <c r="AB29" s="128" t="str">
        <f t="shared" si="9"/>
        <v/>
      </c>
      <c r="AC29" s="128" t="str">
        <f t="shared" si="9"/>
        <v/>
      </c>
      <c r="AD29" s="128" t="str">
        <f t="shared" si="9"/>
        <v/>
      </c>
      <c r="AE29" s="128" t="str">
        <f t="shared" si="9"/>
        <v/>
      </c>
      <c r="AF29" s="128" t="str">
        <f t="shared" si="9"/>
        <v/>
      </c>
      <c r="AG29" s="128" t="str">
        <f t="shared" si="9"/>
        <v/>
      </c>
      <c r="AH29" s="128" t="str">
        <f t="shared" si="9"/>
        <v/>
      </c>
      <c r="AI29" s="128" t="str">
        <f t="shared" si="9"/>
        <v/>
      </c>
      <c r="AJ29" s="128" t="str">
        <f t="shared" si="9"/>
        <v/>
      </c>
      <c r="AK29" s="128" t="str">
        <f t="shared" si="9"/>
        <v/>
      </c>
      <c r="AL29" s="128" t="str">
        <f t="shared" si="9"/>
        <v/>
      </c>
      <c r="AM29" s="128" t="str">
        <f t="shared" si="9"/>
        <v/>
      </c>
      <c r="AN29" s="128" t="str">
        <f t="shared" si="9"/>
        <v/>
      </c>
      <c r="AO29" s="128" t="str">
        <f t="shared" si="9"/>
        <v/>
      </c>
      <c r="AP29" s="128" t="str">
        <f t="shared" si="9"/>
        <v/>
      </c>
      <c r="AQ29" s="128" t="str">
        <f t="shared" si="9"/>
        <v/>
      </c>
      <c r="AR29" s="128" t="str">
        <f t="shared" si="9"/>
        <v/>
      </c>
      <c r="AS29" s="128" t="str">
        <f t="shared" si="9"/>
        <v/>
      </c>
      <c r="AT29" s="128" t="str">
        <f t="shared" si="9"/>
        <v/>
      </c>
      <c r="AU29" s="128" t="str">
        <f t="shared" si="9"/>
        <v/>
      </c>
      <c r="AV29" s="128" t="str">
        <f t="shared" si="9"/>
        <v/>
      </c>
      <c r="AW29" s="128" t="str">
        <f t="shared" si="9"/>
        <v/>
      </c>
      <c r="AX29" s="128" t="str">
        <f t="shared" si="9"/>
        <v/>
      </c>
      <c r="AY29" s="128" t="str">
        <f t="shared" si="9"/>
        <v/>
      </c>
      <c r="AZ29" s="128" t="str">
        <f t="shared" si="9"/>
        <v/>
      </c>
      <c r="BA29" s="128" t="str">
        <f t="shared" si="9"/>
        <v/>
      </c>
      <c r="BB29" s="128" t="str">
        <f t="shared" si="9"/>
        <v/>
      </c>
      <c r="BC29" s="128" t="str">
        <f t="shared" si="9"/>
        <v/>
      </c>
      <c r="BD29" s="128" t="str">
        <f t="shared" si="9"/>
        <v/>
      </c>
      <c r="BE29" s="128" t="str">
        <f t="shared" si="9"/>
        <v/>
      </c>
      <c r="BF29" s="128" t="str">
        <f t="shared" si="9"/>
        <v/>
      </c>
      <c r="BG29" s="128" t="str">
        <f t="shared" si="9"/>
        <v/>
      </c>
      <c r="BH29" s="128" t="str">
        <f t="shared" si="9"/>
        <v/>
      </c>
      <c r="BI29" s="128" t="str">
        <f t="shared" si="9"/>
        <v/>
      </c>
      <c r="BJ29" s="128" t="str">
        <f t="shared" si="9"/>
        <v/>
      </c>
      <c r="BK29" s="128" t="str">
        <f t="shared" si="9"/>
        <v/>
      </c>
      <c r="BL29" s="128" t="str">
        <f t="shared" si="9"/>
        <v/>
      </c>
      <c r="BM29" s="128" t="str">
        <f t="shared" si="9"/>
        <v/>
      </c>
      <c r="BN29" s="128" t="str">
        <f t="shared" si="9"/>
        <v/>
      </c>
      <c r="BO29" s="128" t="str">
        <f t="shared" si="9"/>
        <v/>
      </c>
      <c r="BP29" s="128" t="str">
        <f t="shared" si="9"/>
        <v/>
      </c>
      <c r="BQ29" s="128" t="str">
        <f t="shared" si="9"/>
        <v/>
      </c>
      <c r="BR29" s="128" t="str">
        <f t="shared" si="9"/>
        <v/>
      </c>
      <c r="BS29" s="128" t="str">
        <f t="shared" si="9"/>
        <v/>
      </c>
      <c r="BT29" s="128" t="str">
        <f t="shared" si="9"/>
        <v/>
      </c>
      <c r="BU29" s="128" t="str">
        <f t="shared" si="9"/>
        <v/>
      </c>
      <c r="BV29" s="128" t="str">
        <f t="shared" si="9"/>
        <v/>
      </c>
      <c r="BW29" s="128" t="str">
        <f t="shared" si="9"/>
        <v/>
      </c>
      <c r="BX29" s="128" t="str">
        <f t="shared" si="9"/>
        <v/>
      </c>
      <c r="BY29" s="128" t="str">
        <f t="shared" si="9"/>
        <v/>
      </c>
      <c r="BZ29" s="128" t="str">
        <f t="shared" si="9"/>
        <v/>
      </c>
      <c r="CA29" s="128" t="str">
        <f t="shared" si="9"/>
        <v/>
      </c>
      <c r="CB29" s="128" t="str">
        <f t="shared" si="10"/>
        <v/>
      </c>
      <c r="CC29" s="128" t="str">
        <f t="shared" si="10"/>
        <v/>
      </c>
      <c r="CD29" s="128" t="str">
        <f t="shared" si="10"/>
        <v/>
      </c>
      <c r="CE29" s="128" t="str">
        <f t="shared" si="10"/>
        <v/>
      </c>
      <c r="CF29" s="128" t="str">
        <f t="shared" si="10"/>
        <v/>
      </c>
      <c r="CG29" s="128" t="str">
        <f t="shared" si="10"/>
        <v/>
      </c>
      <c r="CH29" s="128" t="str">
        <f t="shared" si="10"/>
        <v/>
      </c>
      <c r="CI29" s="128" t="str">
        <f t="shared" si="10"/>
        <v/>
      </c>
      <c r="CJ29" s="128" t="str">
        <f t="shared" si="10"/>
        <v/>
      </c>
      <c r="CK29" s="128" t="str">
        <f t="shared" si="10"/>
        <v/>
      </c>
      <c r="CL29" s="128" t="str">
        <f t="shared" si="10"/>
        <v/>
      </c>
      <c r="CM29" s="128" t="str">
        <f t="shared" si="10"/>
        <v/>
      </c>
      <c r="CN29" s="128" t="str">
        <f t="shared" si="10"/>
        <v/>
      </c>
      <c r="CO29" s="128" t="str">
        <f t="shared" si="10"/>
        <v/>
      </c>
      <c r="CP29" s="128" t="str">
        <f t="shared" si="10"/>
        <v/>
      </c>
      <c r="CQ29" s="128" t="str">
        <f t="shared" si="10"/>
        <v/>
      </c>
      <c r="CR29" s="128" t="str">
        <f t="shared" si="10"/>
        <v/>
      </c>
      <c r="CS29" s="128" t="str">
        <f t="shared" si="10"/>
        <v/>
      </c>
      <c r="CT29" s="128" t="str">
        <f t="shared" si="10"/>
        <v/>
      </c>
      <c r="CU29" s="128" t="str">
        <f t="shared" si="10"/>
        <v/>
      </c>
      <c r="CV29" s="128" t="str">
        <f t="shared" si="10"/>
        <v/>
      </c>
      <c r="CW29" s="128" t="str">
        <f t="shared" si="10"/>
        <v/>
      </c>
      <c r="CX29" s="128" t="str">
        <f t="shared" si="10"/>
        <v/>
      </c>
      <c r="CY29" s="128" t="str">
        <f t="shared" si="10"/>
        <v/>
      </c>
      <c r="CZ29" s="128" t="str">
        <f t="shared" si="10"/>
        <v/>
      </c>
      <c r="DA29" s="128" t="str">
        <f t="shared" si="10"/>
        <v/>
      </c>
      <c r="DB29" s="128" t="str">
        <f t="shared" si="10"/>
        <v/>
      </c>
      <c r="DC29" s="128" t="str">
        <f t="shared" si="10"/>
        <v/>
      </c>
      <c r="DD29" s="128" t="str">
        <f t="shared" si="10"/>
        <v/>
      </c>
      <c r="DE29" s="128" t="str">
        <f t="shared" si="10"/>
        <v/>
      </c>
      <c r="DF29" s="128" t="str">
        <f t="shared" si="10"/>
        <v/>
      </c>
      <c r="DG29" s="128" t="str">
        <f t="shared" si="10"/>
        <v/>
      </c>
      <c r="DH29" s="128" t="str">
        <f t="shared" si="10"/>
        <v/>
      </c>
      <c r="DI29" s="128" t="str">
        <f t="shared" si="10"/>
        <v/>
      </c>
      <c r="DJ29" s="128" t="str">
        <f t="shared" si="10"/>
        <v/>
      </c>
      <c r="DK29" s="128" t="str">
        <f t="shared" si="10"/>
        <v/>
      </c>
      <c r="DL29" s="128" t="str">
        <f t="shared" si="10"/>
        <v/>
      </c>
      <c r="DM29" s="128" t="str">
        <f t="shared" si="10"/>
        <v/>
      </c>
      <c r="DN29" s="128" t="str">
        <f t="shared" si="10"/>
        <v/>
      </c>
      <c r="DO29" s="129" t="str">
        <f t="shared" si="10"/>
        <v/>
      </c>
    </row>
    <row r="30" spans="2:119" ht="15" hidden="1" customHeight="1">
      <c r="B30" s="482"/>
      <c r="C30" s="482"/>
      <c r="D30" s="482"/>
      <c r="E30" s="482"/>
      <c r="F30" s="482"/>
      <c r="G30" s="482"/>
      <c r="H30" s="482"/>
      <c r="M30" s="123" t="str">
        <f t="shared" ref="M30:N30" si="17">M10</f>
        <v>직원3</v>
      </c>
      <c r="N30" s="124">
        <f t="shared" si="17"/>
        <v>0</v>
      </c>
      <c r="O30" s="79" t="str">
        <f>IF(O10="","",O10)</f>
        <v/>
      </c>
      <c r="P30" s="79" t="str">
        <f t="shared" ref="P30:CA30" si="18">IF(P10="","",P10)</f>
        <v/>
      </c>
      <c r="Q30" s="79" t="str">
        <f t="shared" si="18"/>
        <v/>
      </c>
      <c r="R30" s="79" t="str">
        <f t="shared" si="18"/>
        <v/>
      </c>
      <c r="S30" s="79" t="str">
        <f t="shared" si="18"/>
        <v/>
      </c>
      <c r="T30" s="79" t="str">
        <f t="shared" si="18"/>
        <v/>
      </c>
      <c r="U30" s="79" t="str">
        <f t="shared" si="18"/>
        <v/>
      </c>
      <c r="V30" s="125" t="str">
        <f t="shared" si="18"/>
        <v/>
      </c>
      <c r="W30" s="125" t="str">
        <f t="shared" si="18"/>
        <v/>
      </c>
      <c r="X30" s="125" t="str">
        <f t="shared" si="18"/>
        <v/>
      </c>
      <c r="Y30" s="125" t="str">
        <f t="shared" si="18"/>
        <v/>
      </c>
      <c r="Z30" s="125" t="str">
        <f t="shared" si="18"/>
        <v/>
      </c>
      <c r="AA30" s="125" t="str">
        <f t="shared" si="18"/>
        <v/>
      </c>
      <c r="AB30" s="125" t="str">
        <f t="shared" si="18"/>
        <v/>
      </c>
      <c r="AC30" s="125" t="str">
        <f t="shared" si="18"/>
        <v/>
      </c>
      <c r="AD30" s="125" t="str">
        <f t="shared" si="18"/>
        <v/>
      </c>
      <c r="AE30" s="125" t="str">
        <f t="shared" si="18"/>
        <v/>
      </c>
      <c r="AF30" s="125" t="str">
        <f t="shared" si="18"/>
        <v/>
      </c>
      <c r="AG30" s="125" t="str">
        <f t="shared" si="18"/>
        <v/>
      </c>
      <c r="AH30" s="125" t="str">
        <f t="shared" si="18"/>
        <v/>
      </c>
      <c r="AI30" s="125" t="str">
        <f t="shared" si="18"/>
        <v/>
      </c>
      <c r="AJ30" s="125" t="str">
        <f t="shared" si="18"/>
        <v/>
      </c>
      <c r="AK30" s="125" t="str">
        <f t="shared" si="18"/>
        <v/>
      </c>
      <c r="AL30" s="125" t="str">
        <f t="shared" si="18"/>
        <v/>
      </c>
      <c r="AM30" s="125" t="str">
        <f t="shared" si="18"/>
        <v/>
      </c>
      <c r="AN30" s="125" t="str">
        <f t="shared" si="18"/>
        <v/>
      </c>
      <c r="AO30" s="125" t="str">
        <f t="shared" si="18"/>
        <v/>
      </c>
      <c r="AP30" s="125" t="str">
        <f t="shared" si="18"/>
        <v/>
      </c>
      <c r="AQ30" s="125" t="str">
        <f t="shared" si="18"/>
        <v/>
      </c>
      <c r="AR30" s="125" t="str">
        <f t="shared" si="18"/>
        <v/>
      </c>
      <c r="AS30" s="125" t="str">
        <f t="shared" si="18"/>
        <v/>
      </c>
      <c r="AT30" s="125" t="str">
        <f t="shared" si="18"/>
        <v/>
      </c>
      <c r="AU30" s="125" t="str">
        <f t="shared" si="18"/>
        <v/>
      </c>
      <c r="AV30" s="125" t="str">
        <f t="shared" si="18"/>
        <v/>
      </c>
      <c r="AW30" s="125" t="str">
        <f t="shared" si="18"/>
        <v/>
      </c>
      <c r="AX30" s="125" t="str">
        <f t="shared" si="18"/>
        <v/>
      </c>
      <c r="AY30" s="125" t="str">
        <f t="shared" si="18"/>
        <v/>
      </c>
      <c r="AZ30" s="125" t="str">
        <f t="shared" si="18"/>
        <v/>
      </c>
      <c r="BA30" s="125" t="str">
        <f t="shared" si="18"/>
        <v/>
      </c>
      <c r="BB30" s="125" t="str">
        <f t="shared" si="18"/>
        <v/>
      </c>
      <c r="BC30" s="125" t="str">
        <f t="shared" si="18"/>
        <v/>
      </c>
      <c r="BD30" s="125" t="str">
        <f t="shared" si="18"/>
        <v/>
      </c>
      <c r="BE30" s="125" t="str">
        <f t="shared" si="18"/>
        <v/>
      </c>
      <c r="BF30" s="125" t="str">
        <f t="shared" si="18"/>
        <v/>
      </c>
      <c r="BG30" s="125" t="str">
        <f t="shared" si="18"/>
        <v/>
      </c>
      <c r="BH30" s="125" t="str">
        <f t="shared" si="18"/>
        <v/>
      </c>
      <c r="BI30" s="125" t="str">
        <f t="shared" si="18"/>
        <v/>
      </c>
      <c r="BJ30" s="125" t="str">
        <f t="shared" si="18"/>
        <v/>
      </c>
      <c r="BK30" s="125" t="str">
        <f t="shared" si="18"/>
        <v/>
      </c>
      <c r="BL30" s="125" t="str">
        <f t="shared" si="18"/>
        <v/>
      </c>
      <c r="BM30" s="125" t="str">
        <f t="shared" si="18"/>
        <v/>
      </c>
      <c r="BN30" s="125" t="str">
        <f t="shared" si="18"/>
        <v/>
      </c>
      <c r="BO30" s="125" t="str">
        <f t="shared" si="18"/>
        <v/>
      </c>
      <c r="BP30" s="125" t="str">
        <f t="shared" si="18"/>
        <v/>
      </c>
      <c r="BQ30" s="125" t="str">
        <f t="shared" si="18"/>
        <v/>
      </c>
      <c r="BR30" s="125" t="str">
        <f t="shared" si="18"/>
        <v/>
      </c>
      <c r="BS30" s="125" t="str">
        <f t="shared" si="18"/>
        <v/>
      </c>
      <c r="BT30" s="125" t="str">
        <f t="shared" si="18"/>
        <v/>
      </c>
      <c r="BU30" s="125" t="str">
        <f t="shared" si="18"/>
        <v/>
      </c>
      <c r="BV30" s="125" t="str">
        <f t="shared" si="18"/>
        <v/>
      </c>
      <c r="BW30" s="125" t="str">
        <f t="shared" si="18"/>
        <v/>
      </c>
      <c r="BX30" s="125" t="str">
        <f t="shared" si="18"/>
        <v/>
      </c>
      <c r="BY30" s="125" t="str">
        <f t="shared" si="18"/>
        <v/>
      </c>
      <c r="BZ30" s="125" t="str">
        <f t="shared" si="18"/>
        <v/>
      </c>
      <c r="CA30" s="125" t="str">
        <f t="shared" si="18"/>
        <v/>
      </c>
      <c r="CB30" s="125" t="str">
        <f t="shared" ref="CB30:DO30" si="19">IF(CB10="","",CB10)</f>
        <v/>
      </c>
      <c r="CC30" s="125" t="str">
        <f t="shared" si="19"/>
        <v/>
      </c>
      <c r="CD30" s="125" t="str">
        <f t="shared" si="19"/>
        <v/>
      </c>
      <c r="CE30" s="125" t="str">
        <f t="shared" si="19"/>
        <v/>
      </c>
      <c r="CF30" s="125" t="str">
        <f t="shared" si="19"/>
        <v/>
      </c>
      <c r="CG30" s="125" t="str">
        <f t="shared" si="19"/>
        <v/>
      </c>
      <c r="CH30" s="125" t="str">
        <f t="shared" si="19"/>
        <v/>
      </c>
      <c r="CI30" s="125" t="str">
        <f t="shared" si="19"/>
        <v/>
      </c>
      <c r="CJ30" s="125" t="str">
        <f t="shared" si="19"/>
        <v/>
      </c>
      <c r="CK30" s="125" t="str">
        <f t="shared" si="19"/>
        <v/>
      </c>
      <c r="CL30" s="125" t="str">
        <f t="shared" si="19"/>
        <v/>
      </c>
      <c r="CM30" s="125" t="str">
        <f t="shared" si="19"/>
        <v/>
      </c>
      <c r="CN30" s="125" t="str">
        <f t="shared" si="19"/>
        <v/>
      </c>
      <c r="CO30" s="125" t="str">
        <f t="shared" si="19"/>
        <v/>
      </c>
      <c r="CP30" s="125" t="str">
        <f t="shared" si="19"/>
        <v/>
      </c>
      <c r="CQ30" s="125" t="str">
        <f t="shared" si="19"/>
        <v/>
      </c>
      <c r="CR30" s="125" t="str">
        <f t="shared" si="19"/>
        <v/>
      </c>
      <c r="CS30" s="125" t="str">
        <f t="shared" si="19"/>
        <v/>
      </c>
      <c r="CT30" s="125" t="str">
        <f t="shared" si="19"/>
        <v/>
      </c>
      <c r="CU30" s="125" t="str">
        <f t="shared" si="19"/>
        <v/>
      </c>
      <c r="CV30" s="125" t="str">
        <f t="shared" si="19"/>
        <v/>
      </c>
      <c r="CW30" s="125" t="str">
        <f t="shared" si="19"/>
        <v/>
      </c>
      <c r="CX30" s="125" t="str">
        <f t="shared" si="19"/>
        <v/>
      </c>
      <c r="CY30" s="125" t="str">
        <f t="shared" si="19"/>
        <v/>
      </c>
      <c r="CZ30" s="125" t="str">
        <f t="shared" si="19"/>
        <v/>
      </c>
      <c r="DA30" s="125" t="str">
        <f t="shared" si="19"/>
        <v/>
      </c>
      <c r="DB30" s="125" t="str">
        <f t="shared" si="19"/>
        <v/>
      </c>
      <c r="DC30" s="125" t="str">
        <f t="shared" si="19"/>
        <v/>
      </c>
      <c r="DD30" s="125" t="str">
        <f t="shared" si="19"/>
        <v/>
      </c>
      <c r="DE30" s="125" t="str">
        <f t="shared" si="19"/>
        <v/>
      </c>
      <c r="DF30" s="125" t="str">
        <f t="shared" si="19"/>
        <v/>
      </c>
      <c r="DG30" s="125" t="str">
        <f t="shared" si="19"/>
        <v/>
      </c>
      <c r="DH30" s="125" t="str">
        <f t="shared" si="19"/>
        <v/>
      </c>
      <c r="DI30" s="125" t="str">
        <f t="shared" si="19"/>
        <v/>
      </c>
      <c r="DJ30" s="125" t="str">
        <f t="shared" si="19"/>
        <v/>
      </c>
      <c r="DK30" s="125" t="str">
        <f t="shared" si="19"/>
        <v/>
      </c>
      <c r="DL30" s="125" t="str">
        <f t="shared" si="19"/>
        <v/>
      </c>
      <c r="DM30" s="125" t="str">
        <f t="shared" si="19"/>
        <v/>
      </c>
      <c r="DN30" s="125" t="str">
        <f t="shared" si="19"/>
        <v/>
      </c>
      <c r="DO30" s="126" t="str">
        <f t="shared" si="19"/>
        <v/>
      </c>
    </row>
    <row r="31" spans="2:119" ht="15" hidden="1" customHeight="1">
      <c r="B31" s="15"/>
      <c r="C31" s="15"/>
      <c r="D31" s="15"/>
      <c r="E31" s="15"/>
      <c r="F31" s="15"/>
      <c r="G31" s="15"/>
      <c r="H31" s="15"/>
      <c r="M31" s="131" t="str">
        <f>M32</f>
        <v>직원4</v>
      </c>
      <c r="N31" s="127">
        <f>N32</f>
        <v>0</v>
      </c>
      <c r="O31" s="128" t="str">
        <f>IF(COLUMN()-COLUMN($N31)&gt;$N31,"",MOD(O$6,$N31))</f>
        <v/>
      </c>
      <c r="P31" s="128" t="str">
        <f t="shared" si="9"/>
        <v/>
      </c>
      <c r="Q31" s="128" t="str">
        <f t="shared" si="9"/>
        <v/>
      </c>
      <c r="R31" s="128" t="str">
        <f t="shared" si="9"/>
        <v/>
      </c>
      <c r="S31" s="128" t="str">
        <f t="shared" si="9"/>
        <v/>
      </c>
      <c r="T31" s="128" t="str">
        <f t="shared" si="9"/>
        <v/>
      </c>
      <c r="U31" s="128" t="str">
        <f t="shared" si="9"/>
        <v/>
      </c>
      <c r="V31" s="128" t="str">
        <f t="shared" si="9"/>
        <v/>
      </c>
      <c r="W31" s="128" t="str">
        <f t="shared" si="9"/>
        <v/>
      </c>
      <c r="X31" s="128" t="str">
        <f t="shared" si="9"/>
        <v/>
      </c>
      <c r="Y31" s="128" t="str">
        <f t="shared" si="9"/>
        <v/>
      </c>
      <c r="Z31" s="128" t="str">
        <f t="shared" si="9"/>
        <v/>
      </c>
      <c r="AA31" s="128" t="str">
        <f t="shared" si="9"/>
        <v/>
      </c>
      <c r="AB31" s="128" t="str">
        <f t="shared" si="9"/>
        <v/>
      </c>
      <c r="AC31" s="128" t="str">
        <f t="shared" si="9"/>
        <v/>
      </c>
      <c r="AD31" s="128" t="str">
        <f t="shared" si="9"/>
        <v/>
      </c>
      <c r="AE31" s="128" t="str">
        <f t="shared" si="9"/>
        <v/>
      </c>
      <c r="AF31" s="128" t="str">
        <f t="shared" si="9"/>
        <v/>
      </c>
      <c r="AG31" s="128" t="str">
        <f t="shared" si="9"/>
        <v/>
      </c>
      <c r="AH31" s="128" t="str">
        <f t="shared" si="9"/>
        <v/>
      </c>
      <c r="AI31" s="128" t="str">
        <f t="shared" si="9"/>
        <v/>
      </c>
      <c r="AJ31" s="128" t="str">
        <f t="shared" si="9"/>
        <v/>
      </c>
      <c r="AK31" s="128" t="str">
        <f t="shared" si="9"/>
        <v/>
      </c>
      <c r="AL31" s="128" t="str">
        <f t="shared" si="9"/>
        <v/>
      </c>
      <c r="AM31" s="128" t="str">
        <f t="shared" si="9"/>
        <v/>
      </c>
      <c r="AN31" s="128" t="str">
        <f t="shared" si="9"/>
        <v/>
      </c>
      <c r="AO31" s="128" t="str">
        <f t="shared" si="9"/>
        <v/>
      </c>
      <c r="AP31" s="128" t="str">
        <f t="shared" si="9"/>
        <v/>
      </c>
      <c r="AQ31" s="128" t="str">
        <f t="shared" si="9"/>
        <v/>
      </c>
      <c r="AR31" s="128" t="str">
        <f t="shared" si="9"/>
        <v/>
      </c>
      <c r="AS31" s="128" t="str">
        <f t="shared" si="9"/>
        <v/>
      </c>
      <c r="AT31" s="128" t="str">
        <f t="shared" si="9"/>
        <v/>
      </c>
      <c r="AU31" s="128" t="str">
        <f t="shared" si="9"/>
        <v/>
      </c>
      <c r="AV31" s="128" t="str">
        <f t="shared" si="9"/>
        <v/>
      </c>
      <c r="AW31" s="128" t="str">
        <f t="shared" si="9"/>
        <v/>
      </c>
      <c r="AX31" s="128" t="str">
        <f t="shared" si="9"/>
        <v/>
      </c>
      <c r="AY31" s="128" t="str">
        <f t="shared" si="9"/>
        <v/>
      </c>
      <c r="AZ31" s="128" t="str">
        <f t="shared" si="9"/>
        <v/>
      </c>
      <c r="BA31" s="128" t="str">
        <f t="shared" si="9"/>
        <v/>
      </c>
      <c r="BB31" s="128" t="str">
        <f t="shared" si="9"/>
        <v/>
      </c>
      <c r="BC31" s="128" t="str">
        <f t="shared" si="9"/>
        <v/>
      </c>
      <c r="BD31" s="128" t="str">
        <f t="shared" si="9"/>
        <v/>
      </c>
      <c r="BE31" s="128" t="str">
        <f t="shared" si="9"/>
        <v/>
      </c>
      <c r="BF31" s="128" t="str">
        <f t="shared" si="9"/>
        <v/>
      </c>
      <c r="BG31" s="128" t="str">
        <f t="shared" si="9"/>
        <v/>
      </c>
      <c r="BH31" s="128" t="str">
        <f t="shared" si="9"/>
        <v/>
      </c>
      <c r="BI31" s="128" t="str">
        <f t="shared" si="9"/>
        <v/>
      </c>
      <c r="BJ31" s="128" t="str">
        <f t="shared" si="9"/>
        <v/>
      </c>
      <c r="BK31" s="128" t="str">
        <f t="shared" si="9"/>
        <v/>
      </c>
      <c r="BL31" s="128" t="str">
        <f t="shared" si="9"/>
        <v/>
      </c>
      <c r="BM31" s="128" t="str">
        <f t="shared" si="9"/>
        <v/>
      </c>
      <c r="BN31" s="128" t="str">
        <f t="shared" si="9"/>
        <v/>
      </c>
      <c r="BO31" s="128" t="str">
        <f t="shared" si="9"/>
        <v/>
      </c>
      <c r="BP31" s="128" t="str">
        <f t="shared" si="9"/>
        <v/>
      </c>
      <c r="BQ31" s="128" t="str">
        <f t="shared" si="9"/>
        <v/>
      </c>
      <c r="BR31" s="128" t="str">
        <f t="shared" si="9"/>
        <v/>
      </c>
      <c r="BS31" s="128" t="str">
        <f t="shared" si="9"/>
        <v/>
      </c>
      <c r="BT31" s="128" t="str">
        <f t="shared" si="9"/>
        <v/>
      </c>
      <c r="BU31" s="128" t="str">
        <f t="shared" si="9"/>
        <v/>
      </c>
      <c r="BV31" s="128" t="str">
        <f t="shared" si="9"/>
        <v/>
      </c>
      <c r="BW31" s="128" t="str">
        <f t="shared" si="9"/>
        <v/>
      </c>
      <c r="BX31" s="128" t="str">
        <f t="shared" si="9"/>
        <v/>
      </c>
      <c r="BY31" s="128" t="str">
        <f t="shared" si="9"/>
        <v/>
      </c>
      <c r="BZ31" s="128" t="str">
        <f t="shared" si="9"/>
        <v/>
      </c>
      <c r="CA31" s="128" t="str">
        <f t="shared" ref="CA31:CP53" si="20">IF(COLUMN()-COLUMN($N31)&gt;$N31,"",MOD(CA$6,$N31))</f>
        <v/>
      </c>
      <c r="CB31" s="128" t="str">
        <f t="shared" si="10"/>
        <v/>
      </c>
      <c r="CC31" s="128" t="str">
        <f t="shared" si="10"/>
        <v/>
      </c>
      <c r="CD31" s="128" t="str">
        <f t="shared" si="10"/>
        <v/>
      </c>
      <c r="CE31" s="128" t="str">
        <f t="shared" si="10"/>
        <v/>
      </c>
      <c r="CF31" s="128" t="str">
        <f t="shared" si="10"/>
        <v/>
      </c>
      <c r="CG31" s="128" t="str">
        <f t="shared" si="10"/>
        <v/>
      </c>
      <c r="CH31" s="128" t="str">
        <f t="shared" si="10"/>
        <v/>
      </c>
      <c r="CI31" s="128" t="str">
        <f t="shared" si="10"/>
        <v/>
      </c>
      <c r="CJ31" s="128" t="str">
        <f t="shared" si="10"/>
        <v/>
      </c>
      <c r="CK31" s="128" t="str">
        <f t="shared" si="10"/>
        <v/>
      </c>
      <c r="CL31" s="128" t="str">
        <f t="shared" si="10"/>
        <v/>
      </c>
      <c r="CM31" s="128" t="str">
        <f t="shared" si="10"/>
        <v/>
      </c>
      <c r="CN31" s="128" t="str">
        <f t="shared" si="10"/>
        <v/>
      </c>
      <c r="CO31" s="128" t="str">
        <f t="shared" si="10"/>
        <v/>
      </c>
      <c r="CP31" s="128" t="str">
        <f t="shared" si="10"/>
        <v/>
      </c>
      <c r="CQ31" s="128" t="str">
        <f t="shared" si="10"/>
        <v/>
      </c>
      <c r="CR31" s="128" t="str">
        <f t="shared" si="10"/>
        <v/>
      </c>
      <c r="CS31" s="128" t="str">
        <f t="shared" si="10"/>
        <v/>
      </c>
      <c r="CT31" s="128" t="str">
        <f t="shared" si="10"/>
        <v/>
      </c>
      <c r="CU31" s="128" t="str">
        <f t="shared" si="10"/>
        <v/>
      </c>
      <c r="CV31" s="128" t="str">
        <f t="shared" si="10"/>
        <v/>
      </c>
      <c r="CW31" s="128" t="str">
        <f t="shared" si="10"/>
        <v/>
      </c>
      <c r="CX31" s="128" t="str">
        <f t="shared" si="10"/>
        <v/>
      </c>
      <c r="CY31" s="128" t="str">
        <f t="shared" si="10"/>
        <v/>
      </c>
      <c r="CZ31" s="128" t="str">
        <f t="shared" si="10"/>
        <v/>
      </c>
      <c r="DA31" s="128" t="str">
        <f t="shared" si="10"/>
        <v/>
      </c>
      <c r="DB31" s="128" t="str">
        <f t="shared" si="10"/>
        <v/>
      </c>
      <c r="DC31" s="128" t="str">
        <f t="shared" si="10"/>
        <v/>
      </c>
      <c r="DD31" s="128" t="str">
        <f t="shared" si="10"/>
        <v/>
      </c>
      <c r="DE31" s="128" t="str">
        <f t="shared" si="10"/>
        <v/>
      </c>
      <c r="DF31" s="128" t="str">
        <f t="shared" si="10"/>
        <v/>
      </c>
      <c r="DG31" s="128" t="str">
        <f t="shared" si="10"/>
        <v/>
      </c>
      <c r="DH31" s="128" t="str">
        <f t="shared" si="10"/>
        <v/>
      </c>
      <c r="DI31" s="128" t="str">
        <f t="shared" si="10"/>
        <v/>
      </c>
      <c r="DJ31" s="128" t="str">
        <f t="shared" si="10"/>
        <v/>
      </c>
      <c r="DK31" s="128" t="str">
        <f t="shared" si="10"/>
        <v/>
      </c>
      <c r="DL31" s="128" t="str">
        <f t="shared" si="10"/>
        <v/>
      </c>
      <c r="DM31" s="128" t="str">
        <f t="shared" si="10"/>
        <v/>
      </c>
      <c r="DN31" s="128" t="str">
        <f t="shared" si="10"/>
        <v/>
      </c>
      <c r="DO31" s="129" t="str">
        <f t="shared" si="10"/>
        <v/>
      </c>
    </row>
    <row r="32" spans="2:119" ht="15" hidden="1" customHeight="1">
      <c r="B32" s="15"/>
      <c r="C32" s="15"/>
      <c r="D32" s="15"/>
      <c r="E32" s="15"/>
      <c r="F32" s="15"/>
      <c r="G32" s="15"/>
      <c r="H32" s="15"/>
      <c r="M32" s="123" t="str">
        <f t="shared" ref="M32:N32" si="21">M11</f>
        <v>직원4</v>
      </c>
      <c r="N32" s="124">
        <f t="shared" si="21"/>
        <v>0</v>
      </c>
      <c r="O32" s="79" t="str">
        <f>IF(O11="","",O11)</f>
        <v/>
      </c>
      <c r="P32" s="79" t="str">
        <f t="shared" ref="P32:CA32" si="22">IF(P11="","",P11)</f>
        <v/>
      </c>
      <c r="Q32" s="79" t="str">
        <f t="shared" si="22"/>
        <v/>
      </c>
      <c r="R32" s="79" t="str">
        <f t="shared" si="22"/>
        <v/>
      </c>
      <c r="S32" s="79" t="str">
        <f t="shared" si="22"/>
        <v/>
      </c>
      <c r="T32" s="79" t="str">
        <f t="shared" si="22"/>
        <v/>
      </c>
      <c r="U32" s="79" t="str">
        <f t="shared" si="22"/>
        <v/>
      </c>
      <c r="V32" s="125" t="str">
        <f t="shared" si="22"/>
        <v/>
      </c>
      <c r="W32" s="125" t="str">
        <f t="shared" si="22"/>
        <v/>
      </c>
      <c r="X32" s="125" t="str">
        <f t="shared" si="22"/>
        <v/>
      </c>
      <c r="Y32" s="125" t="str">
        <f t="shared" si="22"/>
        <v/>
      </c>
      <c r="Z32" s="125" t="str">
        <f t="shared" si="22"/>
        <v/>
      </c>
      <c r="AA32" s="125" t="str">
        <f t="shared" si="22"/>
        <v/>
      </c>
      <c r="AB32" s="125" t="str">
        <f t="shared" si="22"/>
        <v/>
      </c>
      <c r="AC32" s="125" t="str">
        <f t="shared" si="22"/>
        <v/>
      </c>
      <c r="AD32" s="125" t="str">
        <f t="shared" si="22"/>
        <v/>
      </c>
      <c r="AE32" s="125" t="str">
        <f t="shared" si="22"/>
        <v/>
      </c>
      <c r="AF32" s="125" t="str">
        <f t="shared" si="22"/>
        <v/>
      </c>
      <c r="AG32" s="125" t="str">
        <f t="shared" si="22"/>
        <v/>
      </c>
      <c r="AH32" s="125" t="str">
        <f t="shared" si="22"/>
        <v/>
      </c>
      <c r="AI32" s="125" t="str">
        <f t="shared" si="22"/>
        <v/>
      </c>
      <c r="AJ32" s="125" t="str">
        <f t="shared" si="22"/>
        <v/>
      </c>
      <c r="AK32" s="125" t="str">
        <f t="shared" si="22"/>
        <v/>
      </c>
      <c r="AL32" s="125" t="str">
        <f t="shared" si="22"/>
        <v/>
      </c>
      <c r="AM32" s="125" t="str">
        <f t="shared" si="22"/>
        <v/>
      </c>
      <c r="AN32" s="125" t="str">
        <f t="shared" si="22"/>
        <v/>
      </c>
      <c r="AO32" s="125" t="str">
        <f t="shared" si="22"/>
        <v/>
      </c>
      <c r="AP32" s="125" t="str">
        <f t="shared" si="22"/>
        <v/>
      </c>
      <c r="AQ32" s="125" t="str">
        <f t="shared" si="22"/>
        <v/>
      </c>
      <c r="AR32" s="125" t="str">
        <f t="shared" si="22"/>
        <v/>
      </c>
      <c r="AS32" s="125" t="str">
        <f t="shared" si="22"/>
        <v/>
      </c>
      <c r="AT32" s="125" t="str">
        <f t="shared" si="22"/>
        <v/>
      </c>
      <c r="AU32" s="125" t="str">
        <f t="shared" si="22"/>
        <v/>
      </c>
      <c r="AV32" s="125" t="str">
        <f t="shared" si="22"/>
        <v/>
      </c>
      <c r="AW32" s="125" t="str">
        <f t="shared" si="22"/>
        <v/>
      </c>
      <c r="AX32" s="125" t="str">
        <f t="shared" si="22"/>
        <v/>
      </c>
      <c r="AY32" s="125" t="str">
        <f t="shared" si="22"/>
        <v/>
      </c>
      <c r="AZ32" s="125" t="str">
        <f t="shared" si="22"/>
        <v/>
      </c>
      <c r="BA32" s="125" t="str">
        <f t="shared" si="22"/>
        <v/>
      </c>
      <c r="BB32" s="125" t="str">
        <f t="shared" si="22"/>
        <v/>
      </c>
      <c r="BC32" s="125" t="str">
        <f t="shared" si="22"/>
        <v/>
      </c>
      <c r="BD32" s="125" t="str">
        <f t="shared" si="22"/>
        <v/>
      </c>
      <c r="BE32" s="125" t="str">
        <f t="shared" si="22"/>
        <v/>
      </c>
      <c r="BF32" s="125" t="str">
        <f t="shared" si="22"/>
        <v/>
      </c>
      <c r="BG32" s="125" t="str">
        <f t="shared" si="22"/>
        <v/>
      </c>
      <c r="BH32" s="125" t="str">
        <f t="shared" si="22"/>
        <v/>
      </c>
      <c r="BI32" s="125" t="str">
        <f t="shared" si="22"/>
        <v/>
      </c>
      <c r="BJ32" s="125" t="str">
        <f t="shared" si="22"/>
        <v/>
      </c>
      <c r="BK32" s="125" t="str">
        <f t="shared" si="22"/>
        <v/>
      </c>
      <c r="BL32" s="125" t="str">
        <f t="shared" si="22"/>
        <v/>
      </c>
      <c r="BM32" s="125" t="str">
        <f t="shared" si="22"/>
        <v/>
      </c>
      <c r="BN32" s="125" t="str">
        <f t="shared" si="22"/>
        <v/>
      </c>
      <c r="BO32" s="125" t="str">
        <f t="shared" si="22"/>
        <v/>
      </c>
      <c r="BP32" s="125" t="str">
        <f t="shared" si="22"/>
        <v/>
      </c>
      <c r="BQ32" s="125" t="str">
        <f t="shared" si="22"/>
        <v/>
      </c>
      <c r="BR32" s="125" t="str">
        <f t="shared" si="22"/>
        <v/>
      </c>
      <c r="BS32" s="125" t="str">
        <f t="shared" si="22"/>
        <v/>
      </c>
      <c r="BT32" s="125" t="str">
        <f t="shared" si="22"/>
        <v/>
      </c>
      <c r="BU32" s="125" t="str">
        <f t="shared" si="22"/>
        <v/>
      </c>
      <c r="BV32" s="125" t="str">
        <f t="shared" si="22"/>
        <v/>
      </c>
      <c r="BW32" s="125" t="str">
        <f t="shared" si="22"/>
        <v/>
      </c>
      <c r="BX32" s="125" t="str">
        <f t="shared" si="22"/>
        <v/>
      </c>
      <c r="BY32" s="125" t="str">
        <f t="shared" si="22"/>
        <v/>
      </c>
      <c r="BZ32" s="125" t="str">
        <f t="shared" si="22"/>
        <v/>
      </c>
      <c r="CA32" s="125" t="str">
        <f t="shared" si="22"/>
        <v/>
      </c>
      <c r="CB32" s="125" t="str">
        <f t="shared" ref="CB32:DO32" si="23">IF(CB11="","",CB11)</f>
        <v/>
      </c>
      <c r="CC32" s="125" t="str">
        <f t="shared" si="23"/>
        <v/>
      </c>
      <c r="CD32" s="125" t="str">
        <f t="shared" si="23"/>
        <v/>
      </c>
      <c r="CE32" s="125" t="str">
        <f t="shared" si="23"/>
        <v/>
      </c>
      <c r="CF32" s="125" t="str">
        <f t="shared" si="23"/>
        <v/>
      </c>
      <c r="CG32" s="125" t="str">
        <f t="shared" si="23"/>
        <v/>
      </c>
      <c r="CH32" s="125" t="str">
        <f t="shared" si="23"/>
        <v/>
      </c>
      <c r="CI32" s="125" t="str">
        <f t="shared" si="23"/>
        <v/>
      </c>
      <c r="CJ32" s="125" t="str">
        <f t="shared" si="23"/>
        <v/>
      </c>
      <c r="CK32" s="125" t="str">
        <f t="shared" si="23"/>
        <v/>
      </c>
      <c r="CL32" s="125" t="str">
        <f t="shared" si="23"/>
        <v/>
      </c>
      <c r="CM32" s="125" t="str">
        <f t="shared" si="23"/>
        <v/>
      </c>
      <c r="CN32" s="125" t="str">
        <f t="shared" si="23"/>
        <v/>
      </c>
      <c r="CO32" s="125" t="str">
        <f t="shared" si="23"/>
        <v/>
      </c>
      <c r="CP32" s="125" t="str">
        <f t="shared" si="23"/>
        <v/>
      </c>
      <c r="CQ32" s="125" t="str">
        <f t="shared" si="23"/>
        <v/>
      </c>
      <c r="CR32" s="125" t="str">
        <f t="shared" si="23"/>
        <v/>
      </c>
      <c r="CS32" s="125" t="str">
        <f t="shared" si="23"/>
        <v/>
      </c>
      <c r="CT32" s="125" t="str">
        <f t="shared" si="23"/>
        <v/>
      </c>
      <c r="CU32" s="125" t="str">
        <f t="shared" si="23"/>
        <v/>
      </c>
      <c r="CV32" s="125" t="str">
        <f t="shared" si="23"/>
        <v/>
      </c>
      <c r="CW32" s="125" t="str">
        <f t="shared" si="23"/>
        <v/>
      </c>
      <c r="CX32" s="125" t="str">
        <f t="shared" si="23"/>
        <v/>
      </c>
      <c r="CY32" s="125" t="str">
        <f t="shared" si="23"/>
        <v/>
      </c>
      <c r="CZ32" s="125" t="str">
        <f t="shared" si="23"/>
        <v/>
      </c>
      <c r="DA32" s="125" t="str">
        <f t="shared" si="23"/>
        <v/>
      </c>
      <c r="DB32" s="125" t="str">
        <f t="shared" si="23"/>
        <v/>
      </c>
      <c r="DC32" s="125" t="str">
        <f t="shared" si="23"/>
        <v/>
      </c>
      <c r="DD32" s="125" t="str">
        <f t="shared" si="23"/>
        <v/>
      </c>
      <c r="DE32" s="125" t="str">
        <f t="shared" si="23"/>
        <v/>
      </c>
      <c r="DF32" s="125" t="str">
        <f t="shared" si="23"/>
        <v/>
      </c>
      <c r="DG32" s="125" t="str">
        <f t="shared" si="23"/>
        <v/>
      </c>
      <c r="DH32" s="125" t="str">
        <f t="shared" si="23"/>
        <v/>
      </c>
      <c r="DI32" s="125" t="str">
        <f t="shared" si="23"/>
        <v/>
      </c>
      <c r="DJ32" s="125" t="str">
        <f t="shared" si="23"/>
        <v/>
      </c>
      <c r="DK32" s="125" t="str">
        <f t="shared" si="23"/>
        <v/>
      </c>
      <c r="DL32" s="125" t="str">
        <f t="shared" si="23"/>
        <v/>
      </c>
      <c r="DM32" s="125" t="str">
        <f t="shared" si="23"/>
        <v/>
      </c>
      <c r="DN32" s="125" t="str">
        <f t="shared" si="23"/>
        <v/>
      </c>
      <c r="DO32" s="126" t="str">
        <f t="shared" si="23"/>
        <v/>
      </c>
    </row>
    <row r="33" spans="2:119" ht="15" hidden="1" customHeight="1">
      <c r="B33" s="15"/>
      <c r="C33" s="15"/>
      <c r="D33" s="15"/>
      <c r="E33" s="15"/>
      <c r="F33" s="15"/>
      <c r="G33" s="15"/>
      <c r="H33" s="15"/>
      <c r="M33" s="131" t="str">
        <f>M34</f>
        <v>직원5</v>
      </c>
      <c r="N33" s="127">
        <f>N34</f>
        <v>0</v>
      </c>
      <c r="O33" s="128" t="str">
        <f>IF(COLUMN()-COLUMN($N33)&gt;$N33,"",MOD(O$6,$N33))</f>
        <v/>
      </c>
      <c r="P33" s="128" t="str">
        <f t="shared" ref="P33:BZ41" si="24">IF(COLUMN()-COLUMN($N33)&gt;$N33,"",MOD(P$6,$N33))</f>
        <v/>
      </c>
      <c r="Q33" s="128" t="str">
        <f t="shared" si="24"/>
        <v/>
      </c>
      <c r="R33" s="128" t="str">
        <f t="shared" si="24"/>
        <v/>
      </c>
      <c r="S33" s="128" t="str">
        <f t="shared" si="24"/>
        <v/>
      </c>
      <c r="T33" s="128" t="str">
        <f t="shared" si="24"/>
        <v/>
      </c>
      <c r="U33" s="128" t="str">
        <f t="shared" si="24"/>
        <v/>
      </c>
      <c r="V33" s="128" t="str">
        <f t="shared" si="24"/>
        <v/>
      </c>
      <c r="W33" s="128" t="str">
        <f t="shared" si="24"/>
        <v/>
      </c>
      <c r="X33" s="128" t="str">
        <f t="shared" si="24"/>
        <v/>
      </c>
      <c r="Y33" s="128" t="str">
        <f t="shared" si="24"/>
        <v/>
      </c>
      <c r="Z33" s="128" t="str">
        <f t="shared" si="24"/>
        <v/>
      </c>
      <c r="AA33" s="128" t="str">
        <f t="shared" si="24"/>
        <v/>
      </c>
      <c r="AB33" s="128" t="str">
        <f t="shared" si="24"/>
        <v/>
      </c>
      <c r="AC33" s="128" t="str">
        <f t="shared" si="24"/>
        <v/>
      </c>
      <c r="AD33" s="128" t="str">
        <f t="shared" si="24"/>
        <v/>
      </c>
      <c r="AE33" s="128" t="str">
        <f t="shared" si="24"/>
        <v/>
      </c>
      <c r="AF33" s="128" t="str">
        <f t="shared" si="24"/>
        <v/>
      </c>
      <c r="AG33" s="128" t="str">
        <f t="shared" si="24"/>
        <v/>
      </c>
      <c r="AH33" s="128" t="str">
        <f t="shared" si="24"/>
        <v/>
      </c>
      <c r="AI33" s="128" t="str">
        <f t="shared" si="24"/>
        <v/>
      </c>
      <c r="AJ33" s="128" t="str">
        <f t="shared" si="24"/>
        <v/>
      </c>
      <c r="AK33" s="128" t="str">
        <f t="shared" si="24"/>
        <v/>
      </c>
      <c r="AL33" s="128" t="str">
        <f t="shared" si="24"/>
        <v/>
      </c>
      <c r="AM33" s="128" t="str">
        <f t="shared" si="24"/>
        <v/>
      </c>
      <c r="AN33" s="128" t="str">
        <f t="shared" si="24"/>
        <v/>
      </c>
      <c r="AO33" s="128" t="str">
        <f t="shared" si="24"/>
        <v/>
      </c>
      <c r="AP33" s="128" t="str">
        <f t="shared" si="24"/>
        <v/>
      </c>
      <c r="AQ33" s="128" t="str">
        <f t="shared" si="24"/>
        <v/>
      </c>
      <c r="AR33" s="128" t="str">
        <f t="shared" si="24"/>
        <v/>
      </c>
      <c r="AS33" s="128" t="str">
        <f t="shared" si="24"/>
        <v/>
      </c>
      <c r="AT33" s="128" t="str">
        <f t="shared" si="24"/>
        <v/>
      </c>
      <c r="AU33" s="128" t="str">
        <f t="shared" si="24"/>
        <v/>
      </c>
      <c r="AV33" s="128" t="str">
        <f t="shared" si="24"/>
        <v/>
      </c>
      <c r="AW33" s="128" t="str">
        <f t="shared" si="24"/>
        <v/>
      </c>
      <c r="AX33" s="128" t="str">
        <f t="shared" si="24"/>
        <v/>
      </c>
      <c r="AY33" s="128" t="str">
        <f t="shared" si="24"/>
        <v/>
      </c>
      <c r="AZ33" s="128" t="str">
        <f t="shared" si="24"/>
        <v/>
      </c>
      <c r="BA33" s="128" t="str">
        <f t="shared" si="24"/>
        <v/>
      </c>
      <c r="BB33" s="128" t="str">
        <f t="shared" si="24"/>
        <v/>
      </c>
      <c r="BC33" s="128" t="str">
        <f t="shared" si="24"/>
        <v/>
      </c>
      <c r="BD33" s="128" t="str">
        <f t="shared" si="24"/>
        <v/>
      </c>
      <c r="BE33" s="128" t="str">
        <f t="shared" si="24"/>
        <v/>
      </c>
      <c r="BF33" s="128" t="str">
        <f t="shared" si="24"/>
        <v/>
      </c>
      <c r="BG33" s="128" t="str">
        <f t="shared" si="24"/>
        <v/>
      </c>
      <c r="BH33" s="128" t="str">
        <f t="shared" si="24"/>
        <v/>
      </c>
      <c r="BI33" s="128" t="str">
        <f t="shared" si="24"/>
        <v/>
      </c>
      <c r="BJ33" s="128" t="str">
        <f t="shared" si="24"/>
        <v/>
      </c>
      <c r="BK33" s="128" t="str">
        <f t="shared" si="24"/>
        <v/>
      </c>
      <c r="BL33" s="128" t="str">
        <f t="shared" si="24"/>
        <v/>
      </c>
      <c r="BM33" s="128" t="str">
        <f t="shared" si="24"/>
        <v/>
      </c>
      <c r="BN33" s="128" t="str">
        <f t="shared" si="24"/>
        <v/>
      </c>
      <c r="BO33" s="128" t="str">
        <f t="shared" si="24"/>
        <v/>
      </c>
      <c r="BP33" s="128" t="str">
        <f t="shared" si="24"/>
        <v/>
      </c>
      <c r="BQ33" s="128" t="str">
        <f t="shared" si="24"/>
        <v/>
      </c>
      <c r="BR33" s="128" t="str">
        <f t="shared" si="24"/>
        <v/>
      </c>
      <c r="BS33" s="128" t="str">
        <f t="shared" si="24"/>
        <v/>
      </c>
      <c r="BT33" s="128" t="str">
        <f t="shared" si="24"/>
        <v/>
      </c>
      <c r="BU33" s="128" t="str">
        <f t="shared" si="24"/>
        <v/>
      </c>
      <c r="BV33" s="128" t="str">
        <f t="shared" si="24"/>
        <v/>
      </c>
      <c r="BW33" s="128" t="str">
        <f t="shared" si="24"/>
        <v/>
      </c>
      <c r="BX33" s="128" t="str">
        <f t="shared" si="24"/>
        <v/>
      </c>
      <c r="BY33" s="128" t="str">
        <f t="shared" si="24"/>
        <v/>
      </c>
      <c r="BZ33" s="128" t="str">
        <f t="shared" si="24"/>
        <v/>
      </c>
      <c r="CA33" s="128" t="str">
        <f t="shared" si="20"/>
        <v/>
      </c>
      <c r="CB33" s="128" t="str">
        <f t="shared" si="10"/>
        <v/>
      </c>
      <c r="CC33" s="128" t="str">
        <f t="shared" si="10"/>
        <v/>
      </c>
      <c r="CD33" s="128" t="str">
        <f t="shared" si="10"/>
        <v/>
      </c>
      <c r="CE33" s="128" t="str">
        <f t="shared" si="10"/>
        <v/>
      </c>
      <c r="CF33" s="128" t="str">
        <f t="shared" si="10"/>
        <v/>
      </c>
      <c r="CG33" s="128" t="str">
        <f t="shared" si="10"/>
        <v/>
      </c>
      <c r="CH33" s="128" t="str">
        <f t="shared" si="10"/>
        <v/>
      </c>
      <c r="CI33" s="128" t="str">
        <f t="shared" si="10"/>
        <v/>
      </c>
      <c r="CJ33" s="128" t="str">
        <f t="shared" si="10"/>
        <v/>
      </c>
      <c r="CK33" s="128" t="str">
        <f t="shared" si="10"/>
        <v/>
      </c>
      <c r="CL33" s="128" t="str">
        <f t="shared" si="10"/>
        <v/>
      </c>
      <c r="CM33" s="128" t="str">
        <f t="shared" si="10"/>
        <v/>
      </c>
      <c r="CN33" s="128" t="str">
        <f t="shared" si="10"/>
        <v/>
      </c>
      <c r="CO33" s="128" t="str">
        <f t="shared" si="10"/>
        <v/>
      </c>
      <c r="CP33" s="128" t="str">
        <f t="shared" si="10"/>
        <v/>
      </c>
      <c r="CQ33" s="128" t="str">
        <f t="shared" si="10"/>
        <v/>
      </c>
      <c r="CR33" s="128" t="str">
        <f t="shared" si="10"/>
        <v/>
      </c>
      <c r="CS33" s="128" t="str">
        <f t="shared" si="10"/>
        <v/>
      </c>
      <c r="CT33" s="128" t="str">
        <f t="shared" si="10"/>
        <v/>
      </c>
      <c r="CU33" s="128" t="str">
        <f t="shared" si="10"/>
        <v/>
      </c>
      <c r="CV33" s="128" t="str">
        <f t="shared" si="10"/>
        <v/>
      </c>
      <c r="CW33" s="128" t="str">
        <f t="shared" si="10"/>
        <v/>
      </c>
      <c r="CX33" s="128" t="str">
        <f t="shared" si="10"/>
        <v/>
      </c>
      <c r="CY33" s="128" t="str">
        <f t="shared" si="10"/>
        <v/>
      </c>
      <c r="CZ33" s="128" t="str">
        <f t="shared" si="10"/>
        <v/>
      </c>
      <c r="DA33" s="128" t="str">
        <f t="shared" si="10"/>
        <v/>
      </c>
      <c r="DB33" s="128" t="str">
        <f t="shared" si="10"/>
        <v/>
      </c>
      <c r="DC33" s="128" t="str">
        <f t="shared" si="10"/>
        <v/>
      </c>
      <c r="DD33" s="128" t="str">
        <f t="shared" si="10"/>
        <v/>
      </c>
      <c r="DE33" s="128" t="str">
        <f t="shared" si="10"/>
        <v/>
      </c>
      <c r="DF33" s="128" t="str">
        <f t="shared" si="10"/>
        <v/>
      </c>
      <c r="DG33" s="128" t="str">
        <f t="shared" si="10"/>
        <v/>
      </c>
      <c r="DH33" s="128" t="str">
        <f t="shared" si="10"/>
        <v/>
      </c>
      <c r="DI33" s="128" t="str">
        <f t="shared" si="10"/>
        <v/>
      </c>
      <c r="DJ33" s="128" t="str">
        <f t="shared" si="10"/>
        <v/>
      </c>
      <c r="DK33" s="128" t="str">
        <f t="shared" si="10"/>
        <v/>
      </c>
      <c r="DL33" s="128" t="str">
        <f t="shared" si="10"/>
        <v/>
      </c>
      <c r="DM33" s="128" t="str">
        <f t="shared" si="10"/>
        <v/>
      </c>
      <c r="DN33" s="128" t="str">
        <f t="shared" si="10"/>
        <v/>
      </c>
      <c r="DO33" s="129" t="str">
        <f t="shared" si="10"/>
        <v/>
      </c>
    </row>
    <row r="34" spans="2:119" ht="15" hidden="1" customHeight="1">
      <c r="B34" s="15"/>
      <c r="C34" s="15"/>
      <c r="D34" s="15"/>
      <c r="E34" s="15"/>
      <c r="F34" s="15"/>
      <c r="G34" s="15"/>
      <c r="H34" s="15"/>
      <c r="M34" s="123" t="str">
        <f t="shared" ref="M34:N34" si="25">M12</f>
        <v>직원5</v>
      </c>
      <c r="N34" s="124">
        <f t="shared" si="25"/>
        <v>0</v>
      </c>
      <c r="O34" s="79" t="str">
        <f>IF(O12="","",O12)</f>
        <v/>
      </c>
      <c r="P34" s="79" t="str">
        <f t="shared" ref="P34:CA34" si="26">IF(P12="","",P12)</f>
        <v/>
      </c>
      <c r="Q34" s="79" t="str">
        <f t="shared" si="26"/>
        <v/>
      </c>
      <c r="R34" s="79" t="str">
        <f t="shared" si="26"/>
        <v/>
      </c>
      <c r="S34" s="79" t="str">
        <f t="shared" si="26"/>
        <v/>
      </c>
      <c r="T34" s="79" t="str">
        <f t="shared" si="26"/>
        <v/>
      </c>
      <c r="U34" s="79" t="str">
        <f t="shared" si="26"/>
        <v/>
      </c>
      <c r="V34" s="125" t="str">
        <f t="shared" si="26"/>
        <v/>
      </c>
      <c r="W34" s="125" t="str">
        <f t="shared" si="26"/>
        <v/>
      </c>
      <c r="X34" s="125" t="str">
        <f t="shared" si="26"/>
        <v/>
      </c>
      <c r="Y34" s="125" t="str">
        <f t="shared" si="26"/>
        <v/>
      </c>
      <c r="Z34" s="125" t="str">
        <f t="shared" si="26"/>
        <v/>
      </c>
      <c r="AA34" s="125" t="str">
        <f t="shared" si="26"/>
        <v/>
      </c>
      <c r="AB34" s="125" t="str">
        <f t="shared" si="26"/>
        <v/>
      </c>
      <c r="AC34" s="125" t="str">
        <f t="shared" si="26"/>
        <v/>
      </c>
      <c r="AD34" s="125" t="str">
        <f t="shared" si="26"/>
        <v/>
      </c>
      <c r="AE34" s="125" t="str">
        <f t="shared" si="26"/>
        <v/>
      </c>
      <c r="AF34" s="125" t="str">
        <f t="shared" si="26"/>
        <v/>
      </c>
      <c r="AG34" s="125" t="str">
        <f t="shared" si="26"/>
        <v/>
      </c>
      <c r="AH34" s="125" t="str">
        <f t="shared" si="26"/>
        <v/>
      </c>
      <c r="AI34" s="125" t="str">
        <f t="shared" si="26"/>
        <v/>
      </c>
      <c r="AJ34" s="125" t="str">
        <f t="shared" si="26"/>
        <v/>
      </c>
      <c r="AK34" s="125" t="str">
        <f t="shared" si="26"/>
        <v/>
      </c>
      <c r="AL34" s="125" t="str">
        <f t="shared" si="26"/>
        <v/>
      </c>
      <c r="AM34" s="125" t="str">
        <f t="shared" si="26"/>
        <v/>
      </c>
      <c r="AN34" s="125" t="str">
        <f t="shared" si="26"/>
        <v/>
      </c>
      <c r="AO34" s="125" t="str">
        <f t="shared" si="26"/>
        <v/>
      </c>
      <c r="AP34" s="125" t="str">
        <f t="shared" si="26"/>
        <v/>
      </c>
      <c r="AQ34" s="125" t="str">
        <f t="shared" si="26"/>
        <v/>
      </c>
      <c r="AR34" s="125" t="str">
        <f t="shared" si="26"/>
        <v/>
      </c>
      <c r="AS34" s="125" t="str">
        <f t="shared" si="26"/>
        <v/>
      </c>
      <c r="AT34" s="125" t="str">
        <f t="shared" si="26"/>
        <v/>
      </c>
      <c r="AU34" s="125" t="str">
        <f t="shared" si="26"/>
        <v/>
      </c>
      <c r="AV34" s="125" t="str">
        <f t="shared" si="26"/>
        <v/>
      </c>
      <c r="AW34" s="125" t="str">
        <f t="shared" si="26"/>
        <v/>
      </c>
      <c r="AX34" s="125" t="str">
        <f t="shared" si="26"/>
        <v/>
      </c>
      <c r="AY34" s="125" t="str">
        <f t="shared" si="26"/>
        <v/>
      </c>
      <c r="AZ34" s="125" t="str">
        <f t="shared" si="26"/>
        <v/>
      </c>
      <c r="BA34" s="125" t="str">
        <f t="shared" si="26"/>
        <v/>
      </c>
      <c r="BB34" s="125" t="str">
        <f t="shared" si="26"/>
        <v/>
      </c>
      <c r="BC34" s="125" t="str">
        <f t="shared" si="26"/>
        <v/>
      </c>
      <c r="BD34" s="125" t="str">
        <f t="shared" si="26"/>
        <v/>
      </c>
      <c r="BE34" s="125" t="str">
        <f t="shared" si="26"/>
        <v/>
      </c>
      <c r="BF34" s="125" t="str">
        <f t="shared" si="26"/>
        <v/>
      </c>
      <c r="BG34" s="125" t="str">
        <f t="shared" si="26"/>
        <v/>
      </c>
      <c r="BH34" s="125" t="str">
        <f t="shared" si="26"/>
        <v/>
      </c>
      <c r="BI34" s="125" t="str">
        <f t="shared" si="26"/>
        <v/>
      </c>
      <c r="BJ34" s="125" t="str">
        <f t="shared" si="26"/>
        <v/>
      </c>
      <c r="BK34" s="125" t="str">
        <f t="shared" si="26"/>
        <v/>
      </c>
      <c r="BL34" s="125" t="str">
        <f t="shared" si="26"/>
        <v/>
      </c>
      <c r="BM34" s="125" t="str">
        <f t="shared" si="26"/>
        <v/>
      </c>
      <c r="BN34" s="125" t="str">
        <f t="shared" si="26"/>
        <v/>
      </c>
      <c r="BO34" s="125" t="str">
        <f t="shared" si="26"/>
        <v/>
      </c>
      <c r="BP34" s="125" t="str">
        <f t="shared" si="26"/>
        <v/>
      </c>
      <c r="BQ34" s="125" t="str">
        <f t="shared" si="26"/>
        <v/>
      </c>
      <c r="BR34" s="125" t="str">
        <f t="shared" si="26"/>
        <v/>
      </c>
      <c r="BS34" s="125" t="str">
        <f t="shared" si="26"/>
        <v/>
      </c>
      <c r="BT34" s="125" t="str">
        <f t="shared" si="26"/>
        <v/>
      </c>
      <c r="BU34" s="125" t="str">
        <f t="shared" si="26"/>
        <v/>
      </c>
      <c r="BV34" s="125" t="str">
        <f t="shared" si="26"/>
        <v/>
      </c>
      <c r="BW34" s="125" t="str">
        <f t="shared" si="26"/>
        <v/>
      </c>
      <c r="BX34" s="125" t="str">
        <f t="shared" si="26"/>
        <v/>
      </c>
      <c r="BY34" s="125" t="str">
        <f t="shared" si="26"/>
        <v/>
      </c>
      <c r="BZ34" s="125" t="str">
        <f t="shared" si="26"/>
        <v/>
      </c>
      <c r="CA34" s="125" t="str">
        <f t="shared" si="26"/>
        <v/>
      </c>
      <c r="CB34" s="125" t="str">
        <f t="shared" ref="CB34:DO34" si="27">IF(CB12="","",CB12)</f>
        <v/>
      </c>
      <c r="CC34" s="125" t="str">
        <f t="shared" si="27"/>
        <v/>
      </c>
      <c r="CD34" s="125" t="str">
        <f t="shared" si="27"/>
        <v/>
      </c>
      <c r="CE34" s="125" t="str">
        <f t="shared" si="27"/>
        <v/>
      </c>
      <c r="CF34" s="125" t="str">
        <f t="shared" si="27"/>
        <v/>
      </c>
      <c r="CG34" s="125" t="str">
        <f t="shared" si="27"/>
        <v/>
      </c>
      <c r="CH34" s="125" t="str">
        <f t="shared" si="27"/>
        <v/>
      </c>
      <c r="CI34" s="125" t="str">
        <f t="shared" si="27"/>
        <v/>
      </c>
      <c r="CJ34" s="125" t="str">
        <f t="shared" si="27"/>
        <v/>
      </c>
      <c r="CK34" s="125" t="str">
        <f t="shared" si="27"/>
        <v/>
      </c>
      <c r="CL34" s="125" t="str">
        <f t="shared" si="27"/>
        <v/>
      </c>
      <c r="CM34" s="125" t="str">
        <f t="shared" si="27"/>
        <v/>
      </c>
      <c r="CN34" s="125" t="str">
        <f t="shared" si="27"/>
        <v/>
      </c>
      <c r="CO34" s="125" t="str">
        <f t="shared" si="27"/>
        <v/>
      </c>
      <c r="CP34" s="125" t="str">
        <f t="shared" si="27"/>
        <v/>
      </c>
      <c r="CQ34" s="125" t="str">
        <f t="shared" si="27"/>
        <v/>
      </c>
      <c r="CR34" s="125" t="str">
        <f t="shared" si="27"/>
        <v/>
      </c>
      <c r="CS34" s="125" t="str">
        <f t="shared" si="27"/>
        <v/>
      </c>
      <c r="CT34" s="125" t="str">
        <f t="shared" si="27"/>
        <v/>
      </c>
      <c r="CU34" s="125" t="str">
        <f t="shared" si="27"/>
        <v/>
      </c>
      <c r="CV34" s="125" t="str">
        <f t="shared" si="27"/>
        <v/>
      </c>
      <c r="CW34" s="125" t="str">
        <f t="shared" si="27"/>
        <v/>
      </c>
      <c r="CX34" s="125" t="str">
        <f t="shared" si="27"/>
        <v/>
      </c>
      <c r="CY34" s="125" t="str">
        <f t="shared" si="27"/>
        <v/>
      </c>
      <c r="CZ34" s="125" t="str">
        <f t="shared" si="27"/>
        <v/>
      </c>
      <c r="DA34" s="125" t="str">
        <f t="shared" si="27"/>
        <v/>
      </c>
      <c r="DB34" s="125" t="str">
        <f t="shared" si="27"/>
        <v/>
      </c>
      <c r="DC34" s="125" t="str">
        <f t="shared" si="27"/>
        <v/>
      </c>
      <c r="DD34" s="125" t="str">
        <f t="shared" si="27"/>
        <v/>
      </c>
      <c r="DE34" s="125" t="str">
        <f t="shared" si="27"/>
        <v/>
      </c>
      <c r="DF34" s="125" t="str">
        <f t="shared" si="27"/>
        <v/>
      </c>
      <c r="DG34" s="125" t="str">
        <f t="shared" si="27"/>
        <v/>
      </c>
      <c r="DH34" s="125" t="str">
        <f t="shared" si="27"/>
        <v/>
      </c>
      <c r="DI34" s="125" t="str">
        <f t="shared" si="27"/>
        <v/>
      </c>
      <c r="DJ34" s="125" t="str">
        <f t="shared" si="27"/>
        <v/>
      </c>
      <c r="DK34" s="125" t="str">
        <f t="shared" si="27"/>
        <v/>
      </c>
      <c r="DL34" s="125" t="str">
        <f t="shared" si="27"/>
        <v/>
      </c>
      <c r="DM34" s="125" t="str">
        <f t="shared" si="27"/>
        <v/>
      </c>
      <c r="DN34" s="125" t="str">
        <f t="shared" si="27"/>
        <v/>
      </c>
      <c r="DO34" s="126" t="str">
        <f t="shared" si="27"/>
        <v/>
      </c>
    </row>
    <row r="35" spans="2:119" ht="15" hidden="1" customHeight="1">
      <c r="B35" s="482"/>
      <c r="C35" s="482"/>
      <c r="D35" s="482"/>
      <c r="E35" s="482"/>
      <c r="F35" s="482"/>
      <c r="G35" s="482"/>
      <c r="H35" s="32"/>
      <c r="M35" s="131" t="str">
        <f>M36</f>
        <v>직원6</v>
      </c>
      <c r="N35" s="127">
        <f>N36</f>
        <v>0</v>
      </c>
      <c r="O35" s="128" t="str">
        <f>IF(COLUMN()-COLUMN($N35)&gt;$N35,"",MOD(O$6,$N35))</f>
        <v/>
      </c>
      <c r="P35" s="128" t="str">
        <f t="shared" si="24"/>
        <v/>
      </c>
      <c r="Q35" s="128" t="str">
        <f t="shared" si="24"/>
        <v/>
      </c>
      <c r="R35" s="128" t="str">
        <f t="shared" si="24"/>
        <v/>
      </c>
      <c r="S35" s="128" t="str">
        <f t="shared" si="24"/>
        <v/>
      </c>
      <c r="T35" s="128" t="str">
        <f t="shared" si="24"/>
        <v/>
      </c>
      <c r="U35" s="128" t="str">
        <f t="shared" si="24"/>
        <v/>
      </c>
      <c r="V35" s="128" t="str">
        <f t="shared" si="24"/>
        <v/>
      </c>
      <c r="W35" s="128" t="str">
        <f t="shared" si="24"/>
        <v/>
      </c>
      <c r="X35" s="128" t="str">
        <f t="shared" si="24"/>
        <v/>
      </c>
      <c r="Y35" s="128" t="str">
        <f t="shared" si="24"/>
        <v/>
      </c>
      <c r="Z35" s="128" t="str">
        <f t="shared" si="24"/>
        <v/>
      </c>
      <c r="AA35" s="128" t="str">
        <f t="shared" si="24"/>
        <v/>
      </c>
      <c r="AB35" s="128" t="str">
        <f t="shared" si="24"/>
        <v/>
      </c>
      <c r="AC35" s="128" t="str">
        <f t="shared" si="24"/>
        <v/>
      </c>
      <c r="AD35" s="128" t="str">
        <f t="shared" si="24"/>
        <v/>
      </c>
      <c r="AE35" s="128" t="str">
        <f t="shared" si="24"/>
        <v/>
      </c>
      <c r="AF35" s="128" t="str">
        <f t="shared" si="24"/>
        <v/>
      </c>
      <c r="AG35" s="128" t="str">
        <f t="shared" si="24"/>
        <v/>
      </c>
      <c r="AH35" s="128" t="str">
        <f t="shared" si="24"/>
        <v/>
      </c>
      <c r="AI35" s="128" t="str">
        <f t="shared" si="24"/>
        <v/>
      </c>
      <c r="AJ35" s="128" t="str">
        <f t="shared" si="24"/>
        <v/>
      </c>
      <c r="AK35" s="128" t="str">
        <f t="shared" si="24"/>
        <v/>
      </c>
      <c r="AL35" s="128" t="str">
        <f t="shared" si="24"/>
        <v/>
      </c>
      <c r="AM35" s="128" t="str">
        <f t="shared" si="24"/>
        <v/>
      </c>
      <c r="AN35" s="128" t="str">
        <f t="shared" si="24"/>
        <v/>
      </c>
      <c r="AO35" s="128" t="str">
        <f t="shared" si="24"/>
        <v/>
      </c>
      <c r="AP35" s="128" t="str">
        <f t="shared" si="24"/>
        <v/>
      </c>
      <c r="AQ35" s="128" t="str">
        <f t="shared" si="24"/>
        <v/>
      </c>
      <c r="AR35" s="128" t="str">
        <f t="shared" si="24"/>
        <v/>
      </c>
      <c r="AS35" s="128" t="str">
        <f t="shared" si="24"/>
        <v/>
      </c>
      <c r="AT35" s="128" t="str">
        <f t="shared" si="24"/>
        <v/>
      </c>
      <c r="AU35" s="128" t="str">
        <f t="shared" si="24"/>
        <v/>
      </c>
      <c r="AV35" s="128" t="str">
        <f t="shared" si="24"/>
        <v/>
      </c>
      <c r="AW35" s="128" t="str">
        <f t="shared" si="24"/>
        <v/>
      </c>
      <c r="AX35" s="128" t="str">
        <f t="shared" si="24"/>
        <v/>
      </c>
      <c r="AY35" s="128" t="str">
        <f t="shared" si="24"/>
        <v/>
      </c>
      <c r="AZ35" s="128" t="str">
        <f t="shared" si="24"/>
        <v/>
      </c>
      <c r="BA35" s="128" t="str">
        <f t="shared" si="24"/>
        <v/>
      </c>
      <c r="BB35" s="128" t="str">
        <f t="shared" si="24"/>
        <v/>
      </c>
      <c r="BC35" s="128" t="str">
        <f t="shared" si="24"/>
        <v/>
      </c>
      <c r="BD35" s="128" t="str">
        <f t="shared" si="24"/>
        <v/>
      </c>
      <c r="BE35" s="128" t="str">
        <f t="shared" si="24"/>
        <v/>
      </c>
      <c r="BF35" s="128" t="str">
        <f t="shared" si="24"/>
        <v/>
      </c>
      <c r="BG35" s="128" t="str">
        <f t="shared" si="24"/>
        <v/>
      </c>
      <c r="BH35" s="128" t="str">
        <f t="shared" si="24"/>
        <v/>
      </c>
      <c r="BI35" s="128" t="str">
        <f t="shared" si="24"/>
        <v/>
      </c>
      <c r="BJ35" s="128" t="str">
        <f t="shared" si="24"/>
        <v/>
      </c>
      <c r="BK35" s="128" t="str">
        <f t="shared" si="24"/>
        <v/>
      </c>
      <c r="BL35" s="128" t="str">
        <f t="shared" si="24"/>
        <v/>
      </c>
      <c r="BM35" s="128" t="str">
        <f t="shared" si="24"/>
        <v/>
      </c>
      <c r="BN35" s="128" t="str">
        <f t="shared" si="24"/>
        <v/>
      </c>
      <c r="BO35" s="128" t="str">
        <f t="shared" si="24"/>
        <v/>
      </c>
      <c r="BP35" s="128" t="str">
        <f t="shared" si="24"/>
        <v/>
      </c>
      <c r="BQ35" s="128" t="str">
        <f t="shared" si="24"/>
        <v/>
      </c>
      <c r="BR35" s="128" t="str">
        <f t="shared" si="24"/>
        <v/>
      </c>
      <c r="BS35" s="128" t="str">
        <f t="shared" si="24"/>
        <v/>
      </c>
      <c r="BT35" s="128" t="str">
        <f t="shared" si="24"/>
        <v/>
      </c>
      <c r="BU35" s="128" t="str">
        <f t="shared" si="24"/>
        <v/>
      </c>
      <c r="BV35" s="128" t="str">
        <f t="shared" si="24"/>
        <v/>
      </c>
      <c r="BW35" s="128" t="str">
        <f t="shared" si="24"/>
        <v/>
      </c>
      <c r="BX35" s="128" t="str">
        <f t="shared" si="24"/>
        <v/>
      </c>
      <c r="BY35" s="128" t="str">
        <f t="shared" si="24"/>
        <v/>
      </c>
      <c r="BZ35" s="128" t="str">
        <f t="shared" si="24"/>
        <v/>
      </c>
      <c r="CA35" s="128" t="str">
        <f t="shared" si="20"/>
        <v/>
      </c>
      <c r="CB35" s="128" t="str">
        <f t="shared" si="10"/>
        <v/>
      </c>
      <c r="CC35" s="128" t="str">
        <f t="shared" si="10"/>
        <v/>
      </c>
      <c r="CD35" s="128" t="str">
        <f t="shared" si="10"/>
        <v/>
      </c>
      <c r="CE35" s="128" t="str">
        <f t="shared" si="10"/>
        <v/>
      </c>
      <c r="CF35" s="128" t="str">
        <f t="shared" si="10"/>
        <v/>
      </c>
      <c r="CG35" s="128" t="str">
        <f t="shared" si="10"/>
        <v/>
      </c>
      <c r="CH35" s="128" t="str">
        <f t="shared" si="10"/>
        <v/>
      </c>
      <c r="CI35" s="128" t="str">
        <f t="shared" si="10"/>
        <v/>
      </c>
      <c r="CJ35" s="128" t="str">
        <f t="shared" si="10"/>
        <v/>
      </c>
      <c r="CK35" s="128" t="str">
        <f t="shared" si="10"/>
        <v/>
      </c>
      <c r="CL35" s="128" t="str">
        <f t="shared" si="10"/>
        <v/>
      </c>
      <c r="CM35" s="128" t="str">
        <f t="shared" si="10"/>
        <v/>
      </c>
      <c r="CN35" s="128" t="str">
        <f t="shared" si="10"/>
        <v/>
      </c>
      <c r="CO35" s="128" t="str">
        <f t="shared" si="10"/>
        <v/>
      </c>
      <c r="CP35" s="128" t="str">
        <f t="shared" si="10"/>
        <v/>
      </c>
      <c r="CQ35" s="128" t="str">
        <f t="shared" si="10"/>
        <v/>
      </c>
      <c r="CR35" s="128" t="str">
        <f t="shared" si="10"/>
        <v/>
      </c>
      <c r="CS35" s="128" t="str">
        <f t="shared" si="10"/>
        <v/>
      </c>
      <c r="CT35" s="128" t="str">
        <f t="shared" si="10"/>
        <v/>
      </c>
      <c r="CU35" s="128" t="str">
        <f t="shared" si="10"/>
        <v/>
      </c>
      <c r="CV35" s="128" t="str">
        <f t="shared" si="10"/>
        <v/>
      </c>
      <c r="CW35" s="128" t="str">
        <f t="shared" si="10"/>
        <v/>
      </c>
      <c r="CX35" s="128" t="str">
        <f t="shared" si="10"/>
        <v/>
      </c>
      <c r="CY35" s="128" t="str">
        <f t="shared" si="10"/>
        <v/>
      </c>
      <c r="CZ35" s="128" t="str">
        <f t="shared" si="10"/>
        <v/>
      </c>
      <c r="DA35" s="128" t="str">
        <f t="shared" si="10"/>
        <v/>
      </c>
      <c r="DB35" s="128" t="str">
        <f t="shared" si="10"/>
        <v/>
      </c>
      <c r="DC35" s="128" t="str">
        <f t="shared" si="10"/>
        <v/>
      </c>
      <c r="DD35" s="128" t="str">
        <f t="shared" si="10"/>
        <v/>
      </c>
      <c r="DE35" s="128" t="str">
        <f t="shared" si="10"/>
        <v/>
      </c>
      <c r="DF35" s="128" t="str">
        <f t="shared" si="10"/>
        <v/>
      </c>
      <c r="DG35" s="128" t="str">
        <f t="shared" si="10"/>
        <v/>
      </c>
      <c r="DH35" s="128" t="str">
        <f t="shared" si="10"/>
        <v/>
      </c>
      <c r="DI35" s="128" t="str">
        <f t="shared" si="10"/>
        <v/>
      </c>
      <c r="DJ35" s="128" t="str">
        <f t="shared" si="10"/>
        <v/>
      </c>
      <c r="DK35" s="128" t="str">
        <f t="shared" si="10"/>
        <v/>
      </c>
      <c r="DL35" s="128" t="str">
        <f t="shared" si="10"/>
        <v/>
      </c>
      <c r="DM35" s="128" t="str">
        <f t="shared" si="10"/>
        <v/>
      </c>
      <c r="DN35" s="128" t="str">
        <f t="shared" si="10"/>
        <v/>
      </c>
      <c r="DO35" s="129" t="str">
        <f t="shared" si="10"/>
        <v/>
      </c>
    </row>
    <row r="36" spans="2:119" ht="15" hidden="1" customHeight="1">
      <c r="B36" s="8"/>
      <c r="C36" s="8"/>
      <c r="D36" s="8"/>
      <c r="E36" s="8"/>
      <c r="F36" s="8"/>
      <c r="G36" s="8"/>
      <c r="H36" s="32"/>
      <c r="M36" s="123" t="str">
        <f t="shared" ref="M36:N36" si="28">M13</f>
        <v>직원6</v>
      </c>
      <c r="N36" s="124">
        <f t="shared" si="28"/>
        <v>0</v>
      </c>
      <c r="O36" s="79" t="str">
        <f>IF(O13="","",O13)</f>
        <v/>
      </c>
      <c r="P36" s="79" t="str">
        <f t="shared" ref="P36:CA36" si="29">IF(P13="","",P13)</f>
        <v/>
      </c>
      <c r="Q36" s="79" t="str">
        <f t="shared" si="29"/>
        <v/>
      </c>
      <c r="R36" s="79" t="str">
        <f t="shared" si="29"/>
        <v/>
      </c>
      <c r="S36" s="79" t="str">
        <f t="shared" si="29"/>
        <v/>
      </c>
      <c r="T36" s="79" t="str">
        <f t="shared" si="29"/>
        <v/>
      </c>
      <c r="U36" s="79" t="str">
        <f t="shared" si="29"/>
        <v/>
      </c>
      <c r="V36" s="125" t="str">
        <f t="shared" si="29"/>
        <v/>
      </c>
      <c r="W36" s="125" t="str">
        <f t="shared" si="29"/>
        <v/>
      </c>
      <c r="X36" s="125" t="str">
        <f t="shared" si="29"/>
        <v/>
      </c>
      <c r="Y36" s="125" t="str">
        <f t="shared" si="29"/>
        <v/>
      </c>
      <c r="Z36" s="125" t="str">
        <f t="shared" si="29"/>
        <v/>
      </c>
      <c r="AA36" s="125" t="str">
        <f t="shared" si="29"/>
        <v/>
      </c>
      <c r="AB36" s="125" t="str">
        <f t="shared" si="29"/>
        <v/>
      </c>
      <c r="AC36" s="125" t="str">
        <f t="shared" si="29"/>
        <v/>
      </c>
      <c r="AD36" s="125" t="str">
        <f t="shared" si="29"/>
        <v/>
      </c>
      <c r="AE36" s="125" t="str">
        <f t="shared" si="29"/>
        <v/>
      </c>
      <c r="AF36" s="125" t="str">
        <f t="shared" si="29"/>
        <v/>
      </c>
      <c r="AG36" s="125" t="str">
        <f t="shared" si="29"/>
        <v/>
      </c>
      <c r="AH36" s="125" t="str">
        <f t="shared" si="29"/>
        <v/>
      </c>
      <c r="AI36" s="125" t="str">
        <f t="shared" si="29"/>
        <v/>
      </c>
      <c r="AJ36" s="125" t="str">
        <f t="shared" si="29"/>
        <v/>
      </c>
      <c r="AK36" s="125" t="str">
        <f t="shared" si="29"/>
        <v/>
      </c>
      <c r="AL36" s="125" t="str">
        <f t="shared" si="29"/>
        <v/>
      </c>
      <c r="AM36" s="125" t="str">
        <f t="shared" si="29"/>
        <v/>
      </c>
      <c r="AN36" s="125" t="str">
        <f t="shared" si="29"/>
        <v/>
      </c>
      <c r="AO36" s="125" t="str">
        <f t="shared" si="29"/>
        <v/>
      </c>
      <c r="AP36" s="125" t="str">
        <f t="shared" si="29"/>
        <v/>
      </c>
      <c r="AQ36" s="125" t="str">
        <f t="shared" si="29"/>
        <v/>
      </c>
      <c r="AR36" s="125" t="str">
        <f t="shared" si="29"/>
        <v/>
      </c>
      <c r="AS36" s="125" t="str">
        <f t="shared" si="29"/>
        <v/>
      </c>
      <c r="AT36" s="125" t="str">
        <f t="shared" si="29"/>
        <v/>
      </c>
      <c r="AU36" s="125" t="str">
        <f t="shared" si="29"/>
        <v/>
      </c>
      <c r="AV36" s="125" t="str">
        <f t="shared" si="29"/>
        <v/>
      </c>
      <c r="AW36" s="125" t="str">
        <f t="shared" si="29"/>
        <v/>
      </c>
      <c r="AX36" s="125" t="str">
        <f t="shared" si="29"/>
        <v/>
      </c>
      <c r="AY36" s="125" t="str">
        <f t="shared" si="29"/>
        <v/>
      </c>
      <c r="AZ36" s="125" t="str">
        <f t="shared" si="29"/>
        <v/>
      </c>
      <c r="BA36" s="125" t="str">
        <f t="shared" si="29"/>
        <v/>
      </c>
      <c r="BB36" s="125" t="str">
        <f t="shared" si="29"/>
        <v/>
      </c>
      <c r="BC36" s="125" t="str">
        <f t="shared" si="29"/>
        <v/>
      </c>
      <c r="BD36" s="125" t="str">
        <f t="shared" si="29"/>
        <v/>
      </c>
      <c r="BE36" s="125" t="str">
        <f t="shared" si="29"/>
        <v/>
      </c>
      <c r="BF36" s="125" t="str">
        <f t="shared" si="29"/>
        <v/>
      </c>
      <c r="BG36" s="125" t="str">
        <f t="shared" si="29"/>
        <v/>
      </c>
      <c r="BH36" s="125" t="str">
        <f t="shared" si="29"/>
        <v/>
      </c>
      <c r="BI36" s="125" t="str">
        <f t="shared" si="29"/>
        <v/>
      </c>
      <c r="BJ36" s="125" t="str">
        <f t="shared" si="29"/>
        <v/>
      </c>
      <c r="BK36" s="125" t="str">
        <f t="shared" si="29"/>
        <v/>
      </c>
      <c r="BL36" s="125" t="str">
        <f t="shared" si="29"/>
        <v/>
      </c>
      <c r="BM36" s="125" t="str">
        <f t="shared" si="29"/>
        <v/>
      </c>
      <c r="BN36" s="125" t="str">
        <f t="shared" si="29"/>
        <v/>
      </c>
      <c r="BO36" s="125" t="str">
        <f t="shared" si="29"/>
        <v/>
      </c>
      <c r="BP36" s="125" t="str">
        <f t="shared" si="29"/>
        <v/>
      </c>
      <c r="BQ36" s="125" t="str">
        <f t="shared" si="29"/>
        <v/>
      </c>
      <c r="BR36" s="125" t="str">
        <f t="shared" si="29"/>
        <v/>
      </c>
      <c r="BS36" s="125" t="str">
        <f t="shared" si="29"/>
        <v/>
      </c>
      <c r="BT36" s="125" t="str">
        <f t="shared" si="29"/>
        <v/>
      </c>
      <c r="BU36" s="125" t="str">
        <f t="shared" si="29"/>
        <v/>
      </c>
      <c r="BV36" s="125" t="str">
        <f t="shared" si="29"/>
        <v/>
      </c>
      <c r="BW36" s="125" t="str">
        <f t="shared" si="29"/>
        <v/>
      </c>
      <c r="BX36" s="125" t="str">
        <f t="shared" si="29"/>
        <v/>
      </c>
      <c r="BY36" s="125" t="str">
        <f t="shared" si="29"/>
        <v/>
      </c>
      <c r="BZ36" s="125" t="str">
        <f t="shared" si="29"/>
        <v/>
      </c>
      <c r="CA36" s="125" t="str">
        <f t="shared" si="29"/>
        <v/>
      </c>
      <c r="CB36" s="125" t="str">
        <f t="shared" ref="CB36:DO36" si="30">IF(CB13="","",CB13)</f>
        <v/>
      </c>
      <c r="CC36" s="125" t="str">
        <f t="shared" si="30"/>
        <v/>
      </c>
      <c r="CD36" s="125" t="str">
        <f t="shared" si="30"/>
        <v/>
      </c>
      <c r="CE36" s="125" t="str">
        <f t="shared" si="30"/>
        <v/>
      </c>
      <c r="CF36" s="125" t="str">
        <f t="shared" si="30"/>
        <v/>
      </c>
      <c r="CG36" s="125" t="str">
        <f t="shared" si="30"/>
        <v/>
      </c>
      <c r="CH36" s="125" t="str">
        <f t="shared" si="30"/>
        <v/>
      </c>
      <c r="CI36" s="125" t="str">
        <f t="shared" si="30"/>
        <v/>
      </c>
      <c r="CJ36" s="125" t="str">
        <f t="shared" si="30"/>
        <v/>
      </c>
      <c r="CK36" s="125" t="str">
        <f t="shared" si="30"/>
        <v/>
      </c>
      <c r="CL36" s="125" t="str">
        <f t="shared" si="30"/>
        <v/>
      </c>
      <c r="CM36" s="125" t="str">
        <f t="shared" si="30"/>
        <v/>
      </c>
      <c r="CN36" s="125" t="str">
        <f t="shared" si="30"/>
        <v/>
      </c>
      <c r="CO36" s="125" t="str">
        <f t="shared" si="30"/>
        <v/>
      </c>
      <c r="CP36" s="125" t="str">
        <f t="shared" si="30"/>
        <v/>
      </c>
      <c r="CQ36" s="125" t="str">
        <f t="shared" si="30"/>
        <v/>
      </c>
      <c r="CR36" s="125" t="str">
        <f t="shared" si="30"/>
        <v/>
      </c>
      <c r="CS36" s="125" t="str">
        <f t="shared" si="30"/>
        <v/>
      </c>
      <c r="CT36" s="125" t="str">
        <f t="shared" si="30"/>
        <v/>
      </c>
      <c r="CU36" s="125" t="str">
        <f t="shared" si="30"/>
        <v/>
      </c>
      <c r="CV36" s="125" t="str">
        <f t="shared" si="30"/>
        <v/>
      </c>
      <c r="CW36" s="125" t="str">
        <f t="shared" si="30"/>
        <v/>
      </c>
      <c r="CX36" s="125" t="str">
        <f t="shared" si="30"/>
        <v/>
      </c>
      <c r="CY36" s="125" t="str">
        <f t="shared" si="30"/>
        <v/>
      </c>
      <c r="CZ36" s="125" t="str">
        <f t="shared" si="30"/>
        <v/>
      </c>
      <c r="DA36" s="125" t="str">
        <f t="shared" si="30"/>
        <v/>
      </c>
      <c r="DB36" s="125" t="str">
        <f t="shared" si="30"/>
        <v/>
      </c>
      <c r="DC36" s="125" t="str">
        <f t="shared" si="30"/>
        <v/>
      </c>
      <c r="DD36" s="125" t="str">
        <f t="shared" si="30"/>
        <v/>
      </c>
      <c r="DE36" s="125" t="str">
        <f t="shared" si="30"/>
        <v/>
      </c>
      <c r="DF36" s="125" t="str">
        <f t="shared" si="30"/>
        <v/>
      </c>
      <c r="DG36" s="125" t="str">
        <f t="shared" si="30"/>
        <v/>
      </c>
      <c r="DH36" s="125" t="str">
        <f t="shared" si="30"/>
        <v/>
      </c>
      <c r="DI36" s="125" t="str">
        <f t="shared" si="30"/>
        <v/>
      </c>
      <c r="DJ36" s="125" t="str">
        <f t="shared" si="30"/>
        <v/>
      </c>
      <c r="DK36" s="125" t="str">
        <f t="shared" si="30"/>
        <v/>
      </c>
      <c r="DL36" s="125" t="str">
        <f t="shared" si="30"/>
        <v/>
      </c>
      <c r="DM36" s="125" t="str">
        <f t="shared" si="30"/>
        <v/>
      </c>
      <c r="DN36" s="125" t="str">
        <f t="shared" si="30"/>
        <v/>
      </c>
      <c r="DO36" s="126" t="str">
        <f t="shared" si="30"/>
        <v/>
      </c>
    </row>
    <row r="37" spans="2:119" ht="15" hidden="1" customHeight="1">
      <c r="B37" s="482"/>
      <c r="C37" s="482"/>
      <c r="D37" s="482"/>
      <c r="E37" s="482"/>
      <c r="F37" s="482"/>
      <c r="G37" s="482"/>
      <c r="H37" s="32"/>
      <c r="M37" s="131" t="str">
        <f>M38</f>
        <v>직원7</v>
      </c>
      <c r="N37" s="127">
        <f>N38</f>
        <v>0</v>
      </c>
      <c r="O37" s="128" t="str">
        <f>IF(COLUMN()-COLUMN($N37)&gt;$N37,"",MOD(O$6,$N37))</f>
        <v/>
      </c>
      <c r="P37" s="128" t="str">
        <f t="shared" si="24"/>
        <v/>
      </c>
      <c r="Q37" s="128" t="str">
        <f t="shared" si="24"/>
        <v/>
      </c>
      <c r="R37" s="128" t="str">
        <f t="shared" si="24"/>
        <v/>
      </c>
      <c r="S37" s="128" t="str">
        <f t="shared" si="24"/>
        <v/>
      </c>
      <c r="T37" s="128" t="str">
        <f t="shared" si="24"/>
        <v/>
      </c>
      <c r="U37" s="128" t="str">
        <f t="shared" si="24"/>
        <v/>
      </c>
      <c r="V37" s="128" t="str">
        <f t="shared" si="24"/>
        <v/>
      </c>
      <c r="W37" s="128" t="str">
        <f t="shared" si="24"/>
        <v/>
      </c>
      <c r="X37" s="128" t="str">
        <f t="shared" si="24"/>
        <v/>
      </c>
      <c r="Y37" s="128" t="str">
        <f t="shared" si="24"/>
        <v/>
      </c>
      <c r="Z37" s="128" t="str">
        <f t="shared" si="24"/>
        <v/>
      </c>
      <c r="AA37" s="128" t="str">
        <f t="shared" si="24"/>
        <v/>
      </c>
      <c r="AB37" s="128" t="str">
        <f t="shared" si="24"/>
        <v/>
      </c>
      <c r="AC37" s="128" t="str">
        <f t="shared" si="24"/>
        <v/>
      </c>
      <c r="AD37" s="128" t="str">
        <f t="shared" si="24"/>
        <v/>
      </c>
      <c r="AE37" s="128" t="str">
        <f t="shared" si="24"/>
        <v/>
      </c>
      <c r="AF37" s="128" t="str">
        <f t="shared" si="24"/>
        <v/>
      </c>
      <c r="AG37" s="128" t="str">
        <f t="shared" si="24"/>
        <v/>
      </c>
      <c r="AH37" s="128" t="str">
        <f t="shared" si="24"/>
        <v/>
      </c>
      <c r="AI37" s="128" t="str">
        <f t="shared" si="24"/>
        <v/>
      </c>
      <c r="AJ37" s="128" t="str">
        <f t="shared" si="24"/>
        <v/>
      </c>
      <c r="AK37" s="128" t="str">
        <f t="shared" si="24"/>
        <v/>
      </c>
      <c r="AL37" s="128" t="str">
        <f t="shared" si="24"/>
        <v/>
      </c>
      <c r="AM37" s="128" t="str">
        <f t="shared" si="24"/>
        <v/>
      </c>
      <c r="AN37" s="128" t="str">
        <f t="shared" si="24"/>
        <v/>
      </c>
      <c r="AO37" s="128" t="str">
        <f t="shared" si="24"/>
        <v/>
      </c>
      <c r="AP37" s="128" t="str">
        <f t="shared" si="24"/>
        <v/>
      </c>
      <c r="AQ37" s="128" t="str">
        <f t="shared" si="24"/>
        <v/>
      </c>
      <c r="AR37" s="128" t="str">
        <f t="shared" si="24"/>
        <v/>
      </c>
      <c r="AS37" s="128" t="str">
        <f t="shared" si="24"/>
        <v/>
      </c>
      <c r="AT37" s="128" t="str">
        <f t="shared" si="24"/>
        <v/>
      </c>
      <c r="AU37" s="128" t="str">
        <f t="shared" si="24"/>
        <v/>
      </c>
      <c r="AV37" s="128" t="str">
        <f t="shared" si="24"/>
        <v/>
      </c>
      <c r="AW37" s="128" t="str">
        <f t="shared" si="24"/>
        <v/>
      </c>
      <c r="AX37" s="128" t="str">
        <f t="shared" si="24"/>
        <v/>
      </c>
      <c r="AY37" s="128" t="str">
        <f t="shared" si="24"/>
        <v/>
      </c>
      <c r="AZ37" s="128" t="str">
        <f t="shared" si="24"/>
        <v/>
      </c>
      <c r="BA37" s="128" t="str">
        <f t="shared" si="24"/>
        <v/>
      </c>
      <c r="BB37" s="128" t="str">
        <f t="shared" si="24"/>
        <v/>
      </c>
      <c r="BC37" s="128" t="str">
        <f t="shared" si="24"/>
        <v/>
      </c>
      <c r="BD37" s="128" t="str">
        <f t="shared" si="24"/>
        <v/>
      </c>
      <c r="BE37" s="128" t="str">
        <f t="shared" si="24"/>
        <v/>
      </c>
      <c r="BF37" s="128" t="str">
        <f t="shared" si="24"/>
        <v/>
      </c>
      <c r="BG37" s="128" t="str">
        <f t="shared" si="24"/>
        <v/>
      </c>
      <c r="BH37" s="128" t="str">
        <f t="shared" si="24"/>
        <v/>
      </c>
      <c r="BI37" s="128" t="str">
        <f t="shared" si="24"/>
        <v/>
      </c>
      <c r="BJ37" s="128" t="str">
        <f t="shared" si="24"/>
        <v/>
      </c>
      <c r="BK37" s="128" t="str">
        <f t="shared" si="24"/>
        <v/>
      </c>
      <c r="BL37" s="128" t="str">
        <f t="shared" si="24"/>
        <v/>
      </c>
      <c r="BM37" s="128" t="str">
        <f t="shared" si="24"/>
        <v/>
      </c>
      <c r="BN37" s="128" t="str">
        <f t="shared" si="24"/>
        <v/>
      </c>
      <c r="BO37" s="128" t="str">
        <f t="shared" si="24"/>
        <v/>
      </c>
      <c r="BP37" s="128" t="str">
        <f t="shared" si="24"/>
        <v/>
      </c>
      <c r="BQ37" s="128" t="str">
        <f t="shared" si="24"/>
        <v/>
      </c>
      <c r="BR37" s="128" t="str">
        <f t="shared" si="24"/>
        <v/>
      </c>
      <c r="BS37" s="128" t="str">
        <f t="shared" si="24"/>
        <v/>
      </c>
      <c r="BT37" s="128" t="str">
        <f t="shared" si="24"/>
        <v/>
      </c>
      <c r="BU37" s="128" t="str">
        <f t="shared" si="24"/>
        <v/>
      </c>
      <c r="BV37" s="128" t="str">
        <f t="shared" si="24"/>
        <v/>
      </c>
      <c r="BW37" s="128" t="str">
        <f t="shared" si="24"/>
        <v/>
      </c>
      <c r="BX37" s="128" t="str">
        <f t="shared" si="24"/>
        <v/>
      </c>
      <c r="BY37" s="128" t="str">
        <f t="shared" si="24"/>
        <v/>
      </c>
      <c r="BZ37" s="128" t="str">
        <f t="shared" si="24"/>
        <v/>
      </c>
      <c r="CA37" s="128" t="str">
        <f t="shared" si="20"/>
        <v/>
      </c>
      <c r="CB37" s="128" t="str">
        <f t="shared" si="10"/>
        <v/>
      </c>
      <c r="CC37" s="128" t="str">
        <f t="shared" si="10"/>
        <v/>
      </c>
      <c r="CD37" s="128" t="str">
        <f t="shared" si="10"/>
        <v/>
      </c>
      <c r="CE37" s="128" t="str">
        <f t="shared" si="10"/>
        <v/>
      </c>
      <c r="CF37" s="128" t="str">
        <f t="shared" si="10"/>
        <v/>
      </c>
      <c r="CG37" s="128" t="str">
        <f t="shared" si="10"/>
        <v/>
      </c>
      <c r="CH37" s="128" t="str">
        <f t="shared" si="10"/>
        <v/>
      </c>
      <c r="CI37" s="128" t="str">
        <f t="shared" si="10"/>
        <v/>
      </c>
      <c r="CJ37" s="128" t="str">
        <f t="shared" si="10"/>
        <v/>
      </c>
      <c r="CK37" s="128" t="str">
        <f t="shared" si="10"/>
        <v/>
      </c>
      <c r="CL37" s="128" t="str">
        <f t="shared" si="10"/>
        <v/>
      </c>
      <c r="CM37" s="128" t="str">
        <f t="shared" si="10"/>
        <v/>
      </c>
      <c r="CN37" s="128" t="str">
        <f t="shared" si="10"/>
        <v/>
      </c>
      <c r="CO37" s="128" t="str">
        <f t="shared" si="10"/>
        <v/>
      </c>
      <c r="CP37" s="128" t="str">
        <f t="shared" si="10"/>
        <v/>
      </c>
      <c r="CQ37" s="128" t="str">
        <f t="shared" ref="CQ37:DO53" si="31">IF(COLUMN()-COLUMN($N37)&gt;$N37,"",MOD(CQ$6,$N37))</f>
        <v/>
      </c>
      <c r="CR37" s="128" t="str">
        <f t="shared" si="31"/>
        <v/>
      </c>
      <c r="CS37" s="128" t="str">
        <f t="shared" si="31"/>
        <v/>
      </c>
      <c r="CT37" s="128" t="str">
        <f t="shared" si="31"/>
        <v/>
      </c>
      <c r="CU37" s="128" t="str">
        <f t="shared" si="31"/>
        <v/>
      </c>
      <c r="CV37" s="128" t="str">
        <f t="shared" si="31"/>
        <v/>
      </c>
      <c r="CW37" s="128" t="str">
        <f t="shared" si="31"/>
        <v/>
      </c>
      <c r="CX37" s="128" t="str">
        <f t="shared" si="31"/>
        <v/>
      </c>
      <c r="CY37" s="128" t="str">
        <f t="shared" si="31"/>
        <v/>
      </c>
      <c r="CZ37" s="128" t="str">
        <f t="shared" si="31"/>
        <v/>
      </c>
      <c r="DA37" s="128" t="str">
        <f t="shared" si="31"/>
        <v/>
      </c>
      <c r="DB37" s="128" t="str">
        <f t="shared" si="31"/>
        <v/>
      </c>
      <c r="DC37" s="128" t="str">
        <f t="shared" si="31"/>
        <v/>
      </c>
      <c r="DD37" s="128" t="str">
        <f t="shared" si="31"/>
        <v/>
      </c>
      <c r="DE37" s="128" t="str">
        <f t="shared" si="31"/>
        <v/>
      </c>
      <c r="DF37" s="128" t="str">
        <f t="shared" si="31"/>
        <v/>
      </c>
      <c r="DG37" s="128" t="str">
        <f t="shared" si="31"/>
        <v/>
      </c>
      <c r="DH37" s="128" t="str">
        <f t="shared" si="31"/>
        <v/>
      </c>
      <c r="DI37" s="128" t="str">
        <f t="shared" si="31"/>
        <v/>
      </c>
      <c r="DJ37" s="128" t="str">
        <f t="shared" si="31"/>
        <v/>
      </c>
      <c r="DK37" s="128" t="str">
        <f t="shared" si="31"/>
        <v/>
      </c>
      <c r="DL37" s="128" t="str">
        <f t="shared" si="31"/>
        <v/>
      </c>
      <c r="DM37" s="128" t="str">
        <f t="shared" si="31"/>
        <v/>
      </c>
      <c r="DN37" s="128" t="str">
        <f t="shared" si="31"/>
        <v/>
      </c>
      <c r="DO37" s="129" t="str">
        <f t="shared" si="31"/>
        <v/>
      </c>
    </row>
    <row r="38" spans="2:119" ht="15" hidden="1" customHeight="1">
      <c r="B38" s="482"/>
      <c r="C38" s="482"/>
      <c r="D38" s="482"/>
      <c r="E38" s="482"/>
      <c r="F38" s="482"/>
      <c r="G38" s="482"/>
      <c r="H38" s="32"/>
      <c r="M38" s="123" t="str">
        <f t="shared" ref="M38:N38" si="32">M14</f>
        <v>직원7</v>
      </c>
      <c r="N38" s="124">
        <f t="shared" si="32"/>
        <v>0</v>
      </c>
      <c r="O38" s="79" t="str">
        <f>IF(O14="","",O14)</f>
        <v/>
      </c>
      <c r="P38" s="79" t="str">
        <f t="shared" ref="P38:CA38" si="33">IF(P14="","",P14)</f>
        <v/>
      </c>
      <c r="Q38" s="79" t="str">
        <f t="shared" si="33"/>
        <v/>
      </c>
      <c r="R38" s="79" t="str">
        <f t="shared" si="33"/>
        <v/>
      </c>
      <c r="S38" s="79" t="str">
        <f t="shared" si="33"/>
        <v/>
      </c>
      <c r="T38" s="79" t="str">
        <f t="shared" si="33"/>
        <v/>
      </c>
      <c r="U38" s="79" t="str">
        <f t="shared" si="33"/>
        <v/>
      </c>
      <c r="V38" s="125" t="str">
        <f t="shared" si="33"/>
        <v/>
      </c>
      <c r="W38" s="125" t="str">
        <f t="shared" si="33"/>
        <v/>
      </c>
      <c r="X38" s="125" t="str">
        <f t="shared" si="33"/>
        <v/>
      </c>
      <c r="Y38" s="125" t="str">
        <f t="shared" si="33"/>
        <v/>
      </c>
      <c r="Z38" s="125" t="str">
        <f t="shared" si="33"/>
        <v/>
      </c>
      <c r="AA38" s="125" t="str">
        <f t="shared" si="33"/>
        <v/>
      </c>
      <c r="AB38" s="125" t="str">
        <f t="shared" si="33"/>
        <v/>
      </c>
      <c r="AC38" s="125" t="str">
        <f t="shared" si="33"/>
        <v/>
      </c>
      <c r="AD38" s="125" t="str">
        <f t="shared" si="33"/>
        <v/>
      </c>
      <c r="AE38" s="125" t="str">
        <f t="shared" si="33"/>
        <v/>
      </c>
      <c r="AF38" s="125" t="str">
        <f t="shared" si="33"/>
        <v/>
      </c>
      <c r="AG38" s="125" t="str">
        <f t="shared" si="33"/>
        <v/>
      </c>
      <c r="AH38" s="125" t="str">
        <f t="shared" si="33"/>
        <v/>
      </c>
      <c r="AI38" s="125" t="str">
        <f t="shared" si="33"/>
        <v/>
      </c>
      <c r="AJ38" s="125" t="str">
        <f t="shared" si="33"/>
        <v/>
      </c>
      <c r="AK38" s="125" t="str">
        <f t="shared" si="33"/>
        <v/>
      </c>
      <c r="AL38" s="125" t="str">
        <f t="shared" si="33"/>
        <v/>
      </c>
      <c r="AM38" s="125" t="str">
        <f t="shared" si="33"/>
        <v/>
      </c>
      <c r="AN38" s="125" t="str">
        <f t="shared" si="33"/>
        <v/>
      </c>
      <c r="AO38" s="125" t="str">
        <f t="shared" si="33"/>
        <v/>
      </c>
      <c r="AP38" s="125" t="str">
        <f t="shared" si="33"/>
        <v/>
      </c>
      <c r="AQ38" s="125" t="str">
        <f t="shared" si="33"/>
        <v/>
      </c>
      <c r="AR38" s="125" t="str">
        <f t="shared" si="33"/>
        <v/>
      </c>
      <c r="AS38" s="125" t="str">
        <f t="shared" si="33"/>
        <v/>
      </c>
      <c r="AT38" s="125" t="str">
        <f t="shared" si="33"/>
        <v/>
      </c>
      <c r="AU38" s="125" t="str">
        <f t="shared" si="33"/>
        <v/>
      </c>
      <c r="AV38" s="125" t="str">
        <f t="shared" si="33"/>
        <v/>
      </c>
      <c r="AW38" s="125" t="str">
        <f t="shared" si="33"/>
        <v/>
      </c>
      <c r="AX38" s="125" t="str">
        <f t="shared" si="33"/>
        <v/>
      </c>
      <c r="AY38" s="125" t="str">
        <f t="shared" si="33"/>
        <v/>
      </c>
      <c r="AZ38" s="125" t="str">
        <f t="shared" si="33"/>
        <v/>
      </c>
      <c r="BA38" s="125" t="str">
        <f t="shared" si="33"/>
        <v/>
      </c>
      <c r="BB38" s="125" t="str">
        <f t="shared" si="33"/>
        <v/>
      </c>
      <c r="BC38" s="125" t="str">
        <f t="shared" si="33"/>
        <v/>
      </c>
      <c r="BD38" s="125" t="str">
        <f t="shared" si="33"/>
        <v/>
      </c>
      <c r="BE38" s="125" t="str">
        <f t="shared" si="33"/>
        <v/>
      </c>
      <c r="BF38" s="125" t="str">
        <f t="shared" si="33"/>
        <v/>
      </c>
      <c r="BG38" s="125" t="str">
        <f t="shared" si="33"/>
        <v/>
      </c>
      <c r="BH38" s="125" t="str">
        <f t="shared" si="33"/>
        <v/>
      </c>
      <c r="BI38" s="125" t="str">
        <f t="shared" si="33"/>
        <v/>
      </c>
      <c r="BJ38" s="125" t="str">
        <f t="shared" si="33"/>
        <v/>
      </c>
      <c r="BK38" s="125" t="str">
        <f t="shared" si="33"/>
        <v/>
      </c>
      <c r="BL38" s="125" t="str">
        <f t="shared" si="33"/>
        <v/>
      </c>
      <c r="BM38" s="125" t="str">
        <f t="shared" si="33"/>
        <v/>
      </c>
      <c r="BN38" s="125" t="str">
        <f t="shared" si="33"/>
        <v/>
      </c>
      <c r="BO38" s="125" t="str">
        <f t="shared" si="33"/>
        <v/>
      </c>
      <c r="BP38" s="125" t="str">
        <f t="shared" si="33"/>
        <v/>
      </c>
      <c r="BQ38" s="125" t="str">
        <f t="shared" si="33"/>
        <v/>
      </c>
      <c r="BR38" s="125" t="str">
        <f t="shared" si="33"/>
        <v/>
      </c>
      <c r="BS38" s="125" t="str">
        <f t="shared" si="33"/>
        <v/>
      </c>
      <c r="BT38" s="125" t="str">
        <f t="shared" si="33"/>
        <v/>
      </c>
      <c r="BU38" s="125" t="str">
        <f t="shared" si="33"/>
        <v/>
      </c>
      <c r="BV38" s="125" t="str">
        <f t="shared" si="33"/>
        <v/>
      </c>
      <c r="BW38" s="125" t="str">
        <f t="shared" si="33"/>
        <v/>
      </c>
      <c r="BX38" s="125" t="str">
        <f t="shared" si="33"/>
        <v/>
      </c>
      <c r="BY38" s="125" t="str">
        <f t="shared" si="33"/>
        <v/>
      </c>
      <c r="BZ38" s="125" t="str">
        <f t="shared" si="33"/>
        <v/>
      </c>
      <c r="CA38" s="125" t="str">
        <f t="shared" si="33"/>
        <v/>
      </c>
      <c r="CB38" s="125" t="str">
        <f t="shared" ref="CB38:DO38" si="34">IF(CB14="","",CB14)</f>
        <v/>
      </c>
      <c r="CC38" s="125" t="str">
        <f t="shared" si="34"/>
        <v/>
      </c>
      <c r="CD38" s="125" t="str">
        <f t="shared" si="34"/>
        <v/>
      </c>
      <c r="CE38" s="125" t="str">
        <f t="shared" si="34"/>
        <v/>
      </c>
      <c r="CF38" s="125" t="str">
        <f t="shared" si="34"/>
        <v/>
      </c>
      <c r="CG38" s="125" t="str">
        <f t="shared" si="34"/>
        <v/>
      </c>
      <c r="CH38" s="125" t="str">
        <f t="shared" si="34"/>
        <v/>
      </c>
      <c r="CI38" s="125" t="str">
        <f t="shared" si="34"/>
        <v/>
      </c>
      <c r="CJ38" s="125" t="str">
        <f t="shared" si="34"/>
        <v/>
      </c>
      <c r="CK38" s="125" t="str">
        <f t="shared" si="34"/>
        <v/>
      </c>
      <c r="CL38" s="125" t="str">
        <f t="shared" si="34"/>
        <v/>
      </c>
      <c r="CM38" s="125" t="str">
        <f t="shared" si="34"/>
        <v/>
      </c>
      <c r="CN38" s="125" t="str">
        <f t="shared" si="34"/>
        <v/>
      </c>
      <c r="CO38" s="125" t="str">
        <f t="shared" si="34"/>
        <v/>
      </c>
      <c r="CP38" s="125" t="str">
        <f t="shared" si="34"/>
        <v/>
      </c>
      <c r="CQ38" s="125" t="str">
        <f t="shared" si="34"/>
        <v/>
      </c>
      <c r="CR38" s="125" t="str">
        <f t="shared" si="34"/>
        <v/>
      </c>
      <c r="CS38" s="125" t="str">
        <f t="shared" si="34"/>
        <v/>
      </c>
      <c r="CT38" s="125" t="str">
        <f t="shared" si="34"/>
        <v/>
      </c>
      <c r="CU38" s="125" t="str">
        <f t="shared" si="34"/>
        <v/>
      </c>
      <c r="CV38" s="125" t="str">
        <f t="shared" si="34"/>
        <v/>
      </c>
      <c r="CW38" s="125" t="str">
        <f t="shared" si="34"/>
        <v/>
      </c>
      <c r="CX38" s="125" t="str">
        <f t="shared" si="34"/>
        <v/>
      </c>
      <c r="CY38" s="125" t="str">
        <f t="shared" si="34"/>
        <v/>
      </c>
      <c r="CZ38" s="125" t="str">
        <f t="shared" si="34"/>
        <v/>
      </c>
      <c r="DA38" s="125" t="str">
        <f t="shared" si="34"/>
        <v/>
      </c>
      <c r="DB38" s="125" t="str">
        <f t="shared" si="34"/>
        <v/>
      </c>
      <c r="DC38" s="125" t="str">
        <f t="shared" si="34"/>
        <v/>
      </c>
      <c r="DD38" s="125" t="str">
        <f t="shared" si="34"/>
        <v/>
      </c>
      <c r="DE38" s="125" t="str">
        <f t="shared" si="34"/>
        <v/>
      </c>
      <c r="DF38" s="125" t="str">
        <f t="shared" si="34"/>
        <v/>
      </c>
      <c r="DG38" s="125" t="str">
        <f t="shared" si="34"/>
        <v/>
      </c>
      <c r="DH38" s="125" t="str">
        <f t="shared" si="34"/>
        <v/>
      </c>
      <c r="DI38" s="125" t="str">
        <f t="shared" si="34"/>
        <v/>
      </c>
      <c r="DJ38" s="125" t="str">
        <f t="shared" si="34"/>
        <v/>
      </c>
      <c r="DK38" s="125" t="str">
        <f t="shared" si="34"/>
        <v/>
      </c>
      <c r="DL38" s="125" t="str">
        <f t="shared" si="34"/>
        <v/>
      </c>
      <c r="DM38" s="125" t="str">
        <f t="shared" si="34"/>
        <v/>
      </c>
      <c r="DN38" s="125" t="str">
        <f t="shared" si="34"/>
        <v/>
      </c>
      <c r="DO38" s="126" t="str">
        <f t="shared" si="34"/>
        <v/>
      </c>
    </row>
    <row r="39" spans="2:119" ht="15" hidden="1" customHeight="1">
      <c r="B39" s="482"/>
      <c r="C39" s="482"/>
      <c r="D39" s="482"/>
      <c r="E39" s="482"/>
      <c r="F39" s="482"/>
      <c r="G39" s="482"/>
      <c r="H39" s="32"/>
      <c r="M39" s="131" t="str">
        <f>M40</f>
        <v>직원8</v>
      </c>
      <c r="N39" s="127">
        <f>N40</f>
        <v>0</v>
      </c>
      <c r="O39" s="128" t="str">
        <f>IF(COLUMN()-COLUMN($N39)&gt;$N39,"",MOD(O$6,$N39))</f>
        <v/>
      </c>
      <c r="P39" s="128" t="str">
        <f t="shared" si="24"/>
        <v/>
      </c>
      <c r="Q39" s="128" t="str">
        <f t="shared" si="24"/>
        <v/>
      </c>
      <c r="R39" s="128" t="str">
        <f t="shared" si="24"/>
        <v/>
      </c>
      <c r="S39" s="128" t="str">
        <f t="shared" si="24"/>
        <v/>
      </c>
      <c r="T39" s="128" t="str">
        <f t="shared" si="24"/>
        <v/>
      </c>
      <c r="U39" s="128" t="str">
        <f t="shared" si="24"/>
        <v/>
      </c>
      <c r="V39" s="128" t="str">
        <f t="shared" si="24"/>
        <v/>
      </c>
      <c r="W39" s="128" t="str">
        <f t="shared" si="24"/>
        <v/>
      </c>
      <c r="X39" s="128" t="str">
        <f t="shared" si="24"/>
        <v/>
      </c>
      <c r="Y39" s="128" t="str">
        <f t="shared" si="24"/>
        <v/>
      </c>
      <c r="Z39" s="128" t="str">
        <f t="shared" si="24"/>
        <v/>
      </c>
      <c r="AA39" s="128" t="str">
        <f t="shared" si="24"/>
        <v/>
      </c>
      <c r="AB39" s="128" t="str">
        <f t="shared" si="24"/>
        <v/>
      </c>
      <c r="AC39" s="128" t="str">
        <f t="shared" si="24"/>
        <v/>
      </c>
      <c r="AD39" s="128" t="str">
        <f t="shared" si="24"/>
        <v/>
      </c>
      <c r="AE39" s="128" t="str">
        <f t="shared" si="24"/>
        <v/>
      </c>
      <c r="AF39" s="128" t="str">
        <f t="shared" si="24"/>
        <v/>
      </c>
      <c r="AG39" s="128" t="str">
        <f t="shared" si="24"/>
        <v/>
      </c>
      <c r="AH39" s="128" t="str">
        <f t="shared" si="24"/>
        <v/>
      </c>
      <c r="AI39" s="128" t="str">
        <f t="shared" si="24"/>
        <v/>
      </c>
      <c r="AJ39" s="128" t="str">
        <f t="shared" si="24"/>
        <v/>
      </c>
      <c r="AK39" s="128" t="str">
        <f t="shared" si="24"/>
        <v/>
      </c>
      <c r="AL39" s="128" t="str">
        <f t="shared" si="24"/>
        <v/>
      </c>
      <c r="AM39" s="128" t="str">
        <f t="shared" si="24"/>
        <v/>
      </c>
      <c r="AN39" s="128" t="str">
        <f t="shared" si="24"/>
        <v/>
      </c>
      <c r="AO39" s="128" t="str">
        <f t="shared" si="24"/>
        <v/>
      </c>
      <c r="AP39" s="128" t="str">
        <f t="shared" si="24"/>
        <v/>
      </c>
      <c r="AQ39" s="128" t="str">
        <f t="shared" si="24"/>
        <v/>
      </c>
      <c r="AR39" s="128" t="str">
        <f t="shared" si="24"/>
        <v/>
      </c>
      <c r="AS39" s="128" t="str">
        <f t="shared" si="24"/>
        <v/>
      </c>
      <c r="AT39" s="128" t="str">
        <f t="shared" si="24"/>
        <v/>
      </c>
      <c r="AU39" s="128" t="str">
        <f t="shared" si="24"/>
        <v/>
      </c>
      <c r="AV39" s="128" t="str">
        <f t="shared" si="24"/>
        <v/>
      </c>
      <c r="AW39" s="128" t="str">
        <f t="shared" si="24"/>
        <v/>
      </c>
      <c r="AX39" s="128" t="str">
        <f t="shared" si="24"/>
        <v/>
      </c>
      <c r="AY39" s="128" t="str">
        <f t="shared" si="24"/>
        <v/>
      </c>
      <c r="AZ39" s="128" t="str">
        <f t="shared" si="24"/>
        <v/>
      </c>
      <c r="BA39" s="128" t="str">
        <f t="shared" si="24"/>
        <v/>
      </c>
      <c r="BB39" s="128" t="str">
        <f t="shared" si="24"/>
        <v/>
      </c>
      <c r="BC39" s="128" t="str">
        <f t="shared" si="24"/>
        <v/>
      </c>
      <c r="BD39" s="128" t="str">
        <f t="shared" si="24"/>
        <v/>
      </c>
      <c r="BE39" s="128" t="str">
        <f t="shared" si="24"/>
        <v/>
      </c>
      <c r="BF39" s="128" t="str">
        <f t="shared" si="24"/>
        <v/>
      </c>
      <c r="BG39" s="128" t="str">
        <f t="shared" si="24"/>
        <v/>
      </c>
      <c r="BH39" s="128" t="str">
        <f t="shared" si="24"/>
        <v/>
      </c>
      <c r="BI39" s="128" t="str">
        <f t="shared" si="24"/>
        <v/>
      </c>
      <c r="BJ39" s="128" t="str">
        <f t="shared" si="24"/>
        <v/>
      </c>
      <c r="BK39" s="128" t="str">
        <f t="shared" si="24"/>
        <v/>
      </c>
      <c r="BL39" s="128" t="str">
        <f t="shared" si="24"/>
        <v/>
      </c>
      <c r="BM39" s="128" t="str">
        <f t="shared" si="24"/>
        <v/>
      </c>
      <c r="BN39" s="128" t="str">
        <f t="shared" si="24"/>
        <v/>
      </c>
      <c r="BO39" s="128" t="str">
        <f t="shared" si="24"/>
        <v/>
      </c>
      <c r="BP39" s="128" t="str">
        <f t="shared" si="24"/>
        <v/>
      </c>
      <c r="BQ39" s="128" t="str">
        <f t="shared" si="24"/>
        <v/>
      </c>
      <c r="BR39" s="128" t="str">
        <f t="shared" si="24"/>
        <v/>
      </c>
      <c r="BS39" s="128" t="str">
        <f t="shared" si="24"/>
        <v/>
      </c>
      <c r="BT39" s="128" t="str">
        <f t="shared" si="24"/>
        <v/>
      </c>
      <c r="BU39" s="128" t="str">
        <f t="shared" si="24"/>
        <v/>
      </c>
      <c r="BV39" s="128" t="str">
        <f t="shared" si="24"/>
        <v/>
      </c>
      <c r="BW39" s="128" t="str">
        <f t="shared" si="24"/>
        <v/>
      </c>
      <c r="BX39" s="128" t="str">
        <f t="shared" si="24"/>
        <v/>
      </c>
      <c r="BY39" s="128" t="str">
        <f t="shared" si="24"/>
        <v/>
      </c>
      <c r="BZ39" s="128" t="str">
        <f t="shared" si="24"/>
        <v/>
      </c>
      <c r="CA39" s="128" t="str">
        <f t="shared" si="20"/>
        <v/>
      </c>
      <c r="CB39" s="128" t="str">
        <f t="shared" si="20"/>
        <v/>
      </c>
      <c r="CC39" s="128" t="str">
        <f t="shared" si="20"/>
        <v/>
      </c>
      <c r="CD39" s="128" t="str">
        <f t="shared" si="20"/>
        <v/>
      </c>
      <c r="CE39" s="128" t="str">
        <f t="shared" si="20"/>
        <v/>
      </c>
      <c r="CF39" s="128" t="str">
        <f t="shared" si="20"/>
        <v/>
      </c>
      <c r="CG39" s="128" t="str">
        <f t="shared" si="20"/>
        <v/>
      </c>
      <c r="CH39" s="128" t="str">
        <f t="shared" si="20"/>
        <v/>
      </c>
      <c r="CI39" s="128" t="str">
        <f t="shared" si="20"/>
        <v/>
      </c>
      <c r="CJ39" s="128" t="str">
        <f t="shared" si="20"/>
        <v/>
      </c>
      <c r="CK39" s="128" t="str">
        <f t="shared" si="20"/>
        <v/>
      </c>
      <c r="CL39" s="128" t="str">
        <f t="shared" si="20"/>
        <v/>
      </c>
      <c r="CM39" s="128" t="str">
        <f t="shared" si="20"/>
        <v/>
      </c>
      <c r="CN39" s="128" t="str">
        <f t="shared" si="20"/>
        <v/>
      </c>
      <c r="CO39" s="128" t="str">
        <f t="shared" si="20"/>
        <v/>
      </c>
      <c r="CP39" s="128" t="str">
        <f t="shared" si="20"/>
        <v/>
      </c>
      <c r="CQ39" s="128" t="str">
        <f t="shared" si="31"/>
        <v/>
      </c>
      <c r="CR39" s="128" t="str">
        <f t="shared" si="31"/>
        <v/>
      </c>
      <c r="CS39" s="128" t="str">
        <f t="shared" si="31"/>
        <v/>
      </c>
      <c r="CT39" s="128" t="str">
        <f t="shared" si="31"/>
        <v/>
      </c>
      <c r="CU39" s="128" t="str">
        <f t="shared" si="31"/>
        <v/>
      </c>
      <c r="CV39" s="128" t="str">
        <f t="shared" si="31"/>
        <v/>
      </c>
      <c r="CW39" s="128" t="str">
        <f t="shared" si="31"/>
        <v/>
      </c>
      <c r="CX39" s="128" t="str">
        <f t="shared" si="31"/>
        <v/>
      </c>
      <c r="CY39" s="128" t="str">
        <f t="shared" si="31"/>
        <v/>
      </c>
      <c r="CZ39" s="128" t="str">
        <f t="shared" si="31"/>
        <v/>
      </c>
      <c r="DA39" s="128" t="str">
        <f t="shared" si="31"/>
        <v/>
      </c>
      <c r="DB39" s="128" t="str">
        <f t="shared" si="31"/>
        <v/>
      </c>
      <c r="DC39" s="128" t="str">
        <f t="shared" si="31"/>
        <v/>
      </c>
      <c r="DD39" s="128" t="str">
        <f t="shared" si="31"/>
        <v/>
      </c>
      <c r="DE39" s="128" t="str">
        <f t="shared" si="31"/>
        <v/>
      </c>
      <c r="DF39" s="128" t="str">
        <f t="shared" si="31"/>
        <v/>
      </c>
      <c r="DG39" s="128" t="str">
        <f t="shared" si="31"/>
        <v/>
      </c>
      <c r="DH39" s="128" t="str">
        <f t="shared" si="31"/>
        <v/>
      </c>
      <c r="DI39" s="128" t="str">
        <f t="shared" si="31"/>
        <v/>
      </c>
      <c r="DJ39" s="128" t="str">
        <f t="shared" si="31"/>
        <v/>
      </c>
      <c r="DK39" s="128" t="str">
        <f t="shared" si="31"/>
        <v/>
      </c>
      <c r="DL39" s="128" t="str">
        <f t="shared" si="31"/>
        <v/>
      </c>
      <c r="DM39" s="128" t="str">
        <f t="shared" si="31"/>
        <v/>
      </c>
      <c r="DN39" s="128" t="str">
        <f t="shared" si="31"/>
        <v/>
      </c>
      <c r="DO39" s="129" t="str">
        <f t="shared" si="31"/>
        <v/>
      </c>
    </row>
    <row r="40" spans="2:119" ht="15" hidden="1" customHeight="1">
      <c r="B40" s="482"/>
      <c r="C40" s="482"/>
      <c r="D40" s="482"/>
      <c r="E40" s="482"/>
      <c r="F40" s="482"/>
      <c r="G40" s="482"/>
      <c r="H40" s="32"/>
      <c r="M40" s="123" t="str">
        <f t="shared" ref="M40:N40" si="35">M15</f>
        <v>직원8</v>
      </c>
      <c r="N40" s="124">
        <f t="shared" si="35"/>
        <v>0</v>
      </c>
      <c r="O40" s="79" t="str">
        <f>IF(O15="","",O15)</f>
        <v/>
      </c>
      <c r="P40" s="79" t="str">
        <f t="shared" ref="P40:CA40" si="36">IF(P15="","",P15)</f>
        <v/>
      </c>
      <c r="Q40" s="79" t="str">
        <f t="shared" si="36"/>
        <v/>
      </c>
      <c r="R40" s="79" t="str">
        <f t="shared" si="36"/>
        <v/>
      </c>
      <c r="S40" s="79" t="str">
        <f t="shared" si="36"/>
        <v/>
      </c>
      <c r="T40" s="79" t="str">
        <f t="shared" si="36"/>
        <v/>
      </c>
      <c r="U40" s="79" t="str">
        <f t="shared" si="36"/>
        <v/>
      </c>
      <c r="V40" s="125" t="str">
        <f t="shared" si="36"/>
        <v/>
      </c>
      <c r="W40" s="125" t="str">
        <f t="shared" si="36"/>
        <v/>
      </c>
      <c r="X40" s="125" t="str">
        <f t="shared" si="36"/>
        <v/>
      </c>
      <c r="Y40" s="125" t="str">
        <f t="shared" si="36"/>
        <v/>
      </c>
      <c r="Z40" s="125" t="str">
        <f t="shared" si="36"/>
        <v/>
      </c>
      <c r="AA40" s="125" t="str">
        <f t="shared" si="36"/>
        <v/>
      </c>
      <c r="AB40" s="125" t="str">
        <f t="shared" si="36"/>
        <v/>
      </c>
      <c r="AC40" s="125" t="str">
        <f t="shared" si="36"/>
        <v/>
      </c>
      <c r="AD40" s="125" t="str">
        <f t="shared" si="36"/>
        <v/>
      </c>
      <c r="AE40" s="125" t="str">
        <f t="shared" si="36"/>
        <v/>
      </c>
      <c r="AF40" s="125" t="str">
        <f t="shared" si="36"/>
        <v/>
      </c>
      <c r="AG40" s="125" t="str">
        <f t="shared" si="36"/>
        <v/>
      </c>
      <c r="AH40" s="125" t="str">
        <f t="shared" si="36"/>
        <v/>
      </c>
      <c r="AI40" s="125" t="str">
        <f t="shared" si="36"/>
        <v/>
      </c>
      <c r="AJ40" s="125" t="str">
        <f t="shared" si="36"/>
        <v/>
      </c>
      <c r="AK40" s="125" t="str">
        <f t="shared" si="36"/>
        <v/>
      </c>
      <c r="AL40" s="125" t="str">
        <f t="shared" si="36"/>
        <v/>
      </c>
      <c r="AM40" s="125" t="str">
        <f t="shared" si="36"/>
        <v/>
      </c>
      <c r="AN40" s="125" t="str">
        <f t="shared" si="36"/>
        <v/>
      </c>
      <c r="AO40" s="125" t="str">
        <f t="shared" si="36"/>
        <v/>
      </c>
      <c r="AP40" s="125" t="str">
        <f t="shared" si="36"/>
        <v/>
      </c>
      <c r="AQ40" s="125" t="str">
        <f t="shared" si="36"/>
        <v/>
      </c>
      <c r="AR40" s="125" t="str">
        <f t="shared" si="36"/>
        <v/>
      </c>
      <c r="AS40" s="125" t="str">
        <f t="shared" si="36"/>
        <v/>
      </c>
      <c r="AT40" s="125" t="str">
        <f t="shared" si="36"/>
        <v/>
      </c>
      <c r="AU40" s="125" t="str">
        <f t="shared" si="36"/>
        <v/>
      </c>
      <c r="AV40" s="125" t="str">
        <f t="shared" si="36"/>
        <v/>
      </c>
      <c r="AW40" s="125" t="str">
        <f t="shared" si="36"/>
        <v/>
      </c>
      <c r="AX40" s="125" t="str">
        <f t="shared" si="36"/>
        <v/>
      </c>
      <c r="AY40" s="125" t="str">
        <f t="shared" si="36"/>
        <v/>
      </c>
      <c r="AZ40" s="125" t="str">
        <f t="shared" si="36"/>
        <v/>
      </c>
      <c r="BA40" s="125" t="str">
        <f t="shared" si="36"/>
        <v/>
      </c>
      <c r="BB40" s="125" t="str">
        <f t="shared" si="36"/>
        <v/>
      </c>
      <c r="BC40" s="125" t="str">
        <f t="shared" si="36"/>
        <v/>
      </c>
      <c r="BD40" s="125" t="str">
        <f t="shared" si="36"/>
        <v/>
      </c>
      <c r="BE40" s="125" t="str">
        <f t="shared" si="36"/>
        <v/>
      </c>
      <c r="BF40" s="125" t="str">
        <f t="shared" si="36"/>
        <v/>
      </c>
      <c r="BG40" s="125" t="str">
        <f t="shared" si="36"/>
        <v/>
      </c>
      <c r="BH40" s="125" t="str">
        <f t="shared" si="36"/>
        <v/>
      </c>
      <c r="BI40" s="125" t="str">
        <f t="shared" si="36"/>
        <v/>
      </c>
      <c r="BJ40" s="125" t="str">
        <f t="shared" si="36"/>
        <v/>
      </c>
      <c r="BK40" s="125" t="str">
        <f t="shared" si="36"/>
        <v/>
      </c>
      <c r="BL40" s="125" t="str">
        <f t="shared" si="36"/>
        <v/>
      </c>
      <c r="BM40" s="125" t="str">
        <f t="shared" si="36"/>
        <v/>
      </c>
      <c r="BN40" s="125" t="str">
        <f t="shared" si="36"/>
        <v/>
      </c>
      <c r="BO40" s="125" t="str">
        <f t="shared" si="36"/>
        <v/>
      </c>
      <c r="BP40" s="125" t="str">
        <f t="shared" si="36"/>
        <v/>
      </c>
      <c r="BQ40" s="125" t="str">
        <f t="shared" si="36"/>
        <v/>
      </c>
      <c r="BR40" s="125" t="str">
        <f t="shared" si="36"/>
        <v/>
      </c>
      <c r="BS40" s="125" t="str">
        <f t="shared" si="36"/>
        <v/>
      </c>
      <c r="BT40" s="125" t="str">
        <f t="shared" si="36"/>
        <v/>
      </c>
      <c r="BU40" s="125" t="str">
        <f t="shared" si="36"/>
        <v/>
      </c>
      <c r="BV40" s="125" t="str">
        <f t="shared" si="36"/>
        <v/>
      </c>
      <c r="BW40" s="125" t="str">
        <f t="shared" si="36"/>
        <v/>
      </c>
      <c r="BX40" s="125" t="str">
        <f t="shared" si="36"/>
        <v/>
      </c>
      <c r="BY40" s="125" t="str">
        <f t="shared" si="36"/>
        <v/>
      </c>
      <c r="BZ40" s="125" t="str">
        <f t="shared" si="36"/>
        <v/>
      </c>
      <c r="CA40" s="125" t="str">
        <f t="shared" si="36"/>
        <v/>
      </c>
      <c r="CB40" s="125" t="str">
        <f t="shared" ref="CB40:DO40" si="37">IF(CB15="","",CB15)</f>
        <v/>
      </c>
      <c r="CC40" s="125" t="str">
        <f t="shared" si="37"/>
        <v/>
      </c>
      <c r="CD40" s="125" t="str">
        <f t="shared" si="37"/>
        <v/>
      </c>
      <c r="CE40" s="125" t="str">
        <f t="shared" si="37"/>
        <v/>
      </c>
      <c r="CF40" s="125" t="str">
        <f t="shared" si="37"/>
        <v/>
      </c>
      <c r="CG40" s="125" t="str">
        <f t="shared" si="37"/>
        <v/>
      </c>
      <c r="CH40" s="125" t="str">
        <f t="shared" si="37"/>
        <v/>
      </c>
      <c r="CI40" s="125" t="str">
        <f t="shared" si="37"/>
        <v/>
      </c>
      <c r="CJ40" s="125" t="str">
        <f t="shared" si="37"/>
        <v/>
      </c>
      <c r="CK40" s="125" t="str">
        <f t="shared" si="37"/>
        <v/>
      </c>
      <c r="CL40" s="125" t="str">
        <f t="shared" si="37"/>
        <v/>
      </c>
      <c r="CM40" s="125" t="str">
        <f t="shared" si="37"/>
        <v/>
      </c>
      <c r="CN40" s="125" t="str">
        <f t="shared" si="37"/>
        <v/>
      </c>
      <c r="CO40" s="125" t="str">
        <f t="shared" si="37"/>
        <v/>
      </c>
      <c r="CP40" s="125" t="str">
        <f t="shared" si="37"/>
        <v/>
      </c>
      <c r="CQ40" s="125" t="str">
        <f t="shared" si="37"/>
        <v/>
      </c>
      <c r="CR40" s="125" t="str">
        <f t="shared" si="37"/>
        <v/>
      </c>
      <c r="CS40" s="125" t="str">
        <f t="shared" si="37"/>
        <v/>
      </c>
      <c r="CT40" s="125" t="str">
        <f t="shared" si="37"/>
        <v/>
      </c>
      <c r="CU40" s="125" t="str">
        <f t="shared" si="37"/>
        <v/>
      </c>
      <c r="CV40" s="125" t="str">
        <f t="shared" si="37"/>
        <v/>
      </c>
      <c r="CW40" s="125" t="str">
        <f t="shared" si="37"/>
        <v/>
      </c>
      <c r="CX40" s="125" t="str">
        <f t="shared" si="37"/>
        <v/>
      </c>
      <c r="CY40" s="125" t="str">
        <f t="shared" si="37"/>
        <v/>
      </c>
      <c r="CZ40" s="125" t="str">
        <f t="shared" si="37"/>
        <v/>
      </c>
      <c r="DA40" s="125" t="str">
        <f t="shared" si="37"/>
        <v/>
      </c>
      <c r="DB40" s="125" t="str">
        <f t="shared" si="37"/>
        <v/>
      </c>
      <c r="DC40" s="125" t="str">
        <f t="shared" si="37"/>
        <v/>
      </c>
      <c r="DD40" s="125" t="str">
        <f t="shared" si="37"/>
        <v/>
      </c>
      <c r="DE40" s="125" t="str">
        <f t="shared" si="37"/>
        <v/>
      </c>
      <c r="DF40" s="125" t="str">
        <f t="shared" si="37"/>
        <v/>
      </c>
      <c r="DG40" s="125" t="str">
        <f t="shared" si="37"/>
        <v/>
      </c>
      <c r="DH40" s="125" t="str">
        <f t="shared" si="37"/>
        <v/>
      </c>
      <c r="DI40" s="125" t="str">
        <f t="shared" si="37"/>
        <v/>
      </c>
      <c r="DJ40" s="125" t="str">
        <f t="shared" si="37"/>
        <v/>
      </c>
      <c r="DK40" s="125" t="str">
        <f t="shared" si="37"/>
        <v/>
      </c>
      <c r="DL40" s="125" t="str">
        <f t="shared" si="37"/>
        <v/>
      </c>
      <c r="DM40" s="125" t="str">
        <f t="shared" si="37"/>
        <v/>
      </c>
      <c r="DN40" s="125" t="str">
        <f t="shared" si="37"/>
        <v/>
      </c>
      <c r="DO40" s="126" t="str">
        <f t="shared" si="37"/>
        <v/>
      </c>
    </row>
    <row r="41" spans="2:119" ht="15" hidden="1" customHeight="1">
      <c r="B41" s="482"/>
      <c r="C41" s="482"/>
      <c r="D41" s="482"/>
      <c r="E41" s="482"/>
      <c r="F41" s="482"/>
      <c r="G41" s="482"/>
      <c r="H41" s="32"/>
      <c r="M41" s="131" t="str">
        <f>M42</f>
        <v>직원9</v>
      </c>
      <c r="N41" s="127">
        <f>N42</f>
        <v>0</v>
      </c>
      <c r="O41" s="128" t="str">
        <f>IF(COLUMN()-COLUMN($N41)&gt;$N41,"",MOD(O$6,$N41))</f>
        <v/>
      </c>
      <c r="P41" s="128" t="str">
        <f t="shared" si="24"/>
        <v/>
      </c>
      <c r="Q41" s="128" t="str">
        <f t="shared" si="24"/>
        <v/>
      </c>
      <c r="R41" s="128" t="str">
        <f t="shared" si="24"/>
        <v/>
      </c>
      <c r="S41" s="128" t="str">
        <f t="shared" ref="S41:BZ49" si="38">IF(COLUMN()-COLUMN($N41)&gt;$N41,"",MOD(S$6,$N41))</f>
        <v/>
      </c>
      <c r="T41" s="128" t="str">
        <f t="shared" si="38"/>
        <v/>
      </c>
      <c r="U41" s="128" t="str">
        <f t="shared" si="38"/>
        <v/>
      </c>
      <c r="V41" s="128" t="str">
        <f t="shared" si="38"/>
        <v/>
      </c>
      <c r="W41" s="128" t="str">
        <f t="shared" si="38"/>
        <v/>
      </c>
      <c r="X41" s="128" t="str">
        <f t="shared" si="38"/>
        <v/>
      </c>
      <c r="Y41" s="128" t="str">
        <f t="shared" si="38"/>
        <v/>
      </c>
      <c r="Z41" s="128" t="str">
        <f t="shared" si="38"/>
        <v/>
      </c>
      <c r="AA41" s="128" t="str">
        <f t="shared" si="38"/>
        <v/>
      </c>
      <c r="AB41" s="128" t="str">
        <f t="shared" si="38"/>
        <v/>
      </c>
      <c r="AC41" s="128" t="str">
        <f t="shared" si="38"/>
        <v/>
      </c>
      <c r="AD41" s="128" t="str">
        <f t="shared" si="38"/>
        <v/>
      </c>
      <c r="AE41" s="128" t="str">
        <f t="shared" si="38"/>
        <v/>
      </c>
      <c r="AF41" s="128" t="str">
        <f t="shared" si="38"/>
        <v/>
      </c>
      <c r="AG41" s="128" t="str">
        <f t="shared" si="38"/>
        <v/>
      </c>
      <c r="AH41" s="128" t="str">
        <f t="shared" si="38"/>
        <v/>
      </c>
      <c r="AI41" s="128" t="str">
        <f t="shared" si="38"/>
        <v/>
      </c>
      <c r="AJ41" s="128" t="str">
        <f t="shared" si="38"/>
        <v/>
      </c>
      <c r="AK41" s="128" t="str">
        <f t="shared" si="38"/>
        <v/>
      </c>
      <c r="AL41" s="128" t="str">
        <f t="shared" si="38"/>
        <v/>
      </c>
      <c r="AM41" s="128" t="str">
        <f t="shared" si="38"/>
        <v/>
      </c>
      <c r="AN41" s="128" t="str">
        <f t="shared" si="38"/>
        <v/>
      </c>
      <c r="AO41" s="128" t="str">
        <f t="shared" si="38"/>
        <v/>
      </c>
      <c r="AP41" s="128" t="str">
        <f t="shared" si="38"/>
        <v/>
      </c>
      <c r="AQ41" s="128" t="str">
        <f t="shared" si="38"/>
        <v/>
      </c>
      <c r="AR41" s="128" t="str">
        <f t="shared" si="38"/>
        <v/>
      </c>
      <c r="AS41" s="128" t="str">
        <f t="shared" si="38"/>
        <v/>
      </c>
      <c r="AT41" s="128" t="str">
        <f t="shared" si="38"/>
        <v/>
      </c>
      <c r="AU41" s="128" t="str">
        <f t="shared" si="38"/>
        <v/>
      </c>
      <c r="AV41" s="128" t="str">
        <f t="shared" si="38"/>
        <v/>
      </c>
      <c r="AW41" s="128" t="str">
        <f t="shared" si="38"/>
        <v/>
      </c>
      <c r="AX41" s="128" t="str">
        <f t="shared" si="38"/>
        <v/>
      </c>
      <c r="AY41" s="128" t="str">
        <f t="shared" si="38"/>
        <v/>
      </c>
      <c r="AZ41" s="128" t="str">
        <f t="shared" si="38"/>
        <v/>
      </c>
      <c r="BA41" s="128" t="str">
        <f t="shared" si="38"/>
        <v/>
      </c>
      <c r="BB41" s="128" t="str">
        <f t="shared" si="38"/>
        <v/>
      </c>
      <c r="BC41" s="128" t="str">
        <f t="shared" si="38"/>
        <v/>
      </c>
      <c r="BD41" s="128" t="str">
        <f t="shared" si="38"/>
        <v/>
      </c>
      <c r="BE41" s="128" t="str">
        <f t="shared" si="38"/>
        <v/>
      </c>
      <c r="BF41" s="128" t="str">
        <f t="shared" si="38"/>
        <v/>
      </c>
      <c r="BG41" s="128" t="str">
        <f t="shared" si="38"/>
        <v/>
      </c>
      <c r="BH41" s="128" t="str">
        <f t="shared" si="38"/>
        <v/>
      </c>
      <c r="BI41" s="128" t="str">
        <f t="shared" si="38"/>
        <v/>
      </c>
      <c r="BJ41" s="128" t="str">
        <f t="shared" si="38"/>
        <v/>
      </c>
      <c r="BK41" s="128" t="str">
        <f t="shared" si="38"/>
        <v/>
      </c>
      <c r="BL41" s="128" t="str">
        <f t="shared" si="38"/>
        <v/>
      </c>
      <c r="BM41" s="128" t="str">
        <f t="shared" si="38"/>
        <v/>
      </c>
      <c r="BN41" s="128" t="str">
        <f t="shared" si="38"/>
        <v/>
      </c>
      <c r="BO41" s="128" t="str">
        <f t="shared" si="38"/>
        <v/>
      </c>
      <c r="BP41" s="128" t="str">
        <f t="shared" si="38"/>
        <v/>
      </c>
      <c r="BQ41" s="128" t="str">
        <f t="shared" si="38"/>
        <v/>
      </c>
      <c r="BR41" s="128" t="str">
        <f t="shared" si="38"/>
        <v/>
      </c>
      <c r="BS41" s="128" t="str">
        <f t="shared" si="38"/>
        <v/>
      </c>
      <c r="BT41" s="128" t="str">
        <f t="shared" si="38"/>
        <v/>
      </c>
      <c r="BU41" s="128" t="str">
        <f t="shared" si="38"/>
        <v/>
      </c>
      <c r="BV41" s="128" t="str">
        <f t="shared" si="38"/>
        <v/>
      </c>
      <c r="BW41" s="128" t="str">
        <f t="shared" si="38"/>
        <v/>
      </c>
      <c r="BX41" s="128" t="str">
        <f t="shared" si="38"/>
        <v/>
      </c>
      <c r="BY41" s="128" t="str">
        <f t="shared" si="38"/>
        <v/>
      </c>
      <c r="BZ41" s="128" t="str">
        <f t="shared" si="38"/>
        <v/>
      </c>
      <c r="CA41" s="128" t="str">
        <f t="shared" si="20"/>
        <v/>
      </c>
      <c r="CB41" s="128" t="str">
        <f t="shared" si="20"/>
        <v/>
      </c>
      <c r="CC41" s="128" t="str">
        <f t="shared" si="20"/>
        <v/>
      </c>
      <c r="CD41" s="128" t="str">
        <f t="shared" si="20"/>
        <v/>
      </c>
      <c r="CE41" s="128" t="str">
        <f t="shared" si="20"/>
        <v/>
      </c>
      <c r="CF41" s="128" t="str">
        <f t="shared" si="20"/>
        <v/>
      </c>
      <c r="CG41" s="128" t="str">
        <f t="shared" si="20"/>
        <v/>
      </c>
      <c r="CH41" s="128" t="str">
        <f t="shared" si="20"/>
        <v/>
      </c>
      <c r="CI41" s="128" t="str">
        <f t="shared" si="20"/>
        <v/>
      </c>
      <c r="CJ41" s="128" t="str">
        <f t="shared" si="20"/>
        <v/>
      </c>
      <c r="CK41" s="128" t="str">
        <f t="shared" si="20"/>
        <v/>
      </c>
      <c r="CL41" s="128" t="str">
        <f t="shared" si="20"/>
        <v/>
      </c>
      <c r="CM41" s="128" t="str">
        <f t="shared" si="20"/>
        <v/>
      </c>
      <c r="CN41" s="128" t="str">
        <f t="shared" si="20"/>
        <v/>
      </c>
      <c r="CO41" s="128" t="str">
        <f t="shared" si="20"/>
        <v/>
      </c>
      <c r="CP41" s="128" t="str">
        <f t="shared" si="20"/>
        <v/>
      </c>
      <c r="CQ41" s="128" t="str">
        <f t="shared" si="31"/>
        <v/>
      </c>
      <c r="CR41" s="128" t="str">
        <f t="shared" si="31"/>
        <v/>
      </c>
      <c r="CS41" s="128" t="str">
        <f t="shared" si="31"/>
        <v/>
      </c>
      <c r="CT41" s="128" t="str">
        <f t="shared" si="31"/>
        <v/>
      </c>
      <c r="CU41" s="128" t="str">
        <f t="shared" si="31"/>
        <v/>
      </c>
      <c r="CV41" s="128" t="str">
        <f t="shared" si="31"/>
        <v/>
      </c>
      <c r="CW41" s="128" t="str">
        <f t="shared" si="31"/>
        <v/>
      </c>
      <c r="CX41" s="128" t="str">
        <f t="shared" si="31"/>
        <v/>
      </c>
      <c r="CY41" s="128" t="str">
        <f t="shared" si="31"/>
        <v/>
      </c>
      <c r="CZ41" s="128" t="str">
        <f t="shared" si="31"/>
        <v/>
      </c>
      <c r="DA41" s="128" t="str">
        <f t="shared" si="31"/>
        <v/>
      </c>
      <c r="DB41" s="128" t="str">
        <f t="shared" si="31"/>
        <v/>
      </c>
      <c r="DC41" s="128" t="str">
        <f t="shared" si="31"/>
        <v/>
      </c>
      <c r="DD41" s="128" t="str">
        <f t="shared" si="31"/>
        <v/>
      </c>
      <c r="DE41" s="128" t="str">
        <f t="shared" si="31"/>
        <v/>
      </c>
      <c r="DF41" s="128" t="str">
        <f t="shared" si="31"/>
        <v/>
      </c>
      <c r="DG41" s="128" t="str">
        <f t="shared" si="31"/>
        <v/>
      </c>
      <c r="DH41" s="128" t="str">
        <f t="shared" si="31"/>
        <v/>
      </c>
      <c r="DI41" s="128" t="str">
        <f t="shared" si="31"/>
        <v/>
      </c>
      <c r="DJ41" s="128" t="str">
        <f t="shared" si="31"/>
        <v/>
      </c>
      <c r="DK41" s="128" t="str">
        <f t="shared" si="31"/>
        <v/>
      </c>
      <c r="DL41" s="128" t="str">
        <f t="shared" si="31"/>
        <v/>
      </c>
      <c r="DM41" s="128" t="str">
        <f t="shared" si="31"/>
        <v/>
      </c>
      <c r="DN41" s="128" t="str">
        <f t="shared" si="31"/>
        <v/>
      </c>
      <c r="DO41" s="129" t="str">
        <f t="shared" si="31"/>
        <v/>
      </c>
    </row>
    <row r="42" spans="2:119" ht="15" hidden="1" customHeight="1">
      <c r="B42" s="482"/>
      <c r="C42" s="482"/>
      <c r="D42" s="482"/>
      <c r="E42" s="482"/>
      <c r="F42" s="482"/>
      <c r="G42" s="482"/>
      <c r="H42" s="32"/>
      <c r="M42" s="123" t="str">
        <f t="shared" ref="M42:N42" si="39">M16</f>
        <v>직원9</v>
      </c>
      <c r="N42" s="124">
        <f t="shared" si="39"/>
        <v>0</v>
      </c>
      <c r="O42" s="79" t="str">
        <f>IF(O16="","",O16)</f>
        <v/>
      </c>
      <c r="P42" s="79" t="str">
        <f t="shared" ref="P42:CA42" si="40">IF(P16="","",P16)</f>
        <v/>
      </c>
      <c r="Q42" s="79" t="str">
        <f t="shared" si="40"/>
        <v/>
      </c>
      <c r="R42" s="79" t="str">
        <f t="shared" si="40"/>
        <v/>
      </c>
      <c r="S42" s="79" t="str">
        <f t="shared" si="40"/>
        <v/>
      </c>
      <c r="T42" s="79" t="str">
        <f t="shared" si="40"/>
        <v/>
      </c>
      <c r="U42" s="79" t="str">
        <f t="shared" si="40"/>
        <v/>
      </c>
      <c r="V42" s="125" t="str">
        <f t="shared" si="40"/>
        <v/>
      </c>
      <c r="W42" s="125" t="str">
        <f t="shared" si="40"/>
        <v/>
      </c>
      <c r="X42" s="125" t="str">
        <f t="shared" si="40"/>
        <v/>
      </c>
      <c r="Y42" s="125" t="str">
        <f t="shared" si="40"/>
        <v/>
      </c>
      <c r="Z42" s="125" t="str">
        <f t="shared" si="40"/>
        <v/>
      </c>
      <c r="AA42" s="125" t="str">
        <f t="shared" si="40"/>
        <v/>
      </c>
      <c r="AB42" s="125" t="str">
        <f t="shared" si="40"/>
        <v/>
      </c>
      <c r="AC42" s="125" t="str">
        <f t="shared" si="40"/>
        <v/>
      </c>
      <c r="AD42" s="125" t="str">
        <f t="shared" si="40"/>
        <v/>
      </c>
      <c r="AE42" s="125" t="str">
        <f t="shared" si="40"/>
        <v/>
      </c>
      <c r="AF42" s="125" t="str">
        <f t="shared" si="40"/>
        <v/>
      </c>
      <c r="AG42" s="125" t="str">
        <f t="shared" si="40"/>
        <v/>
      </c>
      <c r="AH42" s="125" t="str">
        <f t="shared" si="40"/>
        <v/>
      </c>
      <c r="AI42" s="125" t="str">
        <f t="shared" si="40"/>
        <v/>
      </c>
      <c r="AJ42" s="125" t="str">
        <f t="shared" si="40"/>
        <v/>
      </c>
      <c r="AK42" s="125" t="str">
        <f t="shared" si="40"/>
        <v/>
      </c>
      <c r="AL42" s="125" t="str">
        <f t="shared" si="40"/>
        <v/>
      </c>
      <c r="AM42" s="125" t="str">
        <f t="shared" si="40"/>
        <v/>
      </c>
      <c r="AN42" s="125" t="str">
        <f t="shared" si="40"/>
        <v/>
      </c>
      <c r="AO42" s="125" t="str">
        <f t="shared" si="40"/>
        <v/>
      </c>
      <c r="AP42" s="125" t="str">
        <f t="shared" si="40"/>
        <v/>
      </c>
      <c r="AQ42" s="125" t="str">
        <f t="shared" si="40"/>
        <v/>
      </c>
      <c r="AR42" s="125" t="str">
        <f t="shared" si="40"/>
        <v/>
      </c>
      <c r="AS42" s="125" t="str">
        <f t="shared" si="40"/>
        <v/>
      </c>
      <c r="AT42" s="125" t="str">
        <f t="shared" si="40"/>
        <v/>
      </c>
      <c r="AU42" s="125" t="str">
        <f t="shared" si="40"/>
        <v/>
      </c>
      <c r="AV42" s="125" t="str">
        <f t="shared" si="40"/>
        <v/>
      </c>
      <c r="AW42" s="125" t="str">
        <f t="shared" si="40"/>
        <v/>
      </c>
      <c r="AX42" s="125" t="str">
        <f t="shared" si="40"/>
        <v/>
      </c>
      <c r="AY42" s="125" t="str">
        <f t="shared" si="40"/>
        <v/>
      </c>
      <c r="AZ42" s="125" t="str">
        <f t="shared" si="40"/>
        <v/>
      </c>
      <c r="BA42" s="125" t="str">
        <f t="shared" si="40"/>
        <v/>
      </c>
      <c r="BB42" s="125" t="str">
        <f t="shared" si="40"/>
        <v/>
      </c>
      <c r="BC42" s="125" t="str">
        <f t="shared" si="40"/>
        <v/>
      </c>
      <c r="BD42" s="125" t="str">
        <f t="shared" si="40"/>
        <v/>
      </c>
      <c r="BE42" s="125" t="str">
        <f t="shared" si="40"/>
        <v/>
      </c>
      <c r="BF42" s="125" t="str">
        <f t="shared" si="40"/>
        <v/>
      </c>
      <c r="BG42" s="125" t="str">
        <f t="shared" si="40"/>
        <v/>
      </c>
      <c r="BH42" s="125" t="str">
        <f t="shared" si="40"/>
        <v/>
      </c>
      <c r="BI42" s="125" t="str">
        <f t="shared" si="40"/>
        <v/>
      </c>
      <c r="BJ42" s="125" t="str">
        <f t="shared" si="40"/>
        <v/>
      </c>
      <c r="BK42" s="125" t="str">
        <f t="shared" si="40"/>
        <v/>
      </c>
      <c r="BL42" s="125" t="str">
        <f t="shared" si="40"/>
        <v/>
      </c>
      <c r="BM42" s="125" t="str">
        <f t="shared" si="40"/>
        <v/>
      </c>
      <c r="BN42" s="125" t="str">
        <f t="shared" si="40"/>
        <v/>
      </c>
      <c r="BO42" s="125" t="str">
        <f t="shared" si="40"/>
        <v/>
      </c>
      <c r="BP42" s="125" t="str">
        <f t="shared" si="40"/>
        <v/>
      </c>
      <c r="BQ42" s="125" t="str">
        <f t="shared" si="40"/>
        <v/>
      </c>
      <c r="BR42" s="125" t="str">
        <f t="shared" si="40"/>
        <v/>
      </c>
      <c r="BS42" s="125" t="str">
        <f t="shared" si="40"/>
        <v/>
      </c>
      <c r="BT42" s="125" t="str">
        <f t="shared" si="40"/>
        <v/>
      </c>
      <c r="BU42" s="125" t="str">
        <f t="shared" si="40"/>
        <v/>
      </c>
      <c r="BV42" s="125" t="str">
        <f t="shared" si="40"/>
        <v/>
      </c>
      <c r="BW42" s="125" t="str">
        <f t="shared" si="40"/>
        <v/>
      </c>
      <c r="BX42" s="125" t="str">
        <f t="shared" si="40"/>
        <v/>
      </c>
      <c r="BY42" s="125" t="str">
        <f t="shared" si="40"/>
        <v/>
      </c>
      <c r="BZ42" s="125" t="str">
        <f t="shared" si="40"/>
        <v/>
      </c>
      <c r="CA42" s="125" t="str">
        <f t="shared" si="40"/>
        <v/>
      </c>
      <c r="CB42" s="125" t="str">
        <f t="shared" ref="CB42:DO42" si="41">IF(CB16="","",CB16)</f>
        <v/>
      </c>
      <c r="CC42" s="125" t="str">
        <f t="shared" si="41"/>
        <v/>
      </c>
      <c r="CD42" s="125" t="str">
        <f t="shared" si="41"/>
        <v/>
      </c>
      <c r="CE42" s="125" t="str">
        <f t="shared" si="41"/>
        <v/>
      </c>
      <c r="CF42" s="125" t="str">
        <f t="shared" si="41"/>
        <v/>
      </c>
      <c r="CG42" s="125" t="str">
        <f t="shared" si="41"/>
        <v/>
      </c>
      <c r="CH42" s="125" t="str">
        <f t="shared" si="41"/>
        <v/>
      </c>
      <c r="CI42" s="125" t="str">
        <f t="shared" si="41"/>
        <v/>
      </c>
      <c r="CJ42" s="125" t="str">
        <f t="shared" si="41"/>
        <v/>
      </c>
      <c r="CK42" s="125" t="str">
        <f t="shared" si="41"/>
        <v/>
      </c>
      <c r="CL42" s="125" t="str">
        <f t="shared" si="41"/>
        <v/>
      </c>
      <c r="CM42" s="125" t="str">
        <f t="shared" si="41"/>
        <v/>
      </c>
      <c r="CN42" s="125" t="str">
        <f t="shared" si="41"/>
        <v/>
      </c>
      <c r="CO42" s="125" t="str">
        <f t="shared" si="41"/>
        <v/>
      </c>
      <c r="CP42" s="125" t="str">
        <f t="shared" si="41"/>
        <v/>
      </c>
      <c r="CQ42" s="125" t="str">
        <f t="shared" si="41"/>
        <v/>
      </c>
      <c r="CR42" s="125" t="str">
        <f t="shared" si="41"/>
        <v/>
      </c>
      <c r="CS42" s="125" t="str">
        <f t="shared" si="41"/>
        <v/>
      </c>
      <c r="CT42" s="125" t="str">
        <f t="shared" si="41"/>
        <v/>
      </c>
      <c r="CU42" s="125" t="str">
        <f t="shared" si="41"/>
        <v/>
      </c>
      <c r="CV42" s="125" t="str">
        <f t="shared" si="41"/>
        <v/>
      </c>
      <c r="CW42" s="125" t="str">
        <f t="shared" si="41"/>
        <v/>
      </c>
      <c r="CX42" s="125" t="str">
        <f t="shared" si="41"/>
        <v/>
      </c>
      <c r="CY42" s="125" t="str">
        <f t="shared" si="41"/>
        <v/>
      </c>
      <c r="CZ42" s="125" t="str">
        <f t="shared" si="41"/>
        <v/>
      </c>
      <c r="DA42" s="125" t="str">
        <f t="shared" si="41"/>
        <v/>
      </c>
      <c r="DB42" s="125" t="str">
        <f t="shared" si="41"/>
        <v/>
      </c>
      <c r="DC42" s="125" t="str">
        <f t="shared" si="41"/>
        <v/>
      </c>
      <c r="DD42" s="125" t="str">
        <f t="shared" si="41"/>
        <v/>
      </c>
      <c r="DE42" s="125" t="str">
        <f t="shared" si="41"/>
        <v/>
      </c>
      <c r="DF42" s="125" t="str">
        <f t="shared" si="41"/>
        <v/>
      </c>
      <c r="DG42" s="125" t="str">
        <f t="shared" si="41"/>
        <v/>
      </c>
      <c r="DH42" s="125" t="str">
        <f t="shared" si="41"/>
        <v/>
      </c>
      <c r="DI42" s="125" t="str">
        <f t="shared" si="41"/>
        <v/>
      </c>
      <c r="DJ42" s="125" t="str">
        <f t="shared" si="41"/>
        <v/>
      </c>
      <c r="DK42" s="125" t="str">
        <f t="shared" si="41"/>
        <v/>
      </c>
      <c r="DL42" s="125" t="str">
        <f t="shared" si="41"/>
        <v/>
      </c>
      <c r="DM42" s="125" t="str">
        <f t="shared" si="41"/>
        <v/>
      </c>
      <c r="DN42" s="125" t="str">
        <f t="shared" si="41"/>
        <v/>
      </c>
      <c r="DO42" s="126" t="str">
        <f t="shared" si="41"/>
        <v/>
      </c>
    </row>
    <row r="43" spans="2:119" ht="15" hidden="1" customHeight="1">
      <c r="B43" s="484"/>
      <c r="C43" s="484"/>
      <c r="D43" s="484"/>
      <c r="E43" s="484"/>
      <c r="F43" s="484"/>
      <c r="G43" s="484"/>
      <c r="H43" s="32"/>
      <c r="M43" s="131" t="str">
        <f>M44</f>
        <v>직원10</v>
      </c>
      <c r="N43" s="127">
        <f>N44</f>
        <v>0</v>
      </c>
      <c r="O43" s="128" t="str">
        <f>IF(COLUMN()-COLUMN($N43)&gt;$N43,"",MOD(O$6,$N43))</f>
        <v/>
      </c>
      <c r="P43" s="128" t="str">
        <f t="shared" ref="P43:AE53" si="42">IF(COLUMN()-COLUMN($N43)&gt;$N43,"",MOD(P$6,$N43))</f>
        <v/>
      </c>
      <c r="Q43" s="128" t="str">
        <f t="shared" si="42"/>
        <v/>
      </c>
      <c r="R43" s="128" t="str">
        <f t="shared" si="42"/>
        <v/>
      </c>
      <c r="S43" s="128" t="str">
        <f t="shared" si="38"/>
        <v/>
      </c>
      <c r="T43" s="128" t="str">
        <f t="shared" si="38"/>
        <v/>
      </c>
      <c r="U43" s="128" t="str">
        <f t="shared" si="38"/>
        <v/>
      </c>
      <c r="V43" s="128" t="str">
        <f t="shared" si="38"/>
        <v/>
      </c>
      <c r="W43" s="128" t="str">
        <f t="shared" si="38"/>
        <v/>
      </c>
      <c r="X43" s="128" t="str">
        <f t="shared" si="38"/>
        <v/>
      </c>
      <c r="Y43" s="128" t="str">
        <f t="shared" si="38"/>
        <v/>
      </c>
      <c r="Z43" s="128" t="str">
        <f t="shared" si="38"/>
        <v/>
      </c>
      <c r="AA43" s="128" t="str">
        <f t="shared" si="38"/>
        <v/>
      </c>
      <c r="AB43" s="128" t="str">
        <f t="shared" si="38"/>
        <v/>
      </c>
      <c r="AC43" s="128" t="str">
        <f t="shared" si="38"/>
        <v/>
      </c>
      <c r="AD43" s="128" t="str">
        <f t="shared" si="38"/>
        <v/>
      </c>
      <c r="AE43" s="128" t="str">
        <f t="shared" si="38"/>
        <v/>
      </c>
      <c r="AF43" s="128" t="str">
        <f t="shared" si="38"/>
        <v/>
      </c>
      <c r="AG43" s="128" t="str">
        <f t="shared" si="38"/>
        <v/>
      </c>
      <c r="AH43" s="128" t="str">
        <f t="shared" si="38"/>
        <v/>
      </c>
      <c r="AI43" s="128" t="str">
        <f t="shared" si="38"/>
        <v/>
      </c>
      <c r="AJ43" s="128" t="str">
        <f t="shared" si="38"/>
        <v/>
      </c>
      <c r="AK43" s="128" t="str">
        <f t="shared" si="38"/>
        <v/>
      </c>
      <c r="AL43" s="128" t="str">
        <f t="shared" si="38"/>
        <v/>
      </c>
      <c r="AM43" s="128" t="str">
        <f t="shared" si="38"/>
        <v/>
      </c>
      <c r="AN43" s="128" t="str">
        <f t="shared" si="38"/>
        <v/>
      </c>
      <c r="AO43" s="128" t="str">
        <f t="shared" si="38"/>
        <v/>
      </c>
      <c r="AP43" s="128" t="str">
        <f t="shared" si="38"/>
        <v/>
      </c>
      <c r="AQ43" s="128" t="str">
        <f t="shared" si="38"/>
        <v/>
      </c>
      <c r="AR43" s="128" t="str">
        <f t="shared" si="38"/>
        <v/>
      </c>
      <c r="AS43" s="128" t="str">
        <f t="shared" si="38"/>
        <v/>
      </c>
      <c r="AT43" s="128" t="str">
        <f t="shared" si="38"/>
        <v/>
      </c>
      <c r="AU43" s="128" t="str">
        <f t="shared" si="38"/>
        <v/>
      </c>
      <c r="AV43" s="128" t="str">
        <f t="shared" si="38"/>
        <v/>
      </c>
      <c r="AW43" s="128" t="str">
        <f t="shared" si="38"/>
        <v/>
      </c>
      <c r="AX43" s="128" t="str">
        <f t="shared" si="38"/>
        <v/>
      </c>
      <c r="AY43" s="128" t="str">
        <f t="shared" si="38"/>
        <v/>
      </c>
      <c r="AZ43" s="128" t="str">
        <f t="shared" si="38"/>
        <v/>
      </c>
      <c r="BA43" s="128" t="str">
        <f t="shared" si="38"/>
        <v/>
      </c>
      <c r="BB43" s="128" t="str">
        <f t="shared" si="38"/>
        <v/>
      </c>
      <c r="BC43" s="128" t="str">
        <f t="shared" si="38"/>
        <v/>
      </c>
      <c r="BD43" s="128" t="str">
        <f t="shared" si="38"/>
        <v/>
      </c>
      <c r="BE43" s="128" t="str">
        <f t="shared" si="38"/>
        <v/>
      </c>
      <c r="BF43" s="128" t="str">
        <f t="shared" si="38"/>
        <v/>
      </c>
      <c r="BG43" s="128" t="str">
        <f t="shared" si="38"/>
        <v/>
      </c>
      <c r="BH43" s="128" t="str">
        <f t="shared" si="38"/>
        <v/>
      </c>
      <c r="BI43" s="128" t="str">
        <f t="shared" si="38"/>
        <v/>
      </c>
      <c r="BJ43" s="128" t="str">
        <f t="shared" si="38"/>
        <v/>
      </c>
      <c r="BK43" s="128" t="str">
        <f t="shared" si="38"/>
        <v/>
      </c>
      <c r="BL43" s="128" t="str">
        <f t="shared" si="38"/>
        <v/>
      </c>
      <c r="BM43" s="128" t="str">
        <f t="shared" si="38"/>
        <v/>
      </c>
      <c r="BN43" s="128" t="str">
        <f t="shared" si="38"/>
        <v/>
      </c>
      <c r="BO43" s="128" t="str">
        <f t="shared" si="38"/>
        <v/>
      </c>
      <c r="BP43" s="128" t="str">
        <f t="shared" si="38"/>
        <v/>
      </c>
      <c r="BQ43" s="128" t="str">
        <f t="shared" si="38"/>
        <v/>
      </c>
      <c r="BR43" s="128" t="str">
        <f t="shared" si="38"/>
        <v/>
      </c>
      <c r="BS43" s="128" t="str">
        <f t="shared" si="38"/>
        <v/>
      </c>
      <c r="BT43" s="128" t="str">
        <f t="shared" si="38"/>
        <v/>
      </c>
      <c r="BU43" s="128" t="str">
        <f t="shared" si="38"/>
        <v/>
      </c>
      <c r="BV43" s="128" t="str">
        <f t="shared" si="38"/>
        <v/>
      </c>
      <c r="BW43" s="128" t="str">
        <f t="shared" si="38"/>
        <v/>
      </c>
      <c r="BX43" s="128" t="str">
        <f t="shared" si="38"/>
        <v/>
      </c>
      <c r="BY43" s="128" t="str">
        <f t="shared" si="38"/>
        <v/>
      </c>
      <c r="BZ43" s="128" t="str">
        <f t="shared" si="38"/>
        <v/>
      </c>
      <c r="CA43" s="128" t="str">
        <f t="shared" si="20"/>
        <v/>
      </c>
      <c r="CB43" s="128" t="str">
        <f t="shared" si="20"/>
        <v/>
      </c>
      <c r="CC43" s="128" t="str">
        <f t="shared" si="20"/>
        <v/>
      </c>
      <c r="CD43" s="128" t="str">
        <f t="shared" si="20"/>
        <v/>
      </c>
      <c r="CE43" s="128" t="str">
        <f t="shared" si="20"/>
        <v/>
      </c>
      <c r="CF43" s="128" t="str">
        <f t="shared" si="20"/>
        <v/>
      </c>
      <c r="CG43" s="128" t="str">
        <f t="shared" si="20"/>
        <v/>
      </c>
      <c r="CH43" s="128" t="str">
        <f t="shared" si="20"/>
        <v/>
      </c>
      <c r="CI43" s="128" t="str">
        <f t="shared" si="20"/>
        <v/>
      </c>
      <c r="CJ43" s="128" t="str">
        <f t="shared" si="20"/>
        <v/>
      </c>
      <c r="CK43" s="128" t="str">
        <f t="shared" si="20"/>
        <v/>
      </c>
      <c r="CL43" s="128" t="str">
        <f t="shared" si="20"/>
        <v/>
      </c>
      <c r="CM43" s="128" t="str">
        <f t="shared" si="20"/>
        <v/>
      </c>
      <c r="CN43" s="128" t="str">
        <f t="shared" si="20"/>
        <v/>
      </c>
      <c r="CO43" s="128" t="str">
        <f t="shared" si="20"/>
        <v/>
      </c>
      <c r="CP43" s="128" t="str">
        <f t="shared" si="20"/>
        <v/>
      </c>
      <c r="CQ43" s="128" t="str">
        <f t="shared" si="31"/>
        <v/>
      </c>
      <c r="CR43" s="128" t="str">
        <f t="shared" si="31"/>
        <v/>
      </c>
      <c r="CS43" s="128" t="str">
        <f t="shared" si="31"/>
        <v/>
      </c>
      <c r="CT43" s="128" t="str">
        <f t="shared" si="31"/>
        <v/>
      </c>
      <c r="CU43" s="128" t="str">
        <f t="shared" si="31"/>
        <v/>
      </c>
      <c r="CV43" s="128" t="str">
        <f t="shared" si="31"/>
        <v/>
      </c>
      <c r="CW43" s="128" t="str">
        <f t="shared" si="31"/>
        <v/>
      </c>
      <c r="CX43" s="128" t="str">
        <f t="shared" si="31"/>
        <v/>
      </c>
      <c r="CY43" s="128" t="str">
        <f t="shared" si="31"/>
        <v/>
      </c>
      <c r="CZ43" s="128" t="str">
        <f t="shared" si="31"/>
        <v/>
      </c>
      <c r="DA43" s="128" t="str">
        <f t="shared" si="31"/>
        <v/>
      </c>
      <c r="DB43" s="128" t="str">
        <f t="shared" si="31"/>
        <v/>
      </c>
      <c r="DC43" s="128" t="str">
        <f t="shared" si="31"/>
        <v/>
      </c>
      <c r="DD43" s="128" t="str">
        <f t="shared" si="31"/>
        <v/>
      </c>
      <c r="DE43" s="128" t="str">
        <f t="shared" si="31"/>
        <v/>
      </c>
      <c r="DF43" s="128" t="str">
        <f t="shared" si="31"/>
        <v/>
      </c>
      <c r="DG43" s="128" t="str">
        <f t="shared" si="31"/>
        <v/>
      </c>
      <c r="DH43" s="128" t="str">
        <f t="shared" si="31"/>
        <v/>
      </c>
      <c r="DI43" s="128" t="str">
        <f t="shared" si="31"/>
        <v/>
      </c>
      <c r="DJ43" s="128" t="str">
        <f t="shared" si="31"/>
        <v/>
      </c>
      <c r="DK43" s="128" t="str">
        <f t="shared" si="31"/>
        <v/>
      </c>
      <c r="DL43" s="128" t="str">
        <f t="shared" si="31"/>
        <v/>
      </c>
      <c r="DM43" s="128" t="str">
        <f t="shared" si="31"/>
        <v/>
      </c>
      <c r="DN43" s="128" t="str">
        <f t="shared" si="31"/>
        <v/>
      </c>
      <c r="DO43" s="129" t="str">
        <f t="shared" si="31"/>
        <v/>
      </c>
    </row>
    <row r="44" spans="2:119" ht="15" hidden="1" customHeight="1">
      <c r="B44" s="484"/>
      <c r="C44" s="484"/>
      <c r="D44" s="484"/>
      <c r="E44" s="484"/>
      <c r="F44" s="484"/>
      <c r="G44" s="484"/>
      <c r="H44" s="32"/>
      <c r="M44" s="123" t="str">
        <f t="shared" ref="M44:N44" si="43">M17</f>
        <v>직원10</v>
      </c>
      <c r="N44" s="124">
        <f t="shared" si="43"/>
        <v>0</v>
      </c>
      <c r="O44" s="79" t="str">
        <f>IF(O17="","",O17)</f>
        <v/>
      </c>
      <c r="P44" s="79" t="str">
        <f t="shared" ref="P44:CA44" si="44">IF(P17="","",P17)</f>
        <v/>
      </c>
      <c r="Q44" s="79" t="str">
        <f t="shared" si="44"/>
        <v/>
      </c>
      <c r="R44" s="79" t="str">
        <f t="shared" si="44"/>
        <v/>
      </c>
      <c r="S44" s="79" t="str">
        <f t="shared" si="44"/>
        <v/>
      </c>
      <c r="T44" s="79" t="str">
        <f t="shared" si="44"/>
        <v/>
      </c>
      <c r="U44" s="79" t="str">
        <f t="shared" si="44"/>
        <v/>
      </c>
      <c r="V44" s="125" t="str">
        <f t="shared" si="44"/>
        <v/>
      </c>
      <c r="W44" s="125" t="str">
        <f t="shared" si="44"/>
        <v/>
      </c>
      <c r="X44" s="125" t="str">
        <f t="shared" si="44"/>
        <v/>
      </c>
      <c r="Y44" s="125" t="str">
        <f t="shared" si="44"/>
        <v/>
      </c>
      <c r="Z44" s="125" t="str">
        <f t="shared" si="44"/>
        <v/>
      </c>
      <c r="AA44" s="125" t="str">
        <f t="shared" si="44"/>
        <v/>
      </c>
      <c r="AB44" s="125" t="str">
        <f t="shared" si="44"/>
        <v/>
      </c>
      <c r="AC44" s="125" t="str">
        <f t="shared" si="44"/>
        <v/>
      </c>
      <c r="AD44" s="125" t="str">
        <f t="shared" si="44"/>
        <v/>
      </c>
      <c r="AE44" s="125" t="str">
        <f t="shared" si="44"/>
        <v/>
      </c>
      <c r="AF44" s="125" t="str">
        <f t="shared" si="44"/>
        <v/>
      </c>
      <c r="AG44" s="125" t="str">
        <f t="shared" si="44"/>
        <v/>
      </c>
      <c r="AH44" s="125" t="str">
        <f t="shared" si="44"/>
        <v/>
      </c>
      <c r="AI44" s="125" t="str">
        <f t="shared" si="44"/>
        <v/>
      </c>
      <c r="AJ44" s="125" t="str">
        <f t="shared" si="44"/>
        <v/>
      </c>
      <c r="AK44" s="125" t="str">
        <f t="shared" si="44"/>
        <v/>
      </c>
      <c r="AL44" s="125" t="str">
        <f t="shared" si="44"/>
        <v/>
      </c>
      <c r="AM44" s="125" t="str">
        <f t="shared" si="44"/>
        <v/>
      </c>
      <c r="AN44" s="125" t="str">
        <f t="shared" si="44"/>
        <v/>
      </c>
      <c r="AO44" s="125" t="str">
        <f t="shared" si="44"/>
        <v/>
      </c>
      <c r="AP44" s="125" t="str">
        <f t="shared" si="44"/>
        <v/>
      </c>
      <c r="AQ44" s="125" t="str">
        <f t="shared" si="44"/>
        <v/>
      </c>
      <c r="AR44" s="125" t="str">
        <f t="shared" si="44"/>
        <v/>
      </c>
      <c r="AS44" s="125" t="str">
        <f t="shared" si="44"/>
        <v/>
      </c>
      <c r="AT44" s="125" t="str">
        <f t="shared" si="44"/>
        <v/>
      </c>
      <c r="AU44" s="125" t="str">
        <f t="shared" si="44"/>
        <v/>
      </c>
      <c r="AV44" s="125" t="str">
        <f t="shared" si="44"/>
        <v/>
      </c>
      <c r="AW44" s="125" t="str">
        <f t="shared" si="44"/>
        <v/>
      </c>
      <c r="AX44" s="125" t="str">
        <f t="shared" si="44"/>
        <v/>
      </c>
      <c r="AY44" s="125" t="str">
        <f t="shared" si="44"/>
        <v/>
      </c>
      <c r="AZ44" s="125" t="str">
        <f t="shared" si="44"/>
        <v/>
      </c>
      <c r="BA44" s="125" t="str">
        <f t="shared" si="44"/>
        <v/>
      </c>
      <c r="BB44" s="125" t="str">
        <f t="shared" si="44"/>
        <v/>
      </c>
      <c r="BC44" s="125" t="str">
        <f t="shared" si="44"/>
        <v/>
      </c>
      <c r="BD44" s="125" t="str">
        <f t="shared" si="44"/>
        <v/>
      </c>
      <c r="BE44" s="125" t="str">
        <f t="shared" si="44"/>
        <v/>
      </c>
      <c r="BF44" s="125" t="str">
        <f t="shared" si="44"/>
        <v/>
      </c>
      <c r="BG44" s="125" t="str">
        <f t="shared" si="44"/>
        <v/>
      </c>
      <c r="BH44" s="125" t="str">
        <f t="shared" si="44"/>
        <v/>
      </c>
      <c r="BI44" s="125" t="str">
        <f t="shared" si="44"/>
        <v/>
      </c>
      <c r="BJ44" s="125" t="str">
        <f t="shared" si="44"/>
        <v/>
      </c>
      <c r="BK44" s="125" t="str">
        <f t="shared" si="44"/>
        <v/>
      </c>
      <c r="BL44" s="125" t="str">
        <f t="shared" si="44"/>
        <v/>
      </c>
      <c r="BM44" s="125" t="str">
        <f t="shared" si="44"/>
        <v/>
      </c>
      <c r="BN44" s="125" t="str">
        <f t="shared" si="44"/>
        <v/>
      </c>
      <c r="BO44" s="125" t="str">
        <f t="shared" si="44"/>
        <v/>
      </c>
      <c r="BP44" s="125" t="str">
        <f t="shared" si="44"/>
        <v/>
      </c>
      <c r="BQ44" s="125" t="str">
        <f t="shared" si="44"/>
        <v/>
      </c>
      <c r="BR44" s="125" t="str">
        <f t="shared" si="44"/>
        <v/>
      </c>
      <c r="BS44" s="125" t="str">
        <f t="shared" si="44"/>
        <v/>
      </c>
      <c r="BT44" s="125" t="str">
        <f t="shared" si="44"/>
        <v/>
      </c>
      <c r="BU44" s="125" t="str">
        <f t="shared" si="44"/>
        <v/>
      </c>
      <c r="BV44" s="125" t="str">
        <f t="shared" si="44"/>
        <v/>
      </c>
      <c r="BW44" s="125" t="str">
        <f t="shared" si="44"/>
        <v/>
      </c>
      <c r="BX44" s="125" t="str">
        <f t="shared" si="44"/>
        <v/>
      </c>
      <c r="BY44" s="125" t="str">
        <f t="shared" si="44"/>
        <v/>
      </c>
      <c r="BZ44" s="125" t="str">
        <f t="shared" si="44"/>
        <v/>
      </c>
      <c r="CA44" s="125" t="str">
        <f t="shared" si="44"/>
        <v/>
      </c>
      <c r="CB44" s="125" t="str">
        <f t="shared" ref="CB44:DO44" si="45">IF(CB17="","",CB17)</f>
        <v/>
      </c>
      <c r="CC44" s="125" t="str">
        <f t="shared" si="45"/>
        <v/>
      </c>
      <c r="CD44" s="125" t="str">
        <f t="shared" si="45"/>
        <v/>
      </c>
      <c r="CE44" s="125" t="str">
        <f t="shared" si="45"/>
        <v/>
      </c>
      <c r="CF44" s="125" t="str">
        <f t="shared" si="45"/>
        <v/>
      </c>
      <c r="CG44" s="125" t="str">
        <f t="shared" si="45"/>
        <v/>
      </c>
      <c r="CH44" s="125" t="str">
        <f t="shared" si="45"/>
        <v/>
      </c>
      <c r="CI44" s="125" t="str">
        <f t="shared" si="45"/>
        <v/>
      </c>
      <c r="CJ44" s="125" t="str">
        <f t="shared" si="45"/>
        <v/>
      </c>
      <c r="CK44" s="125" t="str">
        <f t="shared" si="45"/>
        <v/>
      </c>
      <c r="CL44" s="125" t="str">
        <f t="shared" si="45"/>
        <v/>
      </c>
      <c r="CM44" s="125" t="str">
        <f t="shared" si="45"/>
        <v/>
      </c>
      <c r="CN44" s="125" t="str">
        <f t="shared" si="45"/>
        <v/>
      </c>
      <c r="CO44" s="125" t="str">
        <f t="shared" si="45"/>
        <v/>
      </c>
      <c r="CP44" s="125" t="str">
        <f t="shared" si="45"/>
        <v/>
      </c>
      <c r="CQ44" s="125" t="str">
        <f t="shared" si="45"/>
        <v/>
      </c>
      <c r="CR44" s="125" t="str">
        <f t="shared" si="45"/>
        <v/>
      </c>
      <c r="CS44" s="125" t="str">
        <f t="shared" si="45"/>
        <v/>
      </c>
      <c r="CT44" s="125" t="str">
        <f t="shared" si="45"/>
        <v/>
      </c>
      <c r="CU44" s="125" t="str">
        <f t="shared" si="45"/>
        <v/>
      </c>
      <c r="CV44" s="125" t="str">
        <f t="shared" si="45"/>
        <v/>
      </c>
      <c r="CW44" s="125" t="str">
        <f t="shared" si="45"/>
        <v/>
      </c>
      <c r="CX44" s="125" t="str">
        <f t="shared" si="45"/>
        <v/>
      </c>
      <c r="CY44" s="125" t="str">
        <f t="shared" si="45"/>
        <v/>
      </c>
      <c r="CZ44" s="125" t="str">
        <f t="shared" si="45"/>
        <v/>
      </c>
      <c r="DA44" s="125" t="str">
        <f t="shared" si="45"/>
        <v/>
      </c>
      <c r="DB44" s="125" t="str">
        <f t="shared" si="45"/>
        <v/>
      </c>
      <c r="DC44" s="125" t="str">
        <f t="shared" si="45"/>
        <v/>
      </c>
      <c r="DD44" s="125" t="str">
        <f t="shared" si="45"/>
        <v/>
      </c>
      <c r="DE44" s="125" t="str">
        <f t="shared" si="45"/>
        <v/>
      </c>
      <c r="DF44" s="125" t="str">
        <f t="shared" si="45"/>
        <v/>
      </c>
      <c r="DG44" s="125" t="str">
        <f t="shared" si="45"/>
        <v/>
      </c>
      <c r="DH44" s="125" t="str">
        <f t="shared" si="45"/>
        <v/>
      </c>
      <c r="DI44" s="125" t="str">
        <f t="shared" si="45"/>
        <v/>
      </c>
      <c r="DJ44" s="125" t="str">
        <f t="shared" si="45"/>
        <v/>
      </c>
      <c r="DK44" s="125" t="str">
        <f t="shared" si="45"/>
        <v/>
      </c>
      <c r="DL44" s="125" t="str">
        <f t="shared" si="45"/>
        <v/>
      </c>
      <c r="DM44" s="125" t="str">
        <f t="shared" si="45"/>
        <v/>
      </c>
      <c r="DN44" s="125" t="str">
        <f t="shared" si="45"/>
        <v/>
      </c>
      <c r="DO44" s="126" t="str">
        <f t="shared" si="45"/>
        <v/>
      </c>
    </row>
    <row r="45" spans="2:119" ht="15" hidden="1" customHeight="1">
      <c r="B45" s="484"/>
      <c r="C45" s="484"/>
      <c r="D45" s="484"/>
      <c r="E45" s="484"/>
      <c r="F45" s="484"/>
      <c r="G45" s="484"/>
      <c r="H45" s="32"/>
      <c r="M45" s="131" t="str">
        <f>M46</f>
        <v>직원11</v>
      </c>
      <c r="N45" s="127">
        <f>N46</f>
        <v>0</v>
      </c>
      <c r="O45" s="128" t="str">
        <f>IF(COLUMN()-COLUMN($N45)&gt;$N45,"",MOD(O$6,$N45))</f>
        <v/>
      </c>
      <c r="P45" s="128" t="str">
        <f t="shared" si="42"/>
        <v/>
      </c>
      <c r="Q45" s="128" t="str">
        <f t="shared" si="42"/>
        <v/>
      </c>
      <c r="R45" s="128" t="str">
        <f t="shared" si="42"/>
        <v/>
      </c>
      <c r="S45" s="128" t="str">
        <f t="shared" si="38"/>
        <v/>
      </c>
      <c r="T45" s="128" t="str">
        <f t="shared" si="38"/>
        <v/>
      </c>
      <c r="U45" s="128" t="str">
        <f t="shared" si="38"/>
        <v/>
      </c>
      <c r="V45" s="128" t="str">
        <f t="shared" si="38"/>
        <v/>
      </c>
      <c r="W45" s="128" t="str">
        <f t="shared" si="38"/>
        <v/>
      </c>
      <c r="X45" s="128" t="str">
        <f t="shared" si="38"/>
        <v/>
      </c>
      <c r="Y45" s="128" t="str">
        <f t="shared" si="38"/>
        <v/>
      </c>
      <c r="Z45" s="128" t="str">
        <f t="shared" si="38"/>
        <v/>
      </c>
      <c r="AA45" s="128" t="str">
        <f t="shared" si="38"/>
        <v/>
      </c>
      <c r="AB45" s="128" t="str">
        <f t="shared" si="38"/>
        <v/>
      </c>
      <c r="AC45" s="128" t="str">
        <f t="shared" si="38"/>
        <v/>
      </c>
      <c r="AD45" s="128" t="str">
        <f t="shared" si="38"/>
        <v/>
      </c>
      <c r="AE45" s="128" t="str">
        <f t="shared" si="38"/>
        <v/>
      </c>
      <c r="AF45" s="128" t="str">
        <f t="shared" si="38"/>
        <v/>
      </c>
      <c r="AG45" s="128" t="str">
        <f t="shared" si="38"/>
        <v/>
      </c>
      <c r="AH45" s="128" t="str">
        <f t="shared" si="38"/>
        <v/>
      </c>
      <c r="AI45" s="128" t="str">
        <f t="shared" si="38"/>
        <v/>
      </c>
      <c r="AJ45" s="128" t="str">
        <f t="shared" si="38"/>
        <v/>
      </c>
      <c r="AK45" s="128" t="str">
        <f t="shared" si="38"/>
        <v/>
      </c>
      <c r="AL45" s="128" t="str">
        <f t="shared" si="38"/>
        <v/>
      </c>
      <c r="AM45" s="128" t="str">
        <f t="shared" si="38"/>
        <v/>
      </c>
      <c r="AN45" s="128" t="str">
        <f t="shared" si="38"/>
        <v/>
      </c>
      <c r="AO45" s="128" t="str">
        <f t="shared" si="38"/>
        <v/>
      </c>
      <c r="AP45" s="128" t="str">
        <f t="shared" si="38"/>
        <v/>
      </c>
      <c r="AQ45" s="128" t="str">
        <f t="shared" si="38"/>
        <v/>
      </c>
      <c r="AR45" s="128" t="str">
        <f t="shared" si="38"/>
        <v/>
      </c>
      <c r="AS45" s="128" t="str">
        <f t="shared" si="38"/>
        <v/>
      </c>
      <c r="AT45" s="128" t="str">
        <f t="shared" si="38"/>
        <v/>
      </c>
      <c r="AU45" s="128" t="str">
        <f t="shared" si="38"/>
        <v/>
      </c>
      <c r="AV45" s="128" t="str">
        <f t="shared" si="38"/>
        <v/>
      </c>
      <c r="AW45" s="128" t="str">
        <f t="shared" si="38"/>
        <v/>
      </c>
      <c r="AX45" s="128" t="str">
        <f t="shared" si="38"/>
        <v/>
      </c>
      <c r="AY45" s="128" t="str">
        <f t="shared" si="38"/>
        <v/>
      </c>
      <c r="AZ45" s="128" t="str">
        <f t="shared" si="38"/>
        <v/>
      </c>
      <c r="BA45" s="128" t="str">
        <f t="shared" si="38"/>
        <v/>
      </c>
      <c r="BB45" s="128" t="str">
        <f t="shared" si="38"/>
        <v/>
      </c>
      <c r="BC45" s="128" t="str">
        <f t="shared" si="38"/>
        <v/>
      </c>
      <c r="BD45" s="128" t="str">
        <f t="shared" si="38"/>
        <v/>
      </c>
      <c r="BE45" s="128" t="str">
        <f t="shared" si="38"/>
        <v/>
      </c>
      <c r="BF45" s="128" t="str">
        <f t="shared" si="38"/>
        <v/>
      </c>
      <c r="BG45" s="128" t="str">
        <f t="shared" si="38"/>
        <v/>
      </c>
      <c r="BH45" s="128" t="str">
        <f t="shared" si="38"/>
        <v/>
      </c>
      <c r="BI45" s="128" t="str">
        <f t="shared" si="38"/>
        <v/>
      </c>
      <c r="BJ45" s="128" t="str">
        <f t="shared" si="38"/>
        <v/>
      </c>
      <c r="BK45" s="128" t="str">
        <f t="shared" si="38"/>
        <v/>
      </c>
      <c r="BL45" s="128" t="str">
        <f t="shared" si="38"/>
        <v/>
      </c>
      <c r="BM45" s="128" t="str">
        <f t="shared" si="38"/>
        <v/>
      </c>
      <c r="BN45" s="128" t="str">
        <f t="shared" si="38"/>
        <v/>
      </c>
      <c r="BO45" s="128" t="str">
        <f t="shared" si="38"/>
        <v/>
      </c>
      <c r="BP45" s="128" t="str">
        <f t="shared" si="38"/>
        <v/>
      </c>
      <c r="BQ45" s="128" t="str">
        <f t="shared" si="38"/>
        <v/>
      </c>
      <c r="BR45" s="128" t="str">
        <f t="shared" si="38"/>
        <v/>
      </c>
      <c r="BS45" s="128" t="str">
        <f t="shared" si="38"/>
        <v/>
      </c>
      <c r="BT45" s="128" t="str">
        <f t="shared" si="38"/>
        <v/>
      </c>
      <c r="BU45" s="128" t="str">
        <f t="shared" si="38"/>
        <v/>
      </c>
      <c r="BV45" s="128" t="str">
        <f t="shared" si="38"/>
        <v/>
      </c>
      <c r="BW45" s="128" t="str">
        <f t="shared" si="38"/>
        <v/>
      </c>
      <c r="BX45" s="128" t="str">
        <f t="shared" si="38"/>
        <v/>
      </c>
      <c r="BY45" s="128" t="str">
        <f t="shared" si="38"/>
        <v/>
      </c>
      <c r="BZ45" s="128" t="str">
        <f t="shared" si="38"/>
        <v/>
      </c>
      <c r="CA45" s="128" t="str">
        <f t="shared" si="20"/>
        <v/>
      </c>
      <c r="CB45" s="128" t="str">
        <f t="shared" si="20"/>
        <v/>
      </c>
      <c r="CC45" s="128" t="str">
        <f t="shared" si="20"/>
        <v/>
      </c>
      <c r="CD45" s="128" t="str">
        <f t="shared" si="20"/>
        <v/>
      </c>
      <c r="CE45" s="128" t="str">
        <f t="shared" si="20"/>
        <v/>
      </c>
      <c r="CF45" s="128" t="str">
        <f t="shared" si="20"/>
        <v/>
      </c>
      <c r="CG45" s="128" t="str">
        <f t="shared" si="20"/>
        <v/>
      </c>
      <c r="CH45" s="128" t="str">
        <f t="shared" si="20"/>
        <v/>
      </c>
      <c r="CI45" s="128" t="str">
        <f t="shared" si="20"/>
        <v/>
      </c>
      <c r="CJ45" s="128" t="str">
        <f t="shared" si="20"/>
        <v/>
      </c>
      <c r="CK45" s="128" t="str">
        <f t="shared" si="20"/>
        <v/>
      </c>
      <c r="CL45" s="128" t="str">
        <f t="shared" si="20"/>
        <v/>
      </c>
      <c r="CM45" s="128" t="str">
        <f t="shared" si="20"/>
        <v/>
      </c>
      <c r="CN45" s="128" t="str">
        <f t="shared" si="20"/>
        <v/>
      </c>
      <c r="CO45" s="128" t="str">
        <f t="shared" si="20"/>
        <v/>
      </c>
      <c r="CP45" s="128" t="str">
        <f t="shared" si="20"/>
        <v/>
      </c>
      <c r="CQ45" s="128" t="str">
        <f t="shared" si="31"/>
        <v/>
      </c>
      <c r="CR45" s="128" t="str">
        <f t="shared" si="31"/>
        <v/>
      </c>
      <c r="CS45" s="128" t="str">
        <f t="shared" si="31"/>
        <v/>
      </c>
      <c r="CT45" s="128" t="str">
        <f t="shared" si="31"/>
        <v/>
      </c>
      <c r="CU45" s="128" t="str">
        <f t="shared" si="31"/>
        <v/>
      </c>
      <c r="CV45" s="128" t="str">
        <f t="shared" si="31"/>
        <v/>
      </c>
      <c r="CW45" s="128" t="str">
        <f t="shared" si="31"/>
        <v/>
      </c>
      <c r="CX45" s="128" t="str">
        <f t="shared" si="31"/>
        <v/>
      </c>
      <c r="CY45" s="128" t="str">
        <f t="shared" si="31"/>
        <v/>
      </c>
      <c r="CZ45" s="128" t="str">
        <f t="shared" si="31"/>
        <v/>
      </c>
      <c r="DA45" s="128" t="str">
        <f t="shared" si="31"/>
        <v/>
      </c>
      <c r="DB45" s="128" t="str">
        <f t="shared" si="31"/>
        <v/>
      </c>
      <c r="DC45" s="128" t="str">
        <f t="shared" si="31"/>
        <v/>
      </c>
      <c r="DD45" s="128" t="str">
        <f t="shared" si="31"/>
        <v/>
      </c>
      <c r="DE45" s="128" t="str">
        <f t="shared" si="31"/>
        <v/>
      </c>
      <c r="DF45" s="128" t="str">
        <f t="shared" si="31"/>
        <v/>
      </c>
      <c r="DG45" s="128" t="str">
        <f t="shared" si="31"/>
        <v/>
      </c>
      <c r="DH45" s="128" t="str">
        <f t="shared" si="31"/>
        <v/>
      </c>
      <c r="DI45" s="128" t="str">
        <f t="shared" si="31"/>
        <v/>
      </c>
      <c r="DJ45" s="128" t="str">
        <f t="shared" si="31"/>
        <v/>
      </c>
      <c r="DK45" s="128" t="str">
        <f t="shared" si="31"/>
        <v/>
      </c>
      <c r="DL45" s="128" t="str">
        <f t="shared" si="31"/>
        <v/>
      </c>
      <c r="DM45" s="128" t="str">
        <f t="shared" si="31"/>
        <v/>
      </c>
      <c r="DN45" s="128" t="str">
        <f t="shared" si="31"/>
        <v/>
      </c>
      <c r="DO45" s="129" t="str">
        <f t="shared" si="31"/>
        <v/>
      </c>
    </row>
    <row r="46" spans="2:119" ht="15" hidden="1" customHeight="1">
      <c r="B46" s="484"/>
      <c r="C46" s="484"/>
      <c r="D46" s="484"/>
      <c r="E46" s="484"/>
      <c r="F46" s="484"/>
      <c r="G46" s="484"/>
      <c r="H46" s="32"/>
      <c r="M46" s="123" t="str">
        <f t="shared" ref="M46:N46" si="46">M18</f>
        <v>직원11</v>
      </c>
      <c r="N46" s="124">
        <f t="shared" si="46"/>
        <v>0</v>
      </c>
      <c r="O46" s="79" t="str">
        <f>IF(O18="","",O18)</f>
        <v/>
      </c>
      <c r="P46" s="79" t="str">
        <f t="shared" ref="P46:CA46" si="47">IF(P18="","",P18)</f>
        <v/>
      </c>
      <c r="Q46" s="79" t="str">
        <f t="shared" si="47"/>
        <v/>
      </c>
      <c r="R46" s="79" t="str">
        <f t="shared" si="47"/>
        <v/>
      </c>
      <c r="S46" s="79" t="str">
        <f t="shared" si="47"/>
        <v/>
      </c>
      <c r="T46" s="79" t="str">
        <f t="shared" si="47"/>
        <v/>
      </c>
      <c r="U46" s="79" t="str">
        <f t="shared" si="47"/>
        <v/>
      </c>
      <c r="V46" s="125" t="str">
        <f t="shared" si="47"/>
        <v/>
      </c>
      <c r="W46" s="125" t="str">
        <f t="shared" si="47"/>
        <v/>
      </c>
      <c r="X46" s="125" t="str">
        <f t="shared" si="47"/>
        <v/>
      </c>
      <c r="Y46" s="125" t="str">
        <f t="shared" si="47"/>
        <v/>
      </c>
      <c r="Z46" s="125" t="str">
        <f t="shared" si="47"/>
        <v/>
      </c>
      <c r="AA46" s="125" t="str">
        <f t="shared" si="47"/>
        <v/>
      </c>
      <c r="AB46" s="125" t="str">
        <f t="shared" si="47"/>
        <v/>
      </c>
      <c r="AC46" s="125" t="str">
        <f t="shared" si="47"/>
        <v/>
      </c>
      <c r="AD46" s="125" t="str">
        <f t="shared" si="47"/>
        <v/>
      </c>
      <c r="AE46" s="125" t="str">
        <f t="shared" si="47"/>
        <v/>
      </c>
      <c r="AF46" s="125" t="str">
        <f t="shared" si="47"/>
        <v/>
      </c>
      <c r="AG46" s="125" t="str">
        <f t="shared" si="47"/>
        <v/>
      </c>
      <c r="AH46" s="125" t="str">
        <f t="shared" si="47"/>
        <v/>
      </c>
      <c r="AI46" s="125" t="str">
        <f t="shared" si="47"/>
        <v/>
      </c>
      <c r="AJ46" s="125" t="str">
        <f t="shared" si="47"/>
        <v/>
      </c>
      <c r="AK46" s="125" t="str">
        <f t="shared" si="47"/>
        <v/>
      </c>
      <c r="AL46" s="125" t="str">
        <f t="shared" si="47"/>
        <v/>
      </c>
      <c r="AM46" s="125" t="str">
        <f t="shared" si="47"/>
        <v/>
      </c>
      <c r="AN46" s="125" t="str">
        <f t="shared" si="47"/>
        <v/>
      </c>
      <c r="AO46" s="125" t="str">
        <f t="shared" si="47"/>
        <v/>
      </c>
      <c r="AP46" s="125" t="str">
        <f t="shared" si="47"/>
        <v/>
      </c>
      <c r="AQ46" s="125" t="str">
        <f t="shared" si="47"/>
        <v/>
      </c>
      <c r="AR46" s="125" t="str">
        <f t="shared" si="47"/>
        <v/>
      </c>
      <c r="AS46" s="125" t="str">
        <f t="shared" si="47"/>
        <v/>
      </c>
      <c r="AT46" s="125" t="str">
        <f t="shared" si="47"/>
        <v/>
      </c>
      <c r="AU46" s="125" t="str">
        <f t="shared" si="47"/>
        <v/>
      </c>
      <c r="AV46" s="125" t="str">
        <f t="shared" si="47"/>
        <v/>
      </c>
      <c r="AW46" s="125" t="str">
        <f t="shared" si="47"/>
        <v/>
      </c>
      <c r="AX46" s="125" t="str">
        <f t="shared" si="47"/>
        <v/>
      </c>
      <c r="AY46" s="125" t="str">
        <f t="shared" si="47"/>
        <v/>
      </c>
      <c r="AZ46" s="125" t="str">
        <f t="shared" si="47"/>
        <v/>
      </c>
      <c r="BA46" s="125" t="str">
        <f t="shared" si="47"/>
        <v/>
      </c>
      <c r="BB46" s="125" t="str">
        <f t="shared" si="47"/>
        <v/>
      </c>
      <c r="BC46" s="125" t="str">
        <f t="shared" si="47"/>
        <v/>
      </c>
      <c r="BD46" s="125" t="str">
        <f t="shared" si="47"/>
        <v/>
      </c>
      <c r="BE46" s="125" t="str">
        <f t="shared" si="47"/>
        <v/>
      </c>
      <c r="BF46" s="125" t="str">
        <f t="shared" si="47"/>
        <v/>
      </c>
      <c r="BG46" s="125" t="str">
        <f t="shared" si="47"/>
        <v/>
      </c>
      <c r="BH46" s="125" t="str">
        <f t="shared" si="47"/>
        <v/>
      </c>
      <c r="BI46" s="125" t="str">
        <f t="shared" si="47"/>
        <v/>
      </c>
      <c r="BJ46" s="125" t="str">
        <f t="shared" si="47"/>
        <v/>
      </c>
      <c r="BK46" s="125" t="str">
        <f t="shared" si="47"/>
        <v/>
      </c>
      <c r="BL46" s="125" t="str">
        <f t="shared" si="47"/>
        <v/>
      </c>
      <c r="BM46" s="125" t="str">
        <f t="shared" si="47"/>
        <v/>
      </c>
      <c r="BN46" s="125" t="str">
        <f t="shared" si="47"/>
        <v/>
      </c>
      <c r="BO46" s="125" t="str">
        <f t="shared" si="47"/>
        <v/>
      </c>
      <c r="BP46" s="125" t="str">
        <f t="shared" si="47"/>
        <v/>
      </c>
      <c r="BQ46" s="125" t="str">
        <f t="shared" si="47"/>
        <v/>
      </c>
      <c r="BR46" s="125" t="str">
        <f t="shared" si="47"/>
        <v/>
      </c>
      <c r="BS46" s="125" t="str">
        <f t="shared" si="47"/>
        <v/>
      </c>
      <c r="BT46" s="125" t="str">
        <f t="shared" si="47"/>
        <v/>
      </c>
      <c r="BU46" s="125" t="str">
        <f t="shared" si="47"/>
        <v/>
      </c>
      <c r="BV46" s="125" t="str">
        <f t="shared" si="47"/>
        <v/>
      </c>
      <c r="BW46" s="125" t="str">
        <f t="shared" si="47"/>
        <v/>
      </c>
      <c r="BX46" s="125" t="str">
        <f t="shared" si="47"/>
        <v/>
      </c>
      <c r="BY46" s="125" t="str">
        <f t="shared" si="47"/>
        <v/>
      </c>
      <c r="BZ46" s="125" t="str">
        <f t="shared" si="47"/>
        <v/>
      </c>
      <c r="CA46" s="125" t="str">
        <f t="shared" si="47"/>
        <v/>
      </c>
      <c r="CB46" s="125" t="str">
        <f t="shared" ref="CB46:DO46" si="48">IF(CB18="","",CB18)</f>
        <v/>
      </c>
      <c r="CC46" s="125" t="str">
        <f t="shared" si="48"/>
        <v/>
      </c>
      <c r="CD46" s="125" t="str">
        <f t="shared" si="48"/>
        <v/>
      </c>
      <c r="CE46" s="125" t="str">
        <f t="shared" si="48"/>
        <v/>
      </c>
      <c r="CF46" s="125" t="str">
        <f t="shared" si="48"/>
        <v/>
      </c>
      <c r="CG46" s="125" t="str">
        <f t="shared" si="48"/>
        <v/>
      </c>
      <c r="CH46" s="125" t="str">
        <f t="shared" si="48"/>
        <v/>
      </c>
      <c r="CI46" s="125" t="str">
        <f t="shared" si="48"/>
        <v/>
      </c>
      <c r="CJ46" s="125" t="str">
        <f t="shared" si="48"/>
        <v/>
      </c>
      <c r="CK46" s="125" t="str">
        <f t="shared" si="48"/>
        <v/>
      </c>
      <c r="CL46" s="125" t="str">
        <f t="shared" si="48"/>
        <v/>
      </c>
      <c r="CM46" s="125" t="str">
        <f t="shared" si="48"/>
        <v/>
      </c>
      <c r="CN46" s="125" t="str">
        <f t="shared" si="48"/>
        <v/>
      </c>
      <c r="CO46" s="125" t="str">
        <f t="shared" si="48"/>
        <v/>
      </c>
      <c r="CP46" s="125" t="str">
        <f t="shared" si="48"/>
        <v/>
      </c>
      <c r="CQ46" s="125" t="str">
        <f t="shared" si="48"/>
        <v/>
      </c>
      <c r="CR46" s="125" t="str">
        <f t="shared" si="48"/>
        <v/>
      </c>
      <c r="CS46" s="125" t="str">
        <f t="shared" si="48"/>
        <v/>
      </c>
      <c r="CT46" s="125" t="str">
        <f t="shared" si="48"/>
        <v/>
      </c>
      <c r="CU46" s="125" t="str">
        <f t="shared" si="48"/>
        <v/>
      </c>
      <c r="CV46" s="125" t="str">
        <f t="shared" si="48"/>
        <v/>
      </c>
      <c r="CW46" s="125" t="str">
        <f t="shared" si="48"/>
        <v/>
      </c>
      <c r="CX46" s="125" t="str">
        <f t="shared" si="48"/>
        <v/>
      </c>
      <c r="CY46" s="125" t="str">
        <f t="shared" si="48"/>
        <v/>
      </c>
      <c r="CZ46" s="125" t="str">
        <f t="shared" si="48"/>
        <v/>
      </c>
      <c r="DA46" s="125" t="str">
        <f t="shared" si="48"/>
        <v/>
      </c>
      <c r="DB46" s="125" t="str">
        <f t="shared" si="48"/>
        <v/>
      </c>
      <c r="DC46" s="125" t="str">
        <f t="shared" si="48"/>
        <v/>
      </c>
      <c r="DD46" s="125" t="str">
        <f t="shared" si="48"/>
        <v/>
      </c>
      <c r="DE46" s="125" t="str">
        <f t="shared" si="48"/>
        <v/>
      </c>
      <c r="DF46" s="125" t="str">
        <f t="shared" si="48"/>
        <v/>
      </c>
      <c r="DG46" s="125" t="str">
        <f t="shared" si="48"/>
        <v/>
      </c>
      <c r="DH46" s="125" t="str">
        <f t="shared" si="48"/>
        <v/>
      </c>
      <c r="DI46" s="125" t="str">
        <f t="shared" si="48"/>
        <v/>
      </c>
      <c r="DJ46" s="125" t="str">
        <f t="shared" si="48"/>
        <v/>
      </c>
      <c r="DK46" s="125" t="str">
        <f t="shared" si="48"/>
        <v/>
      </c>
      <c r="DL46" s="125" t="str">
        <f t="shared" si="48"/>
        <v/>
      </c>
      <c r="DM46" s="125" t="str">
        <f t="shared" si="48"/>
        <v/>
      </c>
      <c r="DN46" s="125" t="str">
        <f t="shared" si="48"/>
        <v/>
      </c>
      <c r="DO46" s="126" t="str">
        <f t="shared" si="48"/>
        <v/>
      </c>
    </row>
    <row r="47" spans="2:119" ht="15" hidden="1" customHeight="1">
      <c r="B47" s="484"/>
      <c r="C47" s="484"/>
      <c r="D47" s="484"/>
      <c r="E47" s="484"/>
      <c r="F47" s="484"/>
      <c r="G47" s="484"/>
      <c r="H47" s="32"/>
      <c r="M47" s="131" t="str">
        <f>M48</f>
        <v>직원12</v>
      </c>
      <c r="N47" s="127">
        <f>N48</f>
        <v>0</v>
      </c>
      <c r="O47" s="128" t="str">
        <f>IF(COLUMN()-COLUMN($N47)&gt;$N47,"",MOD(O$6,$N47))</f>
        <v/>
      </c>
      <c r="P47" s="128" t="str">
        <f t="shared" si="42"/>
        <v/>
      </c>
      <c r="Q47" s="128" t="str">
        <f t="shared" si="42"/>
        <v/>
      </c>
      <c r="R47" s="128" t="str">
        <f t="shared" si="42"/>
        <v/>
      </c>
      <c r="S47" s="128" t="str">
        <f t="shared" si="38"/>
        <v/>
      </c>
      <c r="T47" s="128" t="str">
        <f t="shared" si="38"/>
        <v/>
      </c>
      <c r="U47" s="128" t="str">
        <f t="shared" si="38"/>
        <v/>
      </c>
      <c r="V47" s="128" t="str">
        <f t="shared" si="38"/>
        <v/>
      </c>
      <c r="W47" s="128" t="str">
        <f t="shared" si="38"/>
        <v/>
      </c>
      <c r="X47" s="128" t="str">
        <f t="shared" si="38"/>
        <v/>
      </c>
      <c r="Y47" s="128" t="str">
        <f t="shared" si="38"/>
        <v/>
      </c>
      <c r="Z47" s="128" t="str">
        <f t="shared" si="38"/>
        <v/>
      </c>
      <c r="AA47" s="128" t="str">
        <f t="shared" si="38"/>
        <v/>
      </c>
      <c r="AB47" s="128" t="str">
        <f t="shared" si="38"/>
        <v/>
      </c>
      <c r="AC47" s="128" t="str">
        <f t="shared" si="38"/>
        <v/>
      </c>
      <c r="AD47" s="128" t="str">
        <f t="shared" si="38"/>
        <v/>
      </c>
      <c r="AE47" s="128" t="str">
        <f t="shared" si="38"/>
        <v/>
      </c>
      <c r="AF47" s="128" t="str">
        <f t="shared" si="38"/>
        <v/>
      </c>
      <c r="AG47" s="128" t="str">
        <f t="shared" si="38"/>
        <v/>
      </c>
      <c r="AH47" s="128" t="str">
        <f t="shared" si="38"/>
        <v/>
      </c>
      <c r="AI47" s="128" t="str">
        <f t="shared" si="38"/>
        <v/>
      </c>
      <c r="AJ47" s="128" t="str">
        <f t="shared" si="38"/>
        <v/>
      </c>
      <c r="AK47" s="128" t="str">
        <f t="shared" si="38"/>
        <v/>
      </c>
      <c r="AL47" s="128" t="str">
        <f t="shared" si="38"/>
        <v/>
      </c>
      <c r="AM47" s="128" t="str">
        <f t="shared" si="38"/>
        <v/>
      </c>
      <c r="AN47" s="128" t="str">
        <f t="shared" si="38"/>
        <v/>
      </c>
      <c r="AO47" s="128" t="str">
        <f t="shared" si="38"/>
        <v/>
      </c>
      <c r="AP47" s="128" t="str">
        <f t="shared" si="38"/>
        <v/>
      </c>
      <c r="AQ47" s="128" t="str">
        <f t="shared" si="38"/>
        <v/>
      </c>
      <c r="AR47" s="128" t="str">
        <f t="shared" si="38"/>
        <v/>
      </c>
      <c r="AS47" s="128" t="str">
        <f t="shared" si="38"/>
        <v/>
      </c>
      <c r="AT47" s="128" t="str">
        <f t="shared" si="38"/>
        <v/>
      </c>
      <c r="AU47" s="128" t="str">
        <f t="shared" si="38"/>
        <v/>
      </c>
      <c r="AV47" s="128" t="str">
        <f t="shared" si="38"/>
        <v/>
      </c>
      <c r="AW47" s="128" t="str">
        <f t="shared" si="38"/>
        <v/>
      </c>
      <c r="AX47" s="128" t="str">
        <f t="shared" si="38"/>
        <v/>
      </c>
      <c r="AY47" s="128" t="str">
        <f t="shared" si="38"/>
        <v/>
      </c>
      <c r="AZ47" s="128" t="str">
        <f t="shared" si="38"/>
        <v/>
      </c>
      <c r="BA47" s="128" t="str">
        <f t="shared" si="38"/>
        <v/>
      </c>
      <c r="BB47" s="128" t="str">
        <f t="shared" si="38"/>
        <v/>
      </c>
      <c r="BC47" s="128" t="str">
        <f t="shared" si="38"/>
        <v/>
      </c>
      <c r="BD47" s="128" t="str">
        <f t="shared" si="38"/>
        <v/>
      </c>
      <c r="BE47" s="128" t="str">
        <f t="shared" si="38"/>
        <v/>
      </c>
      <c r="BF47" s="128" t="str">
        <f t="shared" si="38"/>
        <v/>
      </c>
      <c r="BG47" s="128" t="str">
        <f t="shared" si="38"/>
        <v/>
      </c>
      <c r="BH47" s="128" t="str">
        <f t="shared" si="38"/>
        <v/>
      </c>
      <c r="BI47" s="128" t="str">
        <f t="shared" si="38"/>
        <v/>
      </c>
      <c r="BJ47" s="128" t="str">
        <f t="shared" si="38"/>
        <v/>
      </c>
      <c r="BK47" s="128" t="str">
        <f t="shared" si="38"/>
        <v/>
      </c>
      <c r="BL47" s="128" t="str">
        <f t="shared" si="38"/>
        <v/>
      </c>
      <c r="BM47" s="128" t="str">
        <f t="shared" si="38"/>
        <v/>
      </c>
      <c r="BN47" s="128" t="str">
        <f t="shared" si="38"/>
        <v/>
      </c>
      <c r="BO47" s="128" t="str">
        <f t="shared" si="38"/>
        <v/>
      </c>
      <c r="BP47" s="128" t="str">
        <f t="shared" si="38"/>
        <v/>
      </c>
      <c r="BQ47" s="128" t="str">
        <f t="shared" si="38"/>
        <v/>
      </c>
      <c r="BR47" s="128" t="str">
        <f t="shared" si="38"/>
        <v/>
      </c>
      <c r="BS47" s="128" t="str">
        <f t="shared" si="38"/>
        <v/>
      </c>
      <c r="BT47" s="128" t="str">
        <f t="shared" si="38"/>
        <v/>
      </c>
      <c r="BU47" s="128" t="str">
        <f t="shared" si="38"/>
        <v/>
      </c>
      <c r="BV47" s="128" t="str">
        <f t="shared" si="38"/>
        <v/>
      </c>
      <c r="BW47" s="128" t="str">
        <f t="shared" si="38"/>
        <v/>
      </c>
      <c r="BX47" s="128" t="str">
        <f t="shared" si="38"/>
        <v/>
      </c>
      <c r="BY47" s="128" t="str">
        <f t="shared" si="38"/>
        <v/>
      </c>
      <c r="BZ47" s="128" t="str">
        <f t="shared" si="38"/>
        <v/>
      </c>
      <c r="CA47" s="128" t="str">
        <f t="shared" si="20"/>
        <v/>
      </c>
      <c r="CB47" s="128" t="str">
        <f t="shared" si="20"/>
        <v/>
      </c>
      <c r="CC47" s="128" t="str">
        <f t="shared" si="20"/>
        <v/>
      </c>
      <c r="CD47" s="128" t="str">
        <f t="shared" si="20"/>
        <v/>
      </c>
      <c r="CE47" s="128" t="str">
        <f t="shared" si="20"/>
        <v/>
      </c>
      <c r="CF47" s="128" t="str">
        <f t="shared" si="20"/>
        <v/>
      </c>
      <c r="CG47" s="128" t="str">
        <f t="shared" si="20"/>
        <v/>
      </c>
      <c r="CH47" s="128" t="str">
        <f t="shared" si="20"/>
        <v/>
      </c>
      <c r="CI47" s="128" t="str">
        <f t="shared" si="20"/>
        <v/>
      </c>
      <c r="CJ47" s="128" t="str">
        <f t="shared" si="20"/>
        <v/>
      </c>
      <c r="CK47" s="128" t="str">
        <f t="shared" si="20"/>
        <v/>
      </c>
      <c r="CL47" s="128" t="str">
        <f t="shared" si="20"/>
        <v/>
      </c>
      <c r="CM47" s="128" t="str">
        <f t="shared" si="20"/>
        <v/>
      </c>
      <c r="CN47" s="128" t="str">
        <f t="shared" si="20"/>
        <v/>
      </c>
      <c r="CO47" s="128" t="str">
        <f t="shared" si="20"/>
        <v/>
      </c>
      <c r="CP47" s="128" t="str">
        <f t="shared" si="20"/>
        <v/>
      </c>
      <c r="CQ47" s="128" t="str">
        <f t="shared" si="31"/>
        <v/>
      </c>
      <c r="CR47" s="128" t="str">
        <f t="shared" si="31"/>
        <v/>
      </c>
      <c r="CS47" s="128" t="str">
        <f t="shared" si="31"/>
        <v/>
      </c>
      <c r="CT47" s="128" t="str">
        <f t="shared" si="31"/>
        <v/>
      </c>
      <c r="CU47" s="128" t="str">
        <f t="shared" si="31"/>
        <v/>
      </c>
      <c r="CV47" s="128" t="str">
        <f t="shared" si="31"/>
        <v/>
      </c>
      <c r="CW47" s="128" t="str">
        <f t="shared" si="31"/>
        <v/>
      </c>
      <c r="CX47" s="128" t="str">
        <f t="shared" si="31"/>
        <v/>
      </c>
      <c r="CY47" s="128" t="str">
        <f t="shared" si="31"/>
        <v/>
      </c>
      <c r="CZ47" s="128" t="str">
        <f t="shared" si="31"/>
        <v/>
      </c>
      <c r="DA47" s="128" t="str">
        <f t="shared" si="31"/>
        <v/>
      </c>
      <c r="DB47" s="128" t="str">
        <f t="shared" si="31"/>
        <v/>
      </c>
      <c r="DC47" s="128" t="str">
        <f t="shared" si="31"/>
        <v/>
      </c>
      <c r="DD47" s="128" t="str">
        <f t="shared" si="31"/>
        <v/>
      </c>
      <c r="DE47" s="128" t="str">
        <f t="shared" si="31"/>
        <v/>
      </c>
      <c r="DF47" s="128" t="str">
        <f t="shared" si="31"/>
        <v/>
      </c>
      <c r="DG47" s="128" t="str">
        <f t="shared" si="31"/>
        <v/>
      </c>
      <c r="DH47" s="128" t="str">
        <f t="shared" si="31"/>
        <v/>
      </c>
      <c r="DI47" s="128" t="str">
        <f t="shared" si="31"/>
        <v/>
      </c>
      <c r="DJ47" s="128" t="str">
        <f t="shared" si="31"/>
        <v/>
      </c>
      <c r="DK47" s="128" t="str">
        <f t="shared" si="31"/>
        <v/>
      </c>
      <c r="DL47" s="128" t="str">
        <f t="shared" si="31"/>
        <v/>
      </c>
      <c r="DM47" s="128" t="str">
        <f t="shared" si="31"/>
        <v/>
      </c>
      <c r="DN47" s="128" t="str">
        <f t="shared" si="31"/>
        <v/>
      </c>
      <c r="DO47" s="129" t="str">
        <f t="shared" si="31"/>
        <v/>
      </c>
    </row>
    <row r="48" spans="2:119" ht="15" hidden="1" customHeight="1">
      <c r="B48" s="484"/>
      <c r="C48" s="484"/>
      <c r="D48" s="484"/>
      <c r="E48" s="484"/>
      <c r="F48" s="484"/>
      <c r="G48" s="484"/>
      <c r="H48" s="32"/>
      <c r="M48" s="123" t="str">
        <f t="shared" ref="M48:N48" si="49">M19</f>
        <v>직원12</v>
      </c>
      <c r="N48" s="124">
        <f t="shared" si="49"/>
        <v>0</v>
      </c>
      <c r="O48" s="79" t="str">
        <f>IF(O19="","",O19)</f>
        <v/>
      </c>
      <c r="P48" s="79" t="str">
        <f t="shared" ref="P48:CA48" si="50">IF(P19="","",P19)</f>
        <v/>
      </c>
      <c r="Q48" s="79" t="str">
        <f t="shared" si="50"/>
        <v/>
      </c>
      <c r="R48" s="79" t="str">
        <f t="shared" si="50"/>
        <v/>
      </c>
      <c r="S48" s="79" t="str">
        <f t="shared" si="50"/>
        <v/>
      </c>
      <c r="T48" s="79" t="str">
        <f t="shared" si="50"/>
        <v/>
      </c>
      <c r="U48" s="79" t="str">
        <f t="shared" si="50"/>
        <v/>
      </c>
      <c r="V48" s="125" t="str">
        <f t="shared" si="50"/>
        <v/>
      </c>
      <c r="W48" s="125" t="str">
        <f t="shared" si="50"/>
        <v/>
      </c>
      <c r="X48" s="125" t="str">
        <f t="shared" si="50"/>
        <v/>
      </c>
      <c r="Y48" s="125" t="str">
        <f t="shared" si="50"/>
        <v/>
      </c>
      <c r="Z48" s="125" t="str">
        <f t="shared" si="50"/>
        <v/>
      </c>
      <c r="AA48" s="125" t="str">
        <f t="shared" si="50"/>
        <v/>
      </c>
      <c r="AB48" s="125" t="str">
        <f t="shared" si="50"/>
        <v/>
      </c>
      <c r="AC48" s="125" t="str">
        <f t="shared" si="50"/>
        <v/>
      </c>
      <c r="AD48" s="125" t="str">
        <f t="shared" si="50"/>
        <v/>
      </c>
      <c r="AE48" s="125" t="str">
        <f t="shared" si="50"/>
        <v/>
      </c>
      <c r="AF48" s="125" t="str">
        <f t="shared" si="50"/>
        <v/>
      </c>
      <c r="AG48" s="125" t="str">
        <f t="shared" si="50"/>
        <v/>
      </c>
      <c r="AH48" s="125" t="str">
        <f t="shared" si="50"/>
        <v/>
      </c>
      <c r="AI48" s="125" t="str">
        <f t="shared" si="50"/>
        <v/>
      </c>
      <c r="AJ48" s="125" t="str">
        <f t="shared" si="50"/>
        <v/>
      </c>
      <c r="AK48" s="125" t="str">
        <f t="shared" si="50"/>
        <v/>
      </c>
      <c r="AL48" s="125" t="str">
        <f t="shared" si="50"/>
        <v/>
      </c>
      <c r="AM48" s="125" t="str">
        <f t="shared" si="50"/>
        <v/>
      </c>
      <c r="AN48" s="125" t="str">
        <f t="shared" si="50"/>
        <v/>
      </c>
      <c r="AO48" s="125" t="str">
        <f t="shared" si="50"/>
        <v/>
      </c>
      <c r="AP48" s="125" t="str">
        <f t="shared" si="50"/>
        <v/>
      </c>
      <c r="AQ48" s="125" t="str">
        <f t="shared" si="50"/>
        <v/>
      </c>
      <c r="AR48" s="125" t="str">
        <f t="shared" si="50"/>
        <v/>
      </c>
      <c r="AS48" s="125" t="str">
        <f t="shared" si="50"/>
        <v/>
      </c>
      <c r="AT48" s="125" t="str">
        <f t="shared" si="50"/>
        <v/>
      </c>
      <c r="AU48" s="125" t="str">
        <f t="shared" si="50"/>
        <v/>
      </c>
      <c r="AV48" s="125" t="str">
        <f t="shared" si="50"/>
        <v/>
      </c>
      <c r="AW48" s="125" t="str">
        <f t="shared" si="50"/>
        <v/>
      </c>
      <c r="AX48" s="125" t="str">
        <f t="shared" si="50"/>
        <v/>
      </c>
      <c r="AY48" s="125" t="str">
        <f t="shared" si="50"/>
        <v/>
      </c>
      <c r="AZ48" s="125" t="str">
        <f t="shared" si="50"/>
        <v/>
      </c>
      <c r="BA48" s="125" t="str">
        <f t="shared" si="50"/>
        <v/>
      </c>
      <c r="BB48" s="125" t="str">
        <f t="shared" si="50"/>
        <v/>
      </c>
      <c r="BC48" s="125" t="str">
        <f t="shared" si="50"/>
        <v/>
      </c>
      <c r="BD48" s="125" t="str">
        <f t="shared" si="50"/>
        <v/>
      </c>
      <c r="BE48" s="125" t="str">
        <f t="shared" si="50"/>
        <v/>
      </c>
      <c r="BF48" s="125" t="str">
        <f t="shared" si="50"/>
        <v/>
      </c>
      <c r="BG48" s="125" t="str">
        <f t="shared" si="50"/>
        <v/>
      </c>
      <c r="BH48" s="125" t="str">
        <f t="shared" si="50"/>
        <v/>
      </c>
      <c r="BI48" s="125" t="str">
        <f t="shared" si="50"/>
        <v/>
      </c>
      <c r="BJ48" s="125" t="str">
        <f t="shared" si="50"/>
        <v/>
      </c>
      <c r="BK48" s="125" t="str">
        <f t="shared" si="50"/>
        <v/>
      </c>
      <c r="BL48" s="125" t="str">
        <f t="shared" si="50"/>
        <v/>
      </c>
      <c r="BM48" s="125" t="str">
        <f t="shared" si="50"/>
        <v/>
      </c>
      <c r="BN48" s="125" t="str">
        <f t="shared" si="50"/>
        <v/>
      </c>
      <c r="BO48" s="125" t="str">
        <f t="shared" si="50"/>
        <v/>
      </c>
      <c r="BP48" s="125" t="str">
        <f t="shared" si="50"/>
        <v/>
      </c>
      <c r="BQ48" s="125" t="str">
        <f t="shared" si="50"/>
        <v/>
      </c>
      <c r="BR48" s="125" t="str">
        <f t="shared" si="50"/>
        <v/>
      </c>
      <c r="BS48" s="125" t="str">
        <f t="shared" si="50"/>
        <v/>
      </c>
      <c r="BT48" s="125" t="str">
        <f t="shared" si="50"/>
        <v/>
      </c>
      <c r="BU48" s="125" t="str">
        <f t="shared" si="50"/>
        <v/>
      </c>
      <c r="BV48" s="125" t="str">
        <f t="shared" si="50"/>
        <v/>
      </c>
      <c r="BW48" s="125" t="str">
        <f t="shared" si="50"/>
        <v/>
      </c>
      <c r="BX48" s="125" t="str">
        <f t="shared" si="50"/>
        <v/>
      </c>
      <c r="BY48" s="125" t="str">
        <f t="shared" si="50"/>
        <v/>
      </c>
      <c r="BZ48" s="125" t="str">
        <f t="shared" si="50"/>
        <v/>
      </c>
      <c r="CA48" s="125" t="str">
        <f t="shared" si="50"/>
        <v/>
      </c>
      <c r="CB48" s="125" t="str">
        <f t="shared" ref="CB48:DO48" si="51">IF(CB19="","",CB19)</f>
        <v/>
      </c>
      <c r="CC48" s="125" t="str">
        <f t="shared" si="51"/>
        <v/>
      </c>
      <c r="CD48" s="125" t="str">
        <f t="shared" si="51"/>
        <v/>
      </c>
      <c r="CE48" s="125" t="str">
        <f t="shared" si="51"/>
        <v/>
      </c>
      <c r="CF48" s="125" t="str">
        <f t="shared" si="51"/>
        <v/>
      </c>
      <c r="CG48" s="125" t="str">
        <f t="shared" si="51"/>
        <v/>
      </c>
      <c r="CH48" s="125" t="str">
        <f t="shared" si="51"/>
        <v/>
      </c>
      <c r="CI48" s="125" t="str">
        <f t="shared" si="51"/>
        <v/>
      </c>
      <c r="CJ48" s="125" t="str">
        <f t="shared" si="51"/>
        <v/>
      </c>
      <c r="CK48" s="125" t="str">
        <f t="shared" si="51"/>
        <v/>
      </c>
      <c r="CL48" s="125" t="str">
        <f t="shared" si="51"/>
        <v/>
      </c>
      <c r="CM48" s="125" t="str">
        <f t="shared" si="51"/>
        <v/>
      </c>
      <c r="CN48" s="125" t="str">
        <f t="shared" si="51"/>
        <v/>
      </c>
      <c r="CO48" s="125" t="str">
        <f t="shared" si="51"/>
        <v/>
      </c>
      <c r="CP48" s="125" t="str">
        <f t="shared" si="51"/>
        <v/>
      </c>
      <c r="CQ48" s="125" t="str">
        <f t="shared" si="51"/>
        <v/>
      </c>
      <c r="CR48" s="125" t="str">
        <f t="shared" si="51"/>
        <v/>
      </c>
      <c r="CS48" s="125" t="str">
        <f t="shared" si="51"/>
        <v/>
      </c>
      <c r="CT48" s="125" t="str">
        <f t="shared" si="51"/>
        <v/>
      </c>
      <c r="CU48" s="125" t="str">
        <f t="shared" si="51"/>
        <v/>
      </c>
      <c r="CV48" s="125" t="str">
        <f t="shared" si="51"/>
        <v/>
      </c>
      <c r="CW48" s="125" t="str">
        <f t="shared" si="51"/>
        <v/>
      </c>
      <c r="CX48" s="125" t="str">
        <f t="shared" si="51"/>
        <v/>
      </c>
      <c r="CY48" s="125" t="str">
        <f t="shared" si="51"/>
        <v/>
      </c>
      <c r="CZ48" s="125" t="str">
        <f t="shared" si="51"/>
        <v/>
      </c>
      <c r="DA48" s="125" t="str">
        <f t="shared" si="51"/>
        <v/>
      </c>
      <c r="DB48" s="125" t="str">
        <f t="shared" si="51"/>
        <v/>
      </c>
      <c r="DC48" s="125" t="str">
        <f t="shared" si="51"/>
        <v/>
      </c>
      <c r="DD48" s="125" t="str">
        <f t="shared" si="51"/>
        <v/>
      </c>
      <c r="DE48" s="125" t="str">
        <f t="shared" si="51"/>
        <v/>
      </c>
      <c r="DF48" s="125" t="str">
        <f t="shared" si="51"/>
        <v/>
      </c>
      <c r="DG48" s="125" t="str">
        <f t="shared" si="51"/>
        <v/>
      </c>
      <c r="DH48" s="125" t="str">
        <f t="shared" si="51"/>
        <v/>
      </c>
      <c r="DI48" s="125" t="str">
        <f t="shared" si="51"/>
        <v/>
      </c>
      <c r="DJ48" s="125" t="str">
        <f t="shared" si="51"/>
        <v/>
      </c>
      <c r="DK48" s="125" t="str">
        <f t="shared" si="51"/>
        <v/>
      </c>
      <c r="DL48" s="125" t="str">
        <f t="shared" si="51"/>
        <v/>
      </c>
      <c r="DM48" s="125" t="str">
        <f t="shared" si="51"/>
        <v/>
      </c>
      <c r="DN48" s="125" t="str">
        <f t="shared" si="51"/>
        <v/>
      </c>
      <c r="DO48" s="126" t="str">
        <f t="shared" si="51"/>
        <v/>
      </c>
    </row>
    <row r="49" spans="2:119" ht="15" hidden="1" customHeight="1">
      <c r="B49" s="484"/>
      <c r="C49" s="484"/>
      <c r="D49" s="484"/>
      <c r="E49" s="484"/>
      <c r="F49" s="484"/>
      <c r="G49" s="484"/>
      <c r="H49" s="32"/>
      <c r="M49" s="131" t="str">
        <f>M50</f>
        <v>직원13</v>
      </c>
      <c r="N49" s="127">
        <f>N50</f>
        <v>0</v>
      </c>
      <c r="O49" s="128" t="str">
        <f>IF(COLUMN()-COLUMN($N49)&gt;$N49,"",MOD(O$6,$N49))</f>
        <v/>
      </c>
      <c r="P49" s="128" t="str">
        <f t="shared" si="42"/>
        <v/>
      </c>
      <c r="Q49" s="128" t="str">
        <f t="shared" si="42"/>
        <v/>
      </c>
      <c r="R49" s="128" t="str">
        <f t="shared" si="42"/>
        <v/>
      </c>
      <c r="S49" s="128" t="str">
        <f t="shared" si="38"/>
        <v/>
      </c>
      <c r="T49" s="128" t="str">
        <f t="shared" si="38"/>
        <v/>
      </c>
      <c r="U49" s="128" t="str">
        <f t="shared" si="38"/>
        <v/>
      </c>
      <c r="V49" s="128" t="str">
        <f t="shared" si="38"/>
        <v/>
      </c>
      <c r="W49" s="128" t="str">
        <f t="shared" si="38"/>
        <v/>
      </c>
      <c r="X49" s="128" t="str">
        <f t="shared" si="38"/>
        <v/>
      </c>
      <c r="Y49" s="128" t="str">
        <f t="shared" si="38"/>
        <v/>
      </c>
      <c r="Z49" s="128" t="str">
        <f t="shared" si="38"/>
        <v/>
      </c>
      <c r="AA49" s="128" t="str">
        <f t="shared" si="38"/>
        <v/>
      </c>
      <c r="AB49" s="128" t="str">
        <f t="shared" si="38"/>
        <v/>
      </c>
      <c r="AC49" s="128" t="str">
        <f t="shared" si="38"/>
        <v/>
      </c>
      <c r="AD49" s="128" t="str">
        <f t="shared" si="38"/>
        <v/>
      </c>
      <c r="AE49" s="128" t="str">
        <f t="shared" si="38"/>
        <v/>
      </c>
      <c r="AF49" s="128" t="str">
        <f t="shared" si="38"/>
        <v/>
      </c>
      <c r="AG49" s="128" t="str">
        <f t="shared" si="38"/>
        <v/>
      </c>
      <c r="AH49" s="128" t="str">
        <f t="shared" ref="AH49:BZ53" si="52">IF(COLUMN()-COLUMN($N49)&gt;$N49,"",MOD(AH$6,$N49))</f>
        <v/>
      </c>
      <c r="AI49" s="128" t="str">
        <f t="shared" si="52"/>
        <v/>
      </c>
      <c r="AJ49" s="128" t="str">
        <f t="shared" si="52"/>
        <v/>
      </c>
      <c r="AK49" s="128" t="str">
        <f t="shared" si="52"/>
        <v/>
      </c>
      <c r="AL49" s="128" t="str">
        <f t="shared" si="52"/>
        <v/>
      </c>
      <c r="AM49" s="128" t="str">
        <f t="shared" si="52"/>
        <v/>
      </c>
      <c r="AN49" s="128" t="str">
        <f t="shared" si="52"/>
        <v/>
      </c>
      <c r="AO49" s="128" t="str">
        <f t="shared" si="52"/>
        <v/>
      </c>
      <c r="AP49" s="128" t="str">
        <f t="shared" si="52"/>
        <v/>
      </c>
      <c r="AQ49" s="128" t="str">
        <f t="shared" si="52"/>
        <v/>
      </c>
      <c r="AR49" s="128" t="str">
        <f t="shared" si="52"/>
        <v/>
      </c>
      <c r="AS49" s="128" t="str">
        <f t="shared" si="52"/>
        <v/>
      </c>
      <c r="AT49" s="128" t="str">
        <f t="shared" si="52"/>
        <v/>
      </c>
      <c r="AU49" s="128" t="str">
        <f t="shared" si="52"/>
        <v/>
      </c>
      <c r="AV49" s="128" t="str">
        <f t="shared" si="52"/>
        <v/>
      </c>
      <c r="AW49" s="128" t="str">
        <f t="shared" si="52"/>
        <v/>
      </c>
      <c r="AX49" s="128" t="str">
        <f t="shared" si="52"/>
        <v/>
      </c>
      <c r="AY49" s="128" t="str">
        <f t="shared" si="52"/>
        <v/>
      </c>
      <c r="AZ49" s="128" t="str">
        <f t="shared" si="52"/>
        <v/>
      </c>
      <c r="BA49" s="128" t="str">
        <f t="shared" si="52"/>
        <v/>
      </c>
      <c r="BB49" s="128" t="str">
        <f t="shared" si="52"/>
        <v/>
      </c>
      <c r="BC49" s="128" t="str">
        <f t="shared" si="52"/>
        <v/>
      </c>
      <c r="BD49" s="128" t="str">
        <f t="shared" si="52"/>
        <v/>
      </c>
      <c r="BE49" s="128" t="str">
        <f t="shared" si="52"/>
        <v/>
      </c>
      <c r="BF49" s="128" t="str">
        <f t="shared" si="52"/>
        <v/>
      </c>
      <c r="BG49" s="128" t="str">
        <f t="shared" si="52"/>
        <v/>
      </c>
      <c r="BH49" s="128" t="str">
        <f t="shared" si="52"/>
        <v/>
      </c>
      <c r="BI49" s="128" t="str">
        <f t="shared" si="52"/>
        <v/>
      </c>
      <c r="BJ49" s="128" t="str">
        <f t="shared" si="52"/>
        <v/>
      </c>
      <c r="BK49" s="128" t="str">
        <f t="shared" si="52"/>
        <v/>
      </c>
      <c r="BL49" s="128" t="str">
        <f t="shared" si="52"/>
        <v/>
      </c>
      <c r="BM49" s="128" t="str">
        <f t="shared" si="52"/>
        <v/>
      </c>
      <c r="BN49" s="128" t="str">
        <f t="shared" si="52"/>
        <v/>
      </c>
      <c r="BO49" s="128" t="str">
        <f t="shared" si="52"/>
        <v/>
      </c>
      <c r="BP49" s="128" t="str">
        <f t="shared" si="52"/>
        <v/>
      </c>
      <c r="BQ49" s="128" t="str">
        <f t="shared" si="52"/>
        <v/>
      </c>
      <c r="BR49" s="128" t="str">
        <f t="shared" si="52"/>
        <v/>
      </c>
      <c r="BS49" s="128" t="str">
        <f t="shared" si="52"/>
        <v/>
      </c>
      <c r="BT49" s="128" t="str">
        <f t="shared" si="52"/>
        <v/>
      </c>
      <c r="BU49" s="128" t="str">
        <f t="shared" si="52"/>
        <v/>
      </c>
      <c r="BV49" s="128" t="str">
        <f t="shared" si="52"/>
        <v/>
      </c>
      <c r="BW49" s="128" t="str">
        <f t="shared" si="52"/>
        <v/>
      </c>
      <c r="BX49" s="128" t="str">
        <f t="shared" si="52"/>
        <v/>
      </c>
      <c r="BY49" s="128" t="str">
        <f t="shared" si="52"/>
        <v/>
      </c>
      <c r="BZ49" s="128" t="str">
        <f t="shared" si="52"/>
        <v/>
      </c>
      <c r="CA49" s="128" t="str">
        <f t="shared" si="20"/>
        <v/>
      </c>
      <c r="CB49" s="128" t="str">
        <f t="shared" si="20"/>
        <v/>
      </c>
      <c r="CC49" s="128" t="str">
        <f t="shared" si="20"/>
        <v/>
      </c>
      <c r="CD49" s="128" t="str">
        <f t="shared" si="20"/>
        <v/>
      </c>
      <c r="CE49" s="128" t="str">
        <f t="shared" si="20"/>
        <v/>
      </c>
      <c r="CF49" s="128" t="str">
        <f t="shared" si="20"/>
        <v/>
      </c>
      <c r="CG49" s="128" t="str">
        <f t="shared" si="20"/>
        <v/>
      </c>
      <c r="CH49" s="128" t="str">
        <f t="shared" si="20"/>
        <v/>
      </c>
      <c r="CI49" s="128" t="str">
        <f t="shared" si="20"/>
        <v/>
      </c>
      <c r="CJ49" s="128" t="str">
        <f t="shared" si="20"/>
        <v/>
      </c>
      <c r="CK49" s="128" t="str">
        <f t="shared" si="20"/>
        <v/>
      </c>
      <c r="CL49" s="128" t="str">
        <f t="shared" si="20"/>
        <v/>
      </c>
      <c r="CM49" s="128" t="str">
        <f t="shared" si="20"/>
        <v/>
      </c>
      <c r="CN49" s="128" t="str">
        <f t="shared" si="20"/>
        <v/>
      </c>
      <c r="CO49" s="128" t="str">
        <f t="shared" si="20"/>
        <v/>
      </c>
      <c r="CP49" s="128" t="str">
        <f t="shared" si="20"/>
        <v/>
      </c>
      <c r="CQ49" s="128" t="str">
        <f t="shared" si="31"/>
        <v/>
      </c>
      <c r="CR49" s="128" t="str">
        <f t="shared" si="31"/>
        <v/>
      </c>
      <c r="CS49" s="128" t="str">
        <f t="shared" si="31"/>
        <v/>
      </c>
      <c r="CT49" s="128" t="str">
        <f t="shared" si="31"/>
        <v/>
      </c>
      <c r="CU49" s="128" t="str">
        <f t="shared" si="31"/>
        <v/>
      </c>
      <c r="CV49" s="128" t="str">
        <f t="shared" si="31"/>
        <v/>
      </c>
      <c r="CW49" s="128" t="str">
        <f t="shared" si="31"/>
        <v/>
      </c>
      <c r="CX49" s="128" t="str">
        <f t="shared" si="31"/>
        <v/>
      </c>
      <c r="CY49" s="128" t="str">
        <f t="shared" si="31"/>
        <v/>
      </c>
      <c r="CZ49" s="128" t="str">
        <f t="shared" si="31"/>
        <v/>
      </c>
      <c r="DA49" s="128" t="str">
        <f t="shared" si="31"/>
        <v/>
      </c>
      <c r="DB49" s="128" t="str">
        <f t="shared" si="31"/>
        <v/>
      </c>
      <c r="DC49" s="128" t="str">
        <f t="shared" si="31"/>
        <v/>
      </c>
      <c r="DD49" s="128" t="str">
        <f t="shared" si="31"/>
        <v/>
      </c>
      <c r="DE49" s="128" t="str">
        <f t="shared" si="31"/>
        <v/>
      </c>
      <c r="DF49" s="128" t="str">
        <f t="shared" si="31"/>
        <v/>
      </c>
      <c r="DG49" s="128" t="str">
        <f t="shared" si="31"/>
        <v/>
      </c>
      <c r="DH49" s="128" t="str">
        <f t="shared" si="31"/>
        <v/>
      </c>
      <c r="DI49" s="128" t="str">
        <f t="shared" si="31"/>
        <v/>
      </c>
      <c r="DJ49" s="128" t="str">
        <f t="shared" si="31"/>
        <v/>
      </c>
      <c r="DK49" s="128" t="str">
        <f t="shared" si="31"/>
        <v/>
      </c>
      <c r="DL49" s="128" t="str">
        <f t="shared" si="31"/>
        <v/>
      </c>
      <c r="DM49" s="128" t="str">
        <f t="shared" si="31"/>
        <v/>
      </c>
      <c r="DN49" s="128" t="str">
        <f t="shared" si="31"/>
        <v/>
      </c>
      <c r="DO49" s="129" t="str">
        <f t="shared" si="31"/>
        <v/>
      </c>
    </row>
    <row r="50" spans="2:119" ht="15" hidden="1" customHeight="1">
      <c r="B50" s="484"/>
      <c r="C50" s="484"/>
      <c r="D50" s="484"/>
      <c r="E50" s="484"/>
      <c r="F50" s="484"/>
      <c r="G50" s="484"/>
      <c r="H50" s="32"/>
      <c r="M50" s="123" t="str">
        <f t="shared" ref="M50:N50" si="53">M20</f>
        <v>직원13</v>
      </c>
      <c r="N50" s="124">
        <f t="shared" si="53"/>
        <v>0</v>
      </c>
      <c r="O50" s="79" t="str">
        <f>IF(O20="","",O20)</f>
        <v/>
      </c>
      <c r="P50" s="79" t="str">
        <f t="shared" ref="P50:CA50" si="54">IF(P20="","",P20)</f>
        <v/>
      </c>
      <c r="Q50" s="79" t="str">
        <f t="shared" si="54"/>
        <v/>
      </c>
      <c r="R50" s="79" t="str">
        <f t="shared" si="54"/>
        <v/>
      </c>
      <c r="S50" s="79" t="str">
        <f t="shared" si="54"/>
        <v/>
      </c>
      <c r="T50" s="79" t="str">
        <f t="shared" si="54"/>
        <v/>
      </c>
      <c r="U50" s="79" t="str">
        <f t="shared" si="54"/>
        <v/>
      </c>
      <c r="V50" s="125" t="str">
        <f t="shared" si="54"/>
        <v/>
      </c>
      <c r="W50" s="125" t="str">
        <f t="shared" si="54"/>
        <v/>
      </c>
      <c r="X50" s="125" t="str">
        <f t="shared" si="54"/>
        <v/>
      </c>
      <c r="Y50" s="125" t="str">
        <f t="shared" si="54"/>
        <v/>
      </c>
      <c r="Z50" s="125" t="str">
        <f t="shared" si="54"/>
        <v/>
      </c>
      <c r="AA50" s="125" t="str">
        <f t="shared" si="54"/>
        <v/>
      </c>
      <c r="AB50" s="125" t="str">
        <f t="shared" si="54"/>
        <v/>
      </c>
      <c r="AC50" s="125" t="str">
        <f t="shared" si="54"/>
        <v/>
      </c>
      <c r="AD50" s="125" t="str">
        <f t="shared" si="54"/>
        <v/>
      </c>
      <c r="AE50" s="125" t="str">
        <f t="shared" si="54"/>
        <v/>
      </c>
      <c r="AF50" s="125" t="str">
        <f t="shared" si="54"/>
        <v/>
      </c>
      <c r="AG50" s="125" t="str">
        <f t="shared" si="54"/>
        <v/>
      </c>
      <c r="AH50" s="125" t="str">
        <f t="shared" si="54"/>
        <v/>
      </c>
      <c r="AI50" s="125" t="str">
        <f t="shared" si="54"/>
        <v/>
      </c>
      <c r="AJ50" s="125" t="str">
        <f t="shared" si="54"/>
        <v/>
      </c>
      <c r="AK50" s="125" t="str">
        <f t="shared" si="54"/>
        <v/>
      </c>
      <c r="AL50" s="125" t="str">
        <f t="shared" si="54"/>
        <v/>
      </c>
      <c r="AM50" s="125" t="str">
        <f t="shared" si="54"/>
        <v/>
      </c>
      <c r="AN50" s="125" t="str">
        <f t="shared" si="54"/>
        <v/>
      </c>
      <c r="AO50" s="125" t="str">
        <f t="shared" si="54"/>
        <v/>
      </c>
      <c r="AP50" s="125" t="str">
        <f t="shared" si="54"/>
        <v/>
      </c>
      <c r="AQ50" s="125" t="str">
        <f t="shared" si="54"/>
        <v/>
      </c>
      <c r="AR50" s="125" t="str">
        <f t="shared" si="54"/>
        <v/>
      </c>
      <c r="AS50" s="125" t="str">
        <f t="shared" si="54"/>
        <v/>
      </c>
      <c r="AT50" s="125" t="str">
        <f t="shared" si="54"/>
        <v/>
      </c>
      <c r="AU50" s="125" t="str">
        <f t="shared" si="54"/>
        <v/>
      </c>
      <c r="AV50" s="125" t="str">
        <f t="shared" si="54"/>
        <v/>
      </c>
      <c r="AW50" s="125" t="str">
        <f t="shared" si="54"/>
        <v/>
      </c>
      <c r="AX50" s="125" t="str">
        <f t="shared" si="54"/>
        <v/>
      </c>
      <c r="AY50" s="125" t="str">
        <f t="shared" si="54"/>
        <v/>
      </c>
      <c r="AZ50" s="125" t="str">
        <f t="shared" si="54"/>
        <v/>
      </c>
      <c r="BA50" s="125" t="str">
        <f t="shared" si="54"/>
        <v/>
      </c>
      <c r="BB50" s="125" t="str">
        <f t="shared" si="54"/>
        <v/>
      </c>
      <c r="BC50" s="125" t="str">
        <f t="shared" si="54"/>
        <v/>
      </c>
      <c r="BD50" s="125" t="str">
        <f t="shared" si="54"/>
        <v/>
      </c>
      <c r="BE50" s="125" t="str">
        <f t="shared" si="54"/>
        <v/>
      </c>
      <c r="BF50" s="125" t="str">
        <f t="shared" si="54"/>
        <v/>
      </c>
      <c r="BG50" s="125" t="str">
        <f t="shared" si="54"/>
        <v/>
      </c>
      <c r="BH50" s="125" t="str">
        <f t="shared" si="54"/>
        <v/>
      </c>
      <c r="BI50" s="125" t="str">
        <f t="shared" si="54"/>
        <v/>
      </c>
      <c r="BJ50" s="125" t="str">
        <f t="shared" si="54"/>
        <v/>
      </c>
      <c r="BK50" s="125" t="str">
        <f t="shared" si="54"/>
        <v/>
      </c>
      <c r="BL50" s="125" t="str">
        <f t="shared" si="54"/>
        <v/>
      </c>
      <c r="BM50" s="125" t="str">
        <f t="shared" si="54"/>
        <v/>
      </c>
      <c r="BN50" s="125" t="str">
        <f t="shared" si="54"/>
        <v/>
      </c>
      <c r="BO50" s="125" t="str">
        <f t="shared" si="54"/>
        <v/>
      </c>
      <c r="BP50" s="125" t="str">
        <f t="shared" si="54"/>
        <v/>
      </c>
      <c r="BQ50" s="125" t="str">
        <f t="shared" si="54"/>
        <v/>
      </c>
      <c r="BR50" s="125" t="str">
        <f t="shared" si="54"/>
        <v/>
      </c>
      <c r="BS50" s="125" t="str">
        <f t="shared" si="54"/>
        <v/>
      </c>
      <c r="BT50" s="125" t="str">
        <f t="shared" si="54"/>
        <v/>
      </c>
      <c r="BU50" s="125" t="str">
        <f t="shared" si="54"/>
        <v/>
      </c>
      <c r="BV50" s="125" t="str">
        <f t="shared" si="54"/>
        <v/>
      </c>
      <c r="BW50" s="125" t="str">
        <f t="shared" si="54"/>
        <v/>
      </c>
      <c r="BX50" s="125" t="str">
        <f t="shared" si="54"/>
        <v/>
      </c>
      <c r="BY50" s="125" t="str">
        <f t="shared" si="54"/>
        <v/>
      </c>
      <c r="BZ50" s="125" t="str">
        <f t="shared" si="54"/>
        <v/>
      </c>
      <c r="CA50" s="125" t="str">
        <f t="shared" si="54"/>
        <v/>
      </c>
      <c r="CB50" s="125" t="str">
        <f t="shared" ref="CB50:DO50" si="55">IF(CB20="","",CB20)</f>
        <v/>
      </c>
      <c r="CC50" s="125" t="str">
        <f t="shared" si="55"/>
        <v/>
      </c>
      <c r="CD50" s="125" t="str">
        <f t="shared" si="55"/>
        <v/>
      </c>
      <c r="CE50" s="125" t="str">
        <f t="shared" si="55"/>
        <v/>
      </c>
      <c r="CF50" s="125" t="str">
        <f t="shared" si="55"/>
        <v/>
      </c>
      <c r="CG50" s="125" t="str">
        <f t="shared" si="55"/>
        <v/>
      </c>
      <c r="CH50" s="125" t="str">
        <f t="shared" si="55"/>
        <v/>
      </c>
      <c r="CI50" s="125" t="str">
        <f t="shared" si="55"/>
        <v/>
      </c>
      <c r="CJ50" s="125" t="str">
        <f t="shared" si="55"/>
        <v/>
      </c>
      <c r="CK50" s="125" t="str">
        <f t="shared" si="55"/>
        <v/>
      </c>
      <c r="CL50" s="125" t="str">
        <f t="shared" si="55"/>
        <v/>
      </c>
      <c r="CM50" s="125" t="str">
        <f t="shared" si="55"/>
        <v/>
      </c>
      <c r="CN50" s="125" t="str">
        <f t="shared" si="55"/>
        <v/>
      </c>
      <c r="CO50" s="125" t="str">
        <f t="shared" si="55"/>
        <v/>
      </c>
      <c r="CP50" s="125" t="str">
        <f t="shared" si="55"/>
        <v/>
      </c>
      <c r="CQ50" s="125" t="str">
        <f t="shared" si="55"/>
        <v/>
      </c>
      <c r="CR50" s="125" t="str">
        <f t="shared" si="55"/>
        <v/>
      </c>
      <c r="CS50" s="125" t="str">
        <f t="shared" si="55"/>
        <v/>
      </c>
      <c r="CT50" s="125" t="str">
        <f t="shared" si="55"/>
        <v/>
      </c>
      <c r="CU50" s="125" t="str">
        <f t="shared" si="55"/>
        <v/>
      </c>
      <c r="CV50" s="125" t="str">
        <f t="shared" si="55"/>
        <v/>
      </c>
      <c r="CW50" s="125" t="str">
        <f t="shared" si="55"/>
        <v/>
      </c>
      <c r="CX50" s="125" t="str">
        <f t="shared" si="55"/>
        <v/>
      </c>
      <c r="CY50" s="125" t="str">
        <f t="shared" si="55"/>
        <v/>
      </c>
      <c r="CZ50" s="125" t="str">
        <f t="shared" si="55"/>
        <v/>
      </c>
      <c r="DA50" s="125" t="str">
        <f t="shared" si="55"/>
        <v/>
      </c>
      <c r="DB50" s="125" t="str">
        <f t="shared" si="55"/>
        <v/>
      </c>
      <c r="DC50" s="125" t="str">
        <f t="shared" si="55"/>
        <v/>
      </c>
      <c r="DD50" s="125" t="str">
        <f t="shared" si="55"/>
        <v/>
      </c>
      <c r="DE50" s="125" t="str">
        <f t="shared" si="55"/>
        <v/>
      </c>
      <c r="DF50" s="125" t="str">
        <f t="shared" si="55"/>
        <v/>
      </c>
      <c r="DG50" s="125" t="str">
        <f t="shared" si="55"/>
        <v/>
      </c>
      <c r="DH50" s="125" t="str">
        <f t="shared" si="55"/>
        <v/>
      </c>
      <c r="DI50" s="125" t="str">
        <f t="shared" si="55"/>
        <v/>
      </c>
      <c r="DJ50" s="125" t="str">
        <f t="shared" si="55"/>
        <v/>
      </c>
      <c r="DK50" s="125" t="str">
        <f t="shared" si="55"/>
        <v/>
      </c>
      <c r="DL50" s="125" t="str">
        <f t="shared" si="55"/>
        <v/>
      </c>
      <c r="DM50" s="125" t="str">
        <f t="shared" si="55"/>
        <v/>
      </c>
      <c r="DN50" s="125" t="str">
        <f t="shared" si="55"/>
        <v/>
      </c>
      <c r="DO50" s="126" t="str">
        <f t="shared" si="55"/>
        <v/>
      </c>
    </row>
    <row r="51" spans="2:119" ht="15" hidden="1" customHeight="1">
      <c r="B51" s="484"/>
      <c r="C51" s="484"/>
      <c r="D51" s="484"/>
      <c r="E51" s="484"/>
      <c r="F51" s="484"/>
      <c r="G51" s="484"/>
      <c r="H51" s="32"/>
      <c r="M51" s="131" t="str">
        <f>M52</f>
        <v>직원14</v>
      </c>
      <c r="N51" s="127">
        <f>N52</f>
        <v>0</v>
      </c>
      <c r="O51" s="128" t="str">
        <f>IF(COLUMN()-COLUMN($N51)&gt;$N51,"",MOD(O$6,$N51))</f>
        <v/>
      </c>
      <c r="P51" s="128" t="str">
        <f t="shared" si="42"/>
        <v/>
      </c>
      <c r="Q51" s="128" t="str">
        <f t="shared" si="42"/>
        <v/>
      </c>
      <c r="R51" s="128" t="str">
        <f t="shared" si="42"/>
        <v/>
      </c>
      <c r="S51" s="128" t="str">
        <f t="shared" si="42"/>
        <v/>
      </c>
      <c r="T51" s="128" t="str">
        <f t="shared" si="42"/>
        <v/>
      </c>
      <c r="U51" s="128" t="str">
        <f t="shared" si="42"/>
        <v/>
      </c>
      <c r="V51" s="128" t="str">
        <f t="shared" si="42"/>
        <v/>
      </c>
      <c r="W51" s="128" t="str">
        <f t="shared" si="42"/>
        <v/>
      </c>
      <c r="X51" s="128" t="str">
        <f t="shared" si="42"/>
        <v/>
      </c>
      <c r="Y51" s="128" t="str">
        <f t="shared" si="42"/>
        <v/>
      </c>
      <c r="Z51" s="128" t="str">
        <f t="shared" si="42"/>
        <v/>
      </c>
      <c r="AA51" s="128" t="str">
        <f t="shared" si="42"/>
        <v/>
      </c>
      <c r="AB51" s="128" t="str">
        <f t="shared" si="42"/>
        <v/>
      </c>
      <c r="AC51" s="128" t="str">
        <f t="shared" si="42"/>
        <v/>
      </c>
      <c r="AD51" s="128" t="str">
        <f t="shared" si="42"/>
        <v/>
      </c>
      <c r="AE51" s="128" t="str">
        <f t="shared" si="42"/>
        <v/>
      </c>
      <c r="AF51" s="128" t="str">
        <f t="shared" ref="AF51:AG53" si="56">IF(COLUMN()-COLUMN($N51)&gt;$N51,"",MOD(AF$6,$N51))</f>
        <v/>
      </c>
      <c r="AG51" s="128" t="str">
        <f t="shared" si="56"/>
        <v/>
      </c>
      <c r="AH51" s="128" t="str">
        <f t="shared" si="52"/>
        <v/>
      </c>
      <c r="AI51" s="128" t="str">
        <f t="shared" si="52"/>
        <v/>
      </c>
      <c r="AJ51" s="128" t="str">
        <f t="shared" si="52"/>
        <v/>
      </c>
      <c r="AK51" s="128" t="str">
        <f t="shared" si="52"/>
        <v/>
      </c>
      <c r="AL51" s="128" t="str">
        <f t="shared" si="52"/>
        <v/>
      </c>
      <c r="AM51" s="128" t="str">
        <f t="shared" si="52"/>
        <v/>
      </c>
      <c r="AN51" s="128" t="str">
        <f t="shared" si="52"/>
        <v/>
      </c>
      <c r="AO51" s="128" t="str">
        <f t="shared" si="52"/>
        <v/>
      </c>
      <c r="AP51" s="128" t="str">
        <f t="shared" si="52"/>
        <v/>
      </c>
      <c r="AQ51" s="128" t="str">
        <f t="shared" si="52"/>
        <v/>
      </c>
      <c r="AR51" s="128" t="str">
        <f t="shared" si="52"/>
        <v/>
      </c>
      <c r="AS51" s="128" t="str">
        <f t="shared" si="52"/>
        <v/>
      </c>
      <c r="AT51" s="128" t="str">
        <f t="shared" si="52"/>
        <v/>
      </c>
      <c r="AU51" s="128" t="str">
        <f t="shared" si="52"/>
        <v/>
      </c>
      <c r="AV51" s="128" t="str">
        <f t="shared" si="52"/>
        <v/>
      </c>
      <c r="AW51" s="128" t="str">
        <f t="shared" si="52"/>
        <v/>
      </c>
      <c r="AX51" s="128" t="str">
        <f t="shared" si="52"/>
        <v/>
      </c>
      <c r="AY51" s="128" t="str">
        <f t="shared" si="52"/>
        <v/>
      </c>
      <c r="AZ51" s="128" t="str">
        <f t="shared" si="52"/>
        <v/>
      </c>
      <c r="BA51" s="128" t="str">
        <f t="shared" si="52"/>
        <v/>
      </c>
      <c r="BB51" s="128" t="str">
        <f t="shared" si="52"/>
        <v/>
      </c>
      <c r="BC51" s="128" t="str">
        <f t="shared" si="52"/>
        <v/>
      </c>
      <c r="BD51" s="128" t="str">
        <f t="shared" si="52"/>
        <v/>
      </c>
      <c r="BE51" s="128" t="str">
        <f t="shared" si="52"/>
        <v/>
      </c>
      <c r="BF51" s="128" t="str">
        <f t="shared" si="52"/>
        <v/>
      </c>
      <c r="BG51" s="128" t="str">
        <f t="shared" si="52"/>
        <v/>
      </c>
      <c r="BH51" s="128" t="str">
        <f t="shared" si="52"/>
        <v/>
      </c>
      <c r="BI51" s="128" t="str">
        <f t="shared" si="52"/>
        <v/>
      </c>
      <c r="BJ51" s="128" t="str">
        <f t="shared" si="52"/>
        <v/>
      </c>
      <c r="BK51" s="128" t="str">
        <f t="shared" si="52"/>
        <v/>
      </c>
      <c r="BL51" s="128" t="str">
        <f t="shared" si="52"/>
        <v/>
      </c>
      <c r="BM51" s="128" t="str">
        <f t="shared" si="52"/>
        <v/>
      </c>
      <c r="BN51" s="128" t="str">
        <f t="shared" si="52"/>
        <v/>
      </c>
      <c r="BO51" s="128" t="str">
        <f t="shared" si="52"/>
        <v/>
      </c>
      <c r="BP51" s="128" t="str">
        <f t="shared" si="52"/>
        <v/>
      </c>
      <c r="BQ51" s="128" t="str">
        <f t="shared" si="52"/>
        <v/>
      </c>
      <c r="BR51" s="128" t="str">
        <f t="shared" si="52"/>
        <v/>
      </c>
      <c r="BS51" s="128" t="str">
        <f t="shared" si="52"/>
        <v/>
      </c>
      <c r="BT51" s="128" t="str">
        <f t="shared" si="52"/>
        <v/>
      </c>
      <c r="BU51" s="128" t="str">
        <f t="shared" si="52"/>
        <v/>
      </c>
      <c r="BV51" s="128" t="str">
        <f t="shared" si="52"/>
        <v/>
      </c>
      <c r="BW51" s="128" t="str">
        <f t="shared" si="52"/>
        <v/>
      </c>
      <c r="BX51" s="128" t="str">
        <f t="shared" si="52"/>
        <v/>
      </c>
      <c r="BY51" s="128" t="str">
        <f t="shared" si="52"/>
        <v/>
      </c>
      <c r="BZ51" s="128" t="str">
        <f t="shared" si="52"/>
        <v/>
      </c>
      <c r="CA51" s="128" t="str">
        <f t="shared" si="20"/>
        <v/>
      </c>
      <c r="CB51" s="128" t="str">
        <f t="shared" si="20"/>
        <v/>
      </c>
      <c r="CC51" s="128" t="str">
        <f t="shared" si="20"/>
        <v/>
      </c>
      <c r="CD51" s="128" t="str">
        <f t="shared" si="20"/>
        <v/>
      </c>
      <c r="CE51" s="128" t="str">
        <f t="shared" si="20"/>
        <v/>
      </c>
      <c r="CF51" s="128" t="str">
        <f t="shared" si="20"/>
        <v/>
      </c>
      <c r="CG51" s="128" t="str">
        <f t="shared" si="20"/>
        <v/>
      </c>
      <c r="CH51" s="128" t="str">
        <f t="shared" si="20"/>
        <v/>
      </c>
      <c r="CI51" s="128" t="str">
        <f t="shared" si="20"/>
        <v/>
      </c>
      <c r="CJ51" s="128" t="str">
        <f t="shared" si="20"/>
        <v/>
      </c>
      <c r="CK51" s="128" t="str">
        <f t="shared" si="20"/>
        <v/>
      </c>
      <c r="CL51" s="128" t="str">
        <f t="shared" si="20"/>
        <v/>
      </c>
      <c r="CM51" s="128" t="str">
        <f t="shared" si="20"/>
        <v/>
      </c>
      <c r="CN51" s="128" t="str">
        <f t="shared" si="20"/>
        <v/>
      </c>
      <c r="CO51" s="128" t="str">
        <f t="shared" si="20"/>
        <v/>
      </c>
      <c r="CP51" s="128" t="str">
        <f t="shared" si="20"/>
        <v/>
      </c>
      <c r="CQ51" s="128" t="str">
        <f t="shared" si="31"/>
        <v/>
      </c>
      <c r="CR51" s="128" t="str">
        <f t="shared" si="31"/>
        <v/>
      </c>
      <c r="CS51" s="128" t="str">
        <f t="shared" si="31"/>
        <v/>
      </c>
      <c r="CT51" s="128" t="str">
        <f t="shared" si="31"/>
        <v/>
      </c>
      <c r="CU51" s="128" t="str">
        <f t="shared" si="31"/>
        <v/>
      </c>
      <c r="CV51" s="128" t="str">
        <f t="shared" si="31"/>
        <v/>
      </c>
      <c r="CW51" s="128" t="str">
        <f t="shared" si="31"/>
        <v/>
      </c>
      <c r="CX51" s="128" t="str">
        <f t="shared" si="31"/>
        <v/>
      </c>
      <c r="CY51" s="128" t="str">
        <f t="shared" si="31"/>
        <v/>
      </c>
      <c r="CZ51" s="128" t="str">
        <f t="shared" si="31"/>
        <v/>
      </c>
      <c r="DA51" s="128" t="str">
        <f t="shared" si="31"/>
        <v/>
      </c>
      <c r="DB51" s="128" t="str">
        <f t="shared" si="31"/>
        <v/>
      </c>
      <c r="DC51" s="128" t="str">
        <f t="shared" si="31"/>
        <v/>
      </c>
      <c r="DD51" s="128" t="str">
        <f t="shared" si="31"/>
        <v/>
      </c>
      <c r="DE51" s="128" t="str">
        <f t="shared" si="31"/>
        <v/>
      </c>
      <c r="DF51" s="128" t="str">
        <f t="shared" si="31"/>
        <v/>
      </c>
      <c r="DG51" s="128" t="str">
        <f t="shared" si="31"/>
        <v/>
      </c>
      <c r="DH51" s="128" t="str">
        <f t="shared" si="31"/>
        <v/>
      </c>
      <c r="DI51" s="128" t="str">
        <f t="shared" si="31"/>
        <v/>
      </c>
      <c r="DJ51" s="128" t="str">
        <f t="shared" si="31"/>
        <v/>
      </c>
      <c r="DK51" s="128" t="str">
        <f t="shared" si="31"/>
        <v/>
      </c>
      <c r="DL51" s="128" t="str">
        <f t="shared" si="31"/>
        <v/>
      </c>
      <c r="DM51" s="128" t="str">
        <f t="shared" si="31"/>
        <v/>
      </c>
      <c r="DN51" s="128" t="str">
        <f t="shared" si="31"/>
        <v/>
      </c>
      <c r="DO51" s="129" t="str">
        <f t="shared" si="31"/>
        <v/>
      </c>
    </row>
    <row r="52" spans="2:119" ht="15" hidden="1" customHeight="1">
      <c r="B52" s="484"/>
      <c r="C52" s="484"/>
      <c r="D52" s="484"/>
      <c r="E52" s="484"/>
      <c r="F52" s="484"/>
      <c r="G52" s="484"/>
      <c r="H52" s="32"/>
      <c r="M52" s="123" t="str">
        <f t="shared" ref="M52:N52" si="57">M21</f>
        <v>직원14</v>
      </c>
      <c r="N52" s="124">
        <f t="shared" si="57"/>
        <v>0</v>
      </c>
      <c r="O52" s="79" t="str">
        <f>IF(O21="","",O21)</f>
        <v/>
      </c>
      <c r="P52" s="79" t="str">
        <f t="shared" ref="P52:CA52" si="58">IF(P21="","",P21)</f>
        <v/>
      </c>
      <c r="Q52" s="79" t="str">
        <f t="shared" si="58"/>
        <v/>
      </c>
      <c r="R52" s="79" t="str">
        <f t="shared" si="58"/>
        <v/>
      </c>
      <c r="S52" s="79" t="str">
        <f t="shared" si="58"/>
        <v/>
      </c>
      <c r="T52" s="79" t="str">
        <f t="shared" si="58"/>
        <v/>
      </c>
      <c r="U52" s="79" t="str">
        <f t="shared" si="58"/>
        <v/>
      </c>
      <c r="V52" s="125" t="str">
        <f t="shared" si="58"/>
        <v/>
      </c>
      <c r="W52" s="125" t="str">
        <f t="shared" si="58"/>
        <v/>
      </c>
      <c r="X52" s="125" t="str">
        <f t="shared" si="58"/>
        <v/>
      </c>
      <c r="Y52" s="125" t="str">
        <f t="shared" si="58"/>
        <v/>
      </c>
      <c r="Z52" s="125" t="str">
        <f t="shared" si="58"/>
        <v/>
      </c>
      <c r="AA52" s="125" t="str">
        <f t="shared" si="58"/>
        <v/>
      </c>
      <c r="AB52" s="125" t="str">
        <f t="shared" si="58"/>
        <v/>
      </c>
      <c r="AC52" s="125" t="str">
        <f t="shared" si="58"/>
        <v/>
      </c>
      <c r="AD52" s="125" t="str">
        <f t="shared" si="58"/>
        <v/>
      </c>
      <c r="AE52" s="125" t="str">
        <f t="shared" si="58"/>
        <v/>
      </c>
      <c r="AF52" s="125" t="str">
        <f t="shared" si="58"/>
        <v/>
      </c>
      <c r="AG52" s="125" t="str">
        <f t="shared" si="58"/>
        <v/>
      </c>
      <c r="AH52" s="125" t="str">
        <f t="shared" si="58"/>
        <v/>
      </c>
      <c r="AI52" s="125" t="str">
        <f t="shared" si="58"/>
        <v/>
      </c>
      <c r="AJ52" s="125" t="str">
        <f t="shared" si="58"/>
        <v/>
      </c>
      <c r="AK52" s="125" t="str">
        <f t="shared" si="58"/>
        <v/>
      </c>
      <c r="AL52" s="125" t="str">
        <f t="shared" si="58"/>
        <v/>
      </c>
      <c r="AM52" s="125" t="str">
        <f t="shared" si="58"/>
        <v/>
      </c>
      <c r="AN52" s="125" t="str">
        <f t="shared" si="58"/>
        <v/>
      </c>
      <c r="AO52" s="125" t="str">
        <f t="shared" si="58"/>
        <v/>
      </c>
      <c r="AP52" s="125" t="str">
        <f t="shared" si="58"/>
        <v/>
      </c>
      <c r="AQ52" s="125" t="str">
        <f t="shared" si="58"/>
        <v/>
      </c>
      <c r="AR52" s="125" t="str">
        <f t="shared" si="58"/>
        <v/>
      </c>
      <c r="AS52" s="125" t="str">
        <f t="shared" si="58"/>
        <v/>
      </c>
      <c r="AT52" s="125" t="str">
        <f t="shared" si="58"/>
        <v/>
      </c>
      <c r="AU52" s="125" t="str">
        <f t="shared" si="58"/>
        <v/>
      </c>
      <c r="AV52" s="125" t="str">
        <f t="shared" si="58"/>
        <v/>
      </c>
      <c r="AW52" s="125" t="str">
        <f t="shared" si="58"/>
        <v/>
      </c>
      <c r="AX52" s="125" t="str">
        <f t="shared" si="58"/>
        <v/>
      </c>
      <c r="AY52" s="125" t="str">
        <f t="shared" si="58"/>
        <v/>
      </c>
      <c r="AZ52" s="125" t="str">
        <f t="shared" si="58"/>
        <v/>
      </c>
      <c r="BA52" s="125" t="str">
        <f t="shared" si="58"/>
        <v/>
      </c>
      <c r="BB52" s="125" t="str">
        <f t="shared" si="58"/>
        <v/>
      </c>
      <c r="BC52" s="125" t="str">
        <f t="shared" si="58"/>
        <v/>
      </c>
      <c r="BD52" s="125" t="str">
        <f t="shared" si="58"/>
        <v/>
      </c>
      <c r="BE52" s="125" t="str">
        <f t="shared" si="58"/>
        <v/>
      </c>
      <c r="BF52" s="125" t="str">
        <f t="shared" si="58"/>
        <v/>
      </c>
      <c r="BG52" s="125" t="str">
        <f t="shared" si="58"/>
        <v/>
      </c>
      <c r="BH52" s="125" t="str">
        <f t="shared" si="58"/>
        <v/>
      </c>
      <c r="BI52" s="125" t="str">
        <f t="shared" si="58"/>
        <v/>
      </c>
      <c r="BJ52" s="125" t="str">
        <f t="shared" si="58"/>
        <v/>
      </c>
      <c r="BK52" s="125" t="str">
        <f t="shared" si="58"/>
        <v/>
      </c>
      <c r="BL52" s="125" t="str">
        <f t="shared" si="58"/>
        <v/>
      </c>
      <c r="BM52" s="125" t="str">
        <f t="shared" si="58"/>
        <v/>
      </c>
      <c r="BN52" s="125" t="str">
        <f t="shared" si="58"/>
        <v/>
      </c>
      <c r="BO52" s="125" t="str">
        <f t="shared" si="58"/>
        <v/>
      </c>
      <c r="BP52" s="125" t="str">
        <f t="shared" si="58"/>
        <v/>
      </c>
      <c r="BQ52" s="125" t="str">
        <f t="shared" si="58"/>
        <v/>
      </c>
      <c r="BR52" s="125" t="str">
        <f t="shared" si="58"/>
        <v/>
      </c>
      <c r="BS52" s="125" t="str">
        <f t="shared" si="58"/>
        <v/>
      </c>
      <c r="BT52" s="125" t="str">
        <f t="shared" si="58"/>
        <v/>
      </c>
      <c r="BU52" s="125" t="str">
        <f t="shared" si="58"/>
        <v/>
      </c>
      <c r="BV52" s="125" t="str">
        <f t="shared" si="58"/>
        <v/>
      </c>
      <c r="BW52" s="125" t="str">
        <f t="shared" si="58"/>
        <v/>
      </c>
      <c r="BX52" s="125" t="str">
        <f t="shared" si="58"/>
        <v/>
      </c>
      <c r="BY52" s="125" t="str">
        <f t="shared" si="58"/>
        <v/>
      </c>
      <c r="BZ52" s="125" t="str">
        <f t="shared" si="58"/>
        <v/>
      </c>
      <c r="CA52" s="125" t="str">
        <f t="shared" si="58"/>
        <v/>
      </c>
      <c r="CB52" s="125" t="str">
        <f t="shared" ref="CB52:DO52" si="59">IF(CB21="","",CB21)</f>
        <v/>
      </c>
      <c r="CC52" s="125" t="str">
        <f t="shared" si="59"/>
        <v/>
      </c>
      <c r="CD52" s="125" t="str">
        <f t="shared" si="59"/>
        <v/>
      </c>
      <c r="CE52" s="125" t="str">
        <f t="shared" si="59"/>
        <v/>
      </c>
      <c r="CF52" s="125" t="str">
        <f t="shared" si="59"/>
        <v/>
      </c>
      <c r="CG52" s="125" t="str">
        <f t="shared" si="59"/>
        <v/>
      </c>
      <c r="CH52" s="125" t="str">
        <f t="shared" si="59"/>
        <v/>
      </c>
      <c r="CI52" s="125" t="str">
        <f t="shared" si="59"/>
        <v/>
      </c>
      <c r="CJ52" s="125" t="str">
        <f t="shared" si="59"/>
        <v/>
      </c>
      <c r="CK52" s="125" t="str">
        <f t="shared" si="59"/>
        <v/>
      </c>
      <c r="CL52" s="125" t="str">
        <f t="shared" si="59"/>
        <v/>
      </c>
      <c r="CM52" s="125" t="str">
        <f t="shared" si="59"/>
        <v/>
      </c>
      <c r="CN52" s="125" t="str">
        <f t="shared" si="59"/>
        <v/>
      </c>
      <c r="CO52" s="125" t="str">
        <f t="shared" si="59"/>
        <v/>
      </c>
      <c r="CP52" s="125" t="str">
        <f t="shared" si="59"/>
        <v/>
      </c>
      <c r="CQ52" s="125" t="str">
        <f t="shared" si="59"/>
        <v/>
      </c>
      <c r="CR52" s="125" t="str">
        <f t="shared" si="59"/>
        <v/>
      </c>
      <c r="CS52" s="125" t="str">
        <f t="shared" si="59"/>
        <v/>
      </c>
      <c r="CT52" s="125" t="str">
        <f t="shared" si="59"/>
        <v/>
      </c>
      <c r="CU52" s="125" t="str">
        <f t="shared" si="59"/>
        <v/>
      </c>
      <c r="CV52" s="125" t="str">
        <f t="shared" si="59"/>
        <v/>
      </c>
      <c r="CW52" s="125" t="str">
        <f t="shared" si="59"/>
        <v/>
      </c>
      <c r="CX52" s="125" t="str">
        <f t="shared" si="59"/>
        <v/>
      </c>
      <c r="CY52" s="125" t="str">
        <f t="shared" si="59"/>
        <v/>
      </c>
      <c r="CZ52" s="125" t="str">
        <f t="shared" si="59"/>
        <v/>
      </c>
      <c r="DA52" s="125" t="str">
        <f t="shared" si="59"/>
        <v/>
      </c>
      <c r="DB52" s="125" t="str">
        <f t="shared" si="59"/>
        <v/>
      </c>
      <c r="DC52" s="125" t="str">
        <f t="shared" si="59"/>
        <v/>
      </c>
      <c r="DD52" s="125" t="str">
        <f t="shared" si="59"/>
        <v/>
      </c>
      <c r="DE52" s="125" t="str">
        <f t="shared" si="59"/>
        <v/>
      </c>
      <c r="DF52" s="125" t="str">
        <f t="shared" si="59"/>
        <v/>
      </c>
      <c r="DG52" s="125" t="str">
        <f t="shared" si="59"/>
        <v/>
      </c>
      <c r="DH52" s="125" t="str">
        <f t="shared" si="59"/>
        <v/>
      </c>
      <c r="DI52" s="125" t="str">
        <f t="shared" si="59"/>
        <v/>
      </c>
      <c r="DJ52" s="125" t="str">
        <f t="shared" si="59"/>
        <v/>
      </c>
      <c r="DK52" s="125" t="str">
        <f t="shared" si="59"/>
        <v/>
      </c>
      <c r="DL52" s="125" t="str">
        <f t="shared" si="59"/>
        <v/>
      </c>
      <c r="DM52" s="125" t="str">
        <f t="shared" si="59"/>
        <v/>
      </c>
      <c r="DN52" s="125" t="str">
        <f t="shared" si="59"/>
        <v/>
      </c>
      <c r="DO52" s="126" t="str">
        <f t="shared" si="59"/>
        <v/>
      </c>
    </row>
    <row r="53" spans="2:119" ht="15" hidden="1" customHeight="1">
      <c r="B53" s="484"/>
      <c r="C53" s="484"/>
      <c r="D53" s="484"/>
      <c r="E53" s="484"/>
      <c r="F53" s="484"/>
      <c r="G53" s="484"/>
      <c r="H53" s="32"/>
      <c r="M53" s="131" t="str">
        <f>M54</f>
        <v>직원15</v>
      </c>
      <c r="N53" s="127">
        <f>N54</f>
        <v>0</v>
      </c>
      <c r="O53" s="128" t="str">
        <f>IF(COLUMN()-COLUMN($N53)&gt;$N53,"",MOD(O$6,$N53))</f>
        <v/>
      </c>
      <c r="P53" s="128" t="str">
        <f t="shared" si="42"/>
        <v/>
      </c>
      <c r="Q53" s="128" t="str">
        <f t="shared" si="42"/>
        <v/>
      </c>
      <c r="R53" s="128" t="str">
        <f t="shared" si="42"/>
        <v/>
      </c>
      <c r="S53" s="128" t="str">
        <f t="shared" si="42"/>
        <v/>
      </c>
      <c r="T53" s="128" t="str">
        <f t="shared" si="42"/>
        <v/>
      </c>
      <c r="U53" s="128" t="str">
        <f t="shared" si="42"/>
        <v/>
      </c>
      <c r="V53" s="128" t="str">
        <f t="shared" si="42"/>
        <v/>
      </c>
      <c r="W53" s="128" t="str">
        <f t="shared" si="42"/>
        <v/>
      </c>
      <c r="X53" s="128" t="str">
        <f t="shared" si="42"/>
        <v/>
      </c>
      <c r="Y53" s="128" t="str">
        <f t="shared" si="42"/>
        <v/>
      </c>
      <c r="Z53" s="128" t="str">
        <f t="shared" si="42"/>
        <v/>
      </c>
      <c r="AA53" s="128" t="str">
        <f t="shared" si="42"/>
        <v/>
      </c>
      <c r="AB53" s="128" t="str">
        <f t="shared" si="42"/>
        <v/>
      </c>
      <c r="AC53" s="128" t="str">
        <f t="shared" si="42"/>
        <v/>
      </c>
      <c r="AD53" s="128" t="str">
        <f t="shared" si="42"/>
        <v/>
      </c>
      <c r="AE53" s="128" t="str">
        <f t="shared" si="42"/>
        <v/>
      </c>
      <c r="AF53" s="128" t="str">
        <f t="shared" si="56"/>
        <v/>
      </c>
      <c r="AG53" s="128" t="str">
        <f t="shared" si="56"/>
        <v/>
      </c>
      <c r="AH53" s="128" t="str">
        <f t="shared" si="52"/>
        <v/>
      </c>
      <c r="AI53" s="128" t="str">
        <f t="shared" si="52"/>
        <v/>
      </c>
      <c r="AJ53" s="128" t="str">
        <f t="shared" si="52"/>
        <v/>
      </c>
      <c r="AK53" s="128" t="str">
        <f t="shared" si="52"/>
        <v/>
      </c>
      <c r="AL53" s="128" t="str">
        <f t="shared" si="52"/>
        <v/>
      </c>
      <c r="AM53" s="128" t="str">
        <f t="shared" si="52"/>
        <v/>
      </c>
      <c r="AN53" s="128" t="str">
        <f t="shared" si="52"/>
        <v/>
      </c>
      <c r="AO53" s="128" t="str">
        <f t="shared" si="52"/>
        <v/>
      </c>
      <c r="AP53" s="128" t="str">
        <f t="shared" si="52"/>
        <v/>
      </c>
      <c r="AQ53" s="128" t="str">
        <f t="shared" si="52"/>
        <v/>
      </c>
      <c r="AR53" s="128" t="str">
        <f t="shared" si="52"/>
        <v/>
      </c>
      <c r="AS53" s="128" t="str">
        <f t="shared" si="52"/>
        <v/>
      </c>
      <c r="AT53" s="128" t="str">
        <f t="shared" si="52"/>
        <v/>
      </c>
      <c r="AU53" s="128" t="str">
        <f t="shared" si="52"/>
        <v/>
      </c>
      <c r="AV53" s="128" t="str">
        <f t="shared" si="52"/>
        <v/>
      </c>
      <c r="AW53" s="128" t="str">
        <f t="shared" si="52"/>
        <v/>
      </c>
      <c r="AX53" s="128" t="str">
        <f t="shared" si="52"/>
        <v/>
      </c>
      <c r="AY53" s="128" t="str">
        <f t="shared" si="52"/>
        <v/>
      </c>
      <c r="AZ53" s="128" t="str">
        <f t="shared" si="52"/>
        <v/>
      </c>
      <c r="BA53" s="128" t="str">
        <f t="shared" si="52"/>
        <v/>
      </c>
      <c r="BB53" s="128" t="str">
        <f t="shared" si="52"/>
        <v/>
      </c>
      <c r="BC53" s="128" t="str">
        <f t="shared" si="52"/>
        <v/>
      </c>
      <c r="BD53" s="128" t="str">
        <f t="shared" si="52"/>
        <v/>
      </c>
      <c r="BE53" s="128" t="str">
        <f t="shared" si="52"/>
        <v/>
      </c>
      <c r="BF53" s="128" t="str">
        <f t="shared" si="52"/>
        <v/>
      </c>
      <c r="BG53" s="128" t="str">
        <f t="shared" si="52"/>
        <v/>
      </c>
      <c r="BH53" s="128" t="str">
        <f t="shared" si="52"/>
        <v/>
      </c>
      <c r="BI53" s="128" t="str">
        <f t="shared" si="52"/>
        <v/>
      </c>
      <c r="BJ53" s="128" t="str">
        <f t="shared" si="52"/>
        <v/>
      </c>
      <c r="BK53" s="128" t="str">
        <f t="shared" si="52"/>
        <v/>
      </c>
      <c r="BL53" s="128" t="str">
        <f t="shared" si="52"/>
        <v/>
      </c>
      <c r="BM53" s="128" t="str">
        <f t="shared" si="52"/>
        <v/>
      </c>
      <c r="BN53" s="128" t="str">
        <f t="shared" si="52"/>
        <v/>
      </c>
      <c r="BO53" s="128" t="str">
        <f t="shared" si="52"/>
        <v/>
      </c>
      <c r="BP53" s="128" t="str">
        <f t="shared" si="52"/>
        <v/>
      </c>
      <c r="BQ53" s="128" t="str">
        <f t="shared" si="52"/>
        <v/>
      </c>
      <c r="BR53" s="128" t="str">
        <f t="shared" si="52"/>
        <v/>
      </c>
      <c r="BS53" s="128" t="str">
        <f t="shared" si="52"/>
        <v/>
      </c>
      <c r="BT53" s="128" t="str">
        <f t="shared" si="52"/>
        <v/>
      </c>
      <c r="BU53" s="128" t="str">
        <f t="shared" si="52"/>
        <v/>
      </c>
      <c r="BV53" s="128" t="str">
        <f t="shared" si="52"/>
        <v/>
      </c>
      <c r="BW53" s="128" t="str">
        <f t="shared" si="52"/>
        <v/>
      </c>
      <c r="BX53" s="128" t="str">
        <f t="shared" si="52"/>
        <v/>
      </c>
      <c r="BY53" s="128" t="str">
        <f t="shared" si="52"/>
        <v/>
      </c>
      <c r="BZ53" s="128" t="str">
        <f t="shared" si="52"/>
        <v/>
      </c>
      <c r="CA53" s="128" t="str">
        <f t="shared" si="20"/>
        <v/>
      </c>
      <c r="CB53" s="128" t="str">
        <f t="shared" si="20"/>
        <v/>
      </c>
      <c r="CC53" s="128" t="str">
        <f t="shared" si="20"/>
        <v/>
      </c>
      <c r="CD53" s="128" t="str">
        <f t="shared" si="20"/>
        <v/>
      </c>
      <c r="CE53" s="128" t="str">
        <f t="shared" si="20"/>
        <v/>
      </c>
      <c r="CF53" s="128" t="str">
        <f t="shared" si="20"/>
        <v/>
      </c>
      <c r="CG53" s="128" t="str">
        <f t="shared" si="20"/>
        <v/>
      </c>
      <c r="CH53" s="128" t="str">
        <f t="shared" si="20"/>
        <v/>
      </c>
      <c r="CI53" s="128" t="str">
        <f t="shared" si="20"/>
        <v/>
      </c>
      <c r="CJ53" s="128" t="str">
        <f t="shared" si="20"/>
        <v/>
      </c>
      <c r="CK53" s="128" t="str">
        <f t="shared" si="20"/>
        <v/>
      </c>
      <c r="CL53" s="128" t="str">
        <f t="shared" si="20"/>
        <v/>
      </c>
      <c r="CM53" s="128" t="str">
        <f t="shared" si="20"/>
        <v/>
      </c>
      <c r="CN53" s="128" t="str">
        <f t="shared" si="20"/>
        <v/>
      </c>
      <c r="CO53" s="128" t="str">
        <f t="shared" si="20"/>
        <v/>
      </c>
      <c r="CP53" s="128" t="str">
        <f t="shared" si="20"/>
        <v/>
      </c>
      <c r="CQ53" s="128" t="str">
        <f t="shared" si="31"/>
        <v/>
      </c>
      <c r="CR53" s="128" t="str">
        <f t="shared" si="31"/>
        <v/>
      </c>
      <c r="CS53" s="128" t="str">
        <f t="shared" si="31"/>
        <v/>
      </c>
      <c r="CT53" s="128" t="str">
        <f t="shared" si="31"/>
        <v/>
      </c>
      <c r="CU53" s="128" t="str">
        <f t="shared" si="31"/>
        <v/>
      </c>
      <c r="CV53" s="128" t="str">
        <f t="shared" si="31"/>
        <v/>
      </c>
      <c r="CW53" s="128" t="str">
        <f t="shared" si="31"/>
        <v/>
      </c>
      <c r="CX53" s="128" t="str">
        <f t="shared" si="31"/>
        <v/>
      </c>
      <c r="CY53" s="128" t="str">
        <f t="shared" si="31"/>
        <v/>
      </c>
      <c r="CZ53" s="128" t="str">
        <f t="shared" si="31"/>
        <v/>
      </c>
      <c r="DA53" s="128" t="str">
        <f t="shared" si="31"/>
        <v/>
      </c>
      <c r="DB53" s="128" t="str">
        <f t="shared" si="31"/>
        <v/>
      </c>
      <c r="DC53" s="128" t="str">
        <f t="shared" si="31"/>
        <v/>
      </c>
      <c r="DD53" s="128" t="str">
        <f t="shared" si="31"/>
        <v/>
      </c>
      <c r="DE53" s="128" t="str">
        <f t="shared" si="31"/>
        <v/>
      </c>
      <c r="DF53" s="128" t="str">
        <f t="shared" si="31"/>
        <v/>
      </c>
      <c r="DG53" s="128" t="str">
        <f t="shared" si="31"/>
        <v/>
      </c>
      <c r="DH53" s="128" t="str">
        <f t="shared" si="31"/>
        <v/>
      </c>
      <c r="DI53" s="128" t="str">
        <f t="shared" si="31"/>
        <v/>
      </c>
      <c r="DJ53" s="128" t="str">
        <f t="shared" si="31"/>
        <v/>
      </c>
      <c r="DK53" s="128" t="str">
        <f t="shared" si="31"/>
        <v/>
      </c>
      <c r="DL53" s="128" t="str">
        <f t="shared" si="31"/>
        <v/>
      </c>
      <c r="DM53" s="128" t="str">
        <f t="shared" si="31"/>
        <v/>
      </c>
      <c r="DN53" s="128" t="str">
        <f t="shared" si="31"/>
        <v/>
      </c>
      <c r="DO53" s="129" t="str">
        <f t="shared" si="31"/>
        <v/>
      </c>
    </row>
    <row r="54" spans="2:119" ht="15" hidden="1" customHeight="1">
      <c r="B54" s="484"/>
      <c r="C54" s="484"/>
      <c r="D54" s="484"/>
      <c r="E54" s="484"/>
      <c r="F54" s="484"/>
      <c r="G54" s="484"/>
      <c r="H54" s="32"/>
      <c r="M54" s="123" t="str">
        <f t="shared" ref="M54:N54" si="60">M22</f>
        <v>직원15</v>
      </c>
      <c r="N54" s="124">
        <f t="shared" si="60"/>
        <v>0</v>
      </c>
      <c r="O54" s="79" t="str">
        <f>IF(O22="","",O22)</f>
        <v/>
      </c>
      <c r="P54" s="79" t="str">
        <f t="shared" ref="P54:CA54" si="61">IF(P22="","",P22)</f>
        <v/>
      </c>
      <c r="Q54" s="79" t="str">
        <f t="shared" si="61"/>
        <v/>
      </c>
      <c r="R54" s="79" t="str">
        <f t="shared" si="61"/>
        <v/>
      </c>
      <c r="S54" s="79" t="str">
        <f t="shared" si="61"/>
        <v/>
      </c>
      <c r="T54" s="79" t="str">
        <f t="shared" si="61"/>
        <v/>
      </c>
      <c r="U54" s="79" t="str">
        <f t="shared" si="61"/>
        <v/>
      </c>
      <c r="V54" s="125" t="str">
        <f t="shared" si="61"/>
        <v/>
      </c>
      <c r="W54" s="125" t="str">
        <f t="shared" si="61"/>
        <v/>
      </c>
      <c r="X54" s="125" t="str">
        <f t="shared" si="61"/>
        <v/>
      </c>
      <c r="Y54" s="125" t="str">
        <f t="shared" si="61"/>
        <v/>
      </c>
      <c r="Z54" s="125" t="str">
        <f t="shared" si="61"/>
        <v/>
      </c>
      <c r="AA54" s="125" t="str">
        <f t="shared" si="61"/>
        <v/>
      </c>
      <c r="AB54" s="125" t="str">
        <f t="shared" si="61"/>
        <v/>
      </c>
      <c r="AC54" s="125" t="str">
        <f t="shared" si="61"/>
        <v/>
      </c>
      <c r="AD54" s="125" t="str">
        <f t="shared" si="61"/>
        <v/>
      </c>
      <c r="AE54" s="125" t="str">
        <f t="shared" si="61"/>
        <v/>
      </c>
      <c r="AF54" s="125" t="str">
        <f t="shared" si="61"/>
        <v/>
      </c>
      <c r="AG54" s="125" t="str">
        <f t="shared" si="61"/>
        <v/>
      </c>
      <c r="AH54" s="125" t="str">
        <f t="shared" si="61"/>
        <v/>
      </c>
      <c r="AI54" s="125" t="str">
        <f t="shared" si="61"/>
        <v/>
      </c>
      <c r="AJ54" s="125" t="str">
        <f t="shared" si="61"/>
        <v/>
      </c>
      <c r="AK54" s="125" t="str">
        <f t="shared" si="61"/>
        <v/>
      </c>
      <c r="AL54" s="125" t="str">
        <f t="shared" si="61"/>
        <v/>
      </c>
      <c r="AM54" s="125" t="str">
        <f t="shared" si="61"/>
        <v/>
      </c>
      <c r="AN54" s="125" t="str">
        <f t="shared" si="61"/>
        <v/>
      </c>
      <c r="AO54" s="125" t="str">
        <f t="shared" si="61"/>
        <v/>
      </c>
      <c r="AP54" s="125" t="str">
        <f t="shared" si="61"/>
        <v/>
      </c>
      <c r="AQ54" s="125" t="str">
        <f t="shared" si="61"/>
        <v/>
      </c>
      <c r="AR54" s="125" t="str">
        <f t="shared" si="61"/>
        <v/>
      </c>
      <c r="AS54" s="125" t="str">
        <f t="shared" si="61"/>
        <v/>
      </c>
      <c r="AT54" s="125" t="str">
        <f t="shared" si="61"/>
        <v/>
      </c>
      <c r="AU54" s="125" t="str">
        <f t="shared" si="61"/>
        <v/>
      </c>
      <c r="AV54" s="125" t="str">
        <f t="shared" si="61"/>
        <v/>
      </c>
      <c r="AW54" s="125" t="str">
        <f t="shared" si="61"/>
        <v/>
      </c>
      <c r="AX54" s="125" t="str">
        <f t="shared" si="61"/>
        <v/>
      </c>
      <c r="AY54" s="125" t="str">
        <f t="shared" si="61"/>
        <v/>
      </c>
      <c r="AZ54" s="125" t="str">
        <f t="shared" si="61"/>
        <v/>
      </c>
      <c r="BA54" s="125" t="str">
        <f t="shared" si="61"/>
        <v/>
      </c>
      <c r="BB54" s="125" t="str">
        <f t="shared" si="61"/>
        <v/>
      </c>
      <c r="BC54" s="125" t="str">
        <f t="shared" si="61"/>
        <v/>
      </c>
      <c r="BD54" s="125" t="str">
        <f t="shared" si="61"/>
        <v/>
      </c>
      <c r="BE54" s="125" t="str">
        <f t="shared" si="61"/>
        <v/>
      </c>
      <c r="BF54" s="125" t="str">
        <f t="shared" si="61"/>
        <v/>
      </c>
      <c r="BG54" s="125" t="str">
        <f t="shared" si="61"/>
        <v/>
      </c>
      <c r="BH54" s="125" t="str">
        <f t="shared" si="61"/>
        <v/>
      </c>
      <c r="BI54" s="125" t="str">
        <f t="shared" si="61"/>
        <v/>
      </c>
      <c r="BJ54" s="125" t="str">
        <f t="shared" si="61"/>
        <v/>
      </c>
      <c r="BK54" s="125" t="str">
        <f t="shared" si="61"/>
        <v/>
      </c>
      <c r="BL54" s="125" t="str">
        <f t="shared" si="61"/>
        <v/>
      </c>
      <c r="BM54" s="125" t="str">
        <f t="shared" si="61"/>
        <v/>
      </c>
      <c r="BN54" s="125" t="str">
        <f t="shared" si="61"/>
        <v/>
      </c>
      <c r="BO54" s="125" t="str">
        <f t="shared" si="61"/>
        <v/>
      </c>
      <c r="BP54" s="125" t="str">
        <f t="shared" si="61"/>
        <v/>
      </c>
      <c r="BQ54" s="125" t="str">
        <f t="shared" si="61"/>
        <v/>
      </c>
      <c r="BR54" s="125" t="str">
        <f t="shared" si="61"/>
        <v/>
      </c>
      <c r="BS54" s="125" t="str">
        <f t="shared" si="61"/>
        <v/>
      </c>
      <c r="BT54" s="125" t="str">
        <f t="shared" si="61"/>
        <v/>
      </c>
      <c r="BU54" s="125" t="str">
        <f t="shared" si="61"/>
        <v/>
      </c>
      <c r="BV54" s="125" t="str">
        <f t="shared" si="61"/>
        <v/>
      </c>
      <c r="BW54" s="125" t="str">
        <f t="shared" si="61"/>
        <v/>
      </c>
      <c r="BX54" s="125" t="str">
        <f t="shared" si="61"/>
        <v/>
      </c>
      <c r="BY54" s="125" t="str">
        <f t="shared" si="61"/>
        <v/>
      </c>
      <c r="BZ54" s="125" t="str">
        <f t="shared" si="61"/>
        <v/>
      </c>
      <c r="CA54" s="125" t="str">
        <f t="shared" si="61"/>
        <v/>
      </c>
      <c r="CB54" s="125" t="str">
        <f t="shared" ref="CB54:DO54" si="62">IF(CB22="","",CB22)</f>
        <v/>
      </c>
      <c r="CC54" s="125" t="str">
        <f t="shared" si="62"/>
        <v/>
      </c>
      <c r="CD54" s="125" t="str">
        <f t="shared" si="62"/>
        <v/>
      </c>
      <c r="CE54" s="125" t="str">
        <f t="shared" si="62"/>
        <v/>
      </c>
      <c r="CF54" s="125" t="str">
        <f t="shared" si="62"/>
        <v/>
      </c>
      <c r="CG54" s="125" t="str">
        <f t="shared" si="62"/>
        <v/>
      </c>
      <c r="CH54" s="125" t="str">
        <f t="shared" si="62"/>
        <v/>
      </c>
      <c r="CI54" s="125" t="str">
        <f t="shared" si="62"/>
        <v/>
      </c>
      <c r="CJ54" s="125" t="str">
        <f t="shared" si="62"/>
        <v/>
      </c>
      <c r="CK54" s="125" t="str">
        <f t="shared" si="62"/>
        <v/>
      </c>
      <c r="CL54" s="125" t="str">
        <f t="shared" si="62"/>
        <v/>
      </c>
      <c r="CM54" s="125" t="str">
        <f t="shared" si="62"/>
        <v/>
      </c>
      <c r="CN54" s="125" t="str">
        <f t="shared" si="62"/>
        <v/>
      </c>
      <c r="CO54" s="125" t="str">
        <f t="shared" si="62"/>
        <v/>
      </c>
      <c r="CP54" s="125" t="str">
        <f t="shared" si="62"/>
        <v/>
      </c>
      <c r="CQ54" s="125" t="str">
        <f t="shared" si="62"/>
        <v/>
      </c>
      <c r="CR54" s="125" t="str">
        <f t="shared" si="62"/>
        <v/>
      </c>
      <c r="CS54" s="125" t="str">
        <f t="shared" si="62"/>
        <v/>
      </c>
      <c r="CT54" s="125" t="str">
        <f t="shared" si="62"/>
        <v/>
      </c>
      <c r="CU54" s="125" t="str">
        <f t="shared" si="62"/>
        <v/>
      </c>
      <c r="CV54" s="125" t="str">
        <f t="shared" si="62"/>
        <v/>
      </c>
      <c r="CW54" s="125" t="str">
        <f t="shared" si="62"/>
        <v/>
      </c>
      <c r="CX54" s="125" t="str">
        <f t="shared" si="62"/>
        <v/>
      </c>
      <c r="CY54" s="125" t="str">
        <f t="shared" si="62"/>
        <v/>
      </c>
      <c r="CZ54" s="125" t="str">
        <f t="shared" si="62"/>
        <v/>
      </c>
      <c r="DA54" s="125" t="str">
        <f t="shared" si="62"/>
        <v/>
      </c>
      <c r="DB54" s="125" t="str">
        <f t="shared" si="62"/>
        <v/>
      </c>
      <c r="DC54" s="125" t="str">
        <f t="shared" si="62"/>
        <v/>
      </c>
      <c r="DD54" s="125" t="str">
        <f t="shared" si="62"/>
        <v/>
      </c>
      <c r="DE54" s="125" t="str">
        <f t="shared" si="62"/>
        <v/>
      </c>
      <c r="DF54" s="125" t="str">
        <f t="shared" si="62"/>
        <v/>
      </c>
      <c r="DG54" s="125" t="str">
        <f t="shared" si="62"/>
        <v/>
      </c>
      <c r="DH54" s="125" t="str">
        <f t="shared" si="62"/>
        <v/>
      </c>
      <c r="DI54" s="125" t="str">
        <f t="shared" si="62"/>
        <v/>
      </c>
      <c r="DJ54" s="125" t="str">
        <f t="shared" si="62"/>
        <v/>
      </c>
      <c r="DK54" s="125" t="str">
        <f t="shared" si="62"/>
        <v/>
      </c>
      <c r="DL54" s="125" t="str">
        <f t="shared" si="62"/>
        <v/>
      </c>
      <c r="DM54" s="125" t="str">
        <f t="shared" si="62"/>
        <v/>
      </c>
      <c r="DN54" s="125" t="str">
        <f t="shared" si="62"/>
        <v/>
      </c>
      <c r="DO54" s="126" t="str">
        <f t="shared" si="62"/>
        <v/>
      </c>
    </row>
    <row r="55" spans="2:119" ht="15" hidden="1" customHeight="1">
      <c r="B55" s="484"/>
      <c r="C55" s="484"/>
      <c r="D55" s="484"/>
      <c r="E55" s="484"/>
      <c r="F55" s="484"/>
      <c r="G55" s="484"/>
      <c r="H55" s="32"/>
    </row>
    <row r="56" spans="2:119" ht="15" hidden="1" customHeight="1">
      <c r="B56" s="19"/>
      <c r="C56" s="19"/>
      <c r="D56" s="19"/>
      <c r="E56" s="19"/>
      <c r="F56" s="19"/>
      <c r="G56" s="19"/>
      <c r="H56" s="32"/>
    </row>
    <row r="57" spans="2:119" ht="15" hidden="1" customHeight="1">
      <c r="B57" s="484"/>
      <c r="C57" s="484"/>
      <c r="D57" s="484"/>
      <c r="E57" s="484"/>
      <c r="F57" s="484"/>
      <c r="G57" s="484"/>
      <c r="H57" s="32"/>
    </row>
    <row r="58" spans="2:119" ht="15" hidden="1" customHeight="1">
      <c r="B58" s="484"/>
      <c r="C58" s="484"/>
      <c r="D58" s="484"/>
      <c r="E58" s="484"/>
      <c r="F58" s="484"/>
      <c r="G58" s="484"/>
      <c r="H58" s="32"/>
    </row>
    <row r="59" spans="2:119" ht="15" hidden="1" customHeight="1">
      <c r="B59" s="484"/>
      <c r="C59" s="484"/>
      <c r="D59" s="484"/>
      <c r="E59" s="484"/>
      <c r="F59" s="484"/>
      <c r="G59" s="484"/>
      <c r="H59" s="32"/>
    </row>
    <row r="60" spans="2:119" ht="15" hidden="1" customHeight="1">
      <c r="B60" s="484"/>
      <c r="C60" s="484"/>
      <c r="D60" s="484"/>
      <c r="E60" s="484"/>
      <c r="F60" s="484"/>
      <c r="G60" s="484"/>
      <c r="H60" s="32"/>
    </row>
    <row r="61" spans="2:119" ht="15" hidden="1" customHeight="1">
      <c r="B61" s="484"/>
      <c r="C61" s="484"/>
      <c r="D61" s="484"/>
      <c r="E61" s="484"/>
      <c r="F61" s="484"/>
      <c r="G61" s="484"/>
      <c r="H61" s="32"/>
    </row>
    <row r="62" spans="2:119" ht="15" hidden="1" customHeight="1">
      <c r="B62" s="484"/>
      <c r="C62" s="484"/>
      <c r="D62" s="484"/>
      <c r="E62" s="484"/>
      <c r="F62" s="484"/>
      <c r="G62" s="484"/>
      <c r="H62" s="32"/>
    </row>
    <row r="63" spans="2:119" ht="15" hidden="1" customHeight="1">
      <c r="B63" s="484"/>
      <c r="C63" s="484"/>
      <c r="D63" s="484"/>
      <c r="E63" s="484"/>
      <c r="F63" s="484"/>
      <c r="G63" s="484"/>
      <c r="H63" s="32"/>
    </row>
    <row r="64" spans="2:119" ht="15" hidden="1" customHeight="1">
      <c r="B64" s="484"/>
      <c r="C64" s="484"/>
      <c r="D64" s="484"/>
      <c r="E64" s="484"/>
      <c r="F64" s="484"/>
      <c r="G64" s="484"/>
      <c r="H64" s="32"/>
    </row>
    <row r="65" spans="2:8" ht="15" hidden="1" customHeight="1">
      <c r="B65" s="484"/>
      <c r="C65" s="484"/>
      <c r="D65" s="484"/>
      <c r="E65" s="484"/>
      <c r="F65" s="484"/>
      <c r="G65" s="484"/>
      <c r="H65" s="32"/>
    </row>
    <row r="66" spans="2:8" ht="15" hidden="1" customHeight="1">
      <c r="B66" s="484"/>
      <c r="C66" s="484"/>
      <c r="D66" s="484"/>
      <c r="E66" s="484"/>
      <c r="F66" s="484"/>
      <c r="G66" s="484"/>
      <c r="H66" s="32"/>
    </row>
    <row r="67" spans="2:8" ht="15" hidden="1" customHeight="1">
      <c r="B67" s="482"/>
      <c r="C67" s="482"/>
      <c r="D67" s="482"/>
      <c r="E67" s="482"/>
      <c r="F67" s="482"/>
      <c r="G67" s="482"/>
      <c r="H67" s="32"/>
    </row>
    <row r="68" spans="2:8" ht="15" hidden="1" customHeight="1">
      <c r="B68" s="482"/>
      <c r="C68" s="482"/>
      <c r="D68" s="482"/>
      <c r="E68" s="482"/>
      <c r="F68" s="482"/>
      <c r="G68" s="482"/>
    </row>
    <row r="69" spans="2:8" ht="15" hidden="1" customHeight="1">
      <c r="B69" s="482"/>
      <c r="C69" s="482"/>
      <c r="D69" s="482"/>
      <c r="E69" s="482"/>
      <c r="F69" s="482"/>
      <c r="G69" s="482"/>
    </row>
    <row r="70" spans="2:8" ht="15" hidden="1" customHeight="1">
      <c r="B70" s="482"/>
      <c r="C70" s="482"/>
      <c r="D70" s="482"/>
      <c r="E70" s="482"/>
      <c r="F70" s="482"/>
      <c r="G70" s="482"/>
    </row>
    <row r="71" spans="2:8" ht="15" hidden="1" customHeight="1">
      <c r="B71" s="482"/>
      <c r="C71" s="482"/>
      <c r="D71" s="482"/>
      <c r="E71" s="482"/>
      <c r="F71" s="482"/>
      <c r="G71" s="482"/>
      <c r="H71" s="482"/>
    </row>
    <row r="72" spans="2:8" ht="15" hidden="1" customHeight="1">
      <c r="B72" s="482"/>
      <c r="C72" s="482"/>
      <c r="D72" s="482"/>
      <c r="E72" s="482"/>
      <c r="F72" s="482"/>
      <c r="G72" s="482"/>
      <c r="H72" s="482"/>
    </row>
    <row r="73" spans="2:8" ht="15" hidden="1" customHeight="1">
      <c r="B73" s="482"/>
      <c r="C73" s="482"/>
      <c r="D73" s="482"/>
      <c r="E73" s="482"/>
      <c r="F73" s="482"/>
      <c r="G73" s="482"/>
      <c r="H73" s="482"/>
    </row>
    <row r="74" spans="2:8" ht="15" hidden="1" customHeight="1">
      <c r="B74" s="482"/>
      <c r="C74" s="482"/>
      <c r="D74" s="482"/>
      <c r="E74" s="482"/>
      <c r="F74" s="482"/>
      <c r="G74" s="482"/>
      <c r="H74" s="482"/>
    </row>
    <row r="75" spans="2:8" ht="15" hidden="1" customHeight="1">
      <c r="B75" s="482"/>
      <c r="C75" s="482"/>
      <c r="D75" s="482"/>
      <c r="E75" s="482"/>
      <c r="F75" s="482"/>
      <c r="G75" s="482"/>
      <c r="H75" s="482"/>
    </row>
    <row r="76" spans="2:8" ht="15" hidden="1" customHeight="1">
      <c r="B76" s="482"/>
      <c r="C76" s="482"/>
      <c r="D76" s="482"/>
      <c r="E76" s="482"/>
      <c r="F76" s="482"/>
      <c r="G76" s="482"/>
      <c r="H76" s="482"/>
    </row>
    <row r="77" spans="2:8" ht="15" hidden="1" customHeight="1">
      <c r="B77" s="482"/>
      <c r="C77" s="482"/>
      <c r="D77" s="482"/>
      <c r="E77" s="482"/>
      <c r="F77" s="482"/>
      <c r="G77" s="482"/>
      <c r="H77" s="482"/>
    </row>
    <row r="78" spans="2:8" ht="15" hidden="1" customHeight="1">
      <c r="B78" s="482"/>
      <c r="C78" s="482"/>
      <c r="D78" s="482"/>
      <c r="E78" s="482"/>
      <c r="F78" s="482"/>
      <c r="G78" s="482"/>
      <c r="H78" s="482"/>
    </row>
    <row r="79" spans="2:8" ht="15" hidden="1" customHeight="1">
      <c r="B79" s="482"/>
      <c r="C79" s="482"/>
      <c r="D79" s="482"/>
      <c r="E79" s="482"/>
      <c r="F79" s="482"/>
      <c r="G79" s="482"/>
      <c r="H79" s="482"/>
    </row>
    <row r="80" spans="2:8" ht="15" hidden="1" customHeight="1">
      <c r="B80" s="482"/>
      <c r="C80" s="482"/>
      <c r="D80" s="482"/>
      <c r="E80" s="482"/>
      <c r="F80" s="482"/>
      <c r="G80" s="482"/>
      <c r="H80" s="482"/>
    </row>
    <row r="81" spans="2:8" ht="15" hidden="1" customHeight="1">
      <c r="B81" s="482"/>
      <c r="C81" s="482"/>
      <c r="D81" s="482"/>
      <c r="E81" s="482"/>
      <c r="F81" s="482"/>
      <c r="G81" s="482"/>
      <c r="H81" s="482"/>
    </row>
    <row r="82" spans="2:8" ht="15" hidden="1" customHeight="1">
      <c r="B82" s="482"/>
      <c r="C82" s="482"/>
      <c r="D82" s="482"/>
      <c r="E82" s="482"/>
      <c r="F82" s="482"/>
      <c r="G82" s="482"/>
      <c r="H82" s="482"/>
    </row>
    <row r="83" spans="2:8" ht="15" hidden="1" customHeight="1">
      <c r="B83" s="482"/>
      <c r="C83" s="482"/>
      <c r="D83" s="482"/>
      <c r="E83" s="482"/>
      <c r="F83" s="482"/>
      <c r="G83" s="482"/>
      <c r="H83" s="482"/>
    </row>
    <row r="84" spans="2:8" ht="15" hidden="1" customHeight="1">
      <c r="B84" s="482"/>
      <c r="C84" s="482"/>
      <c r="D84" s="482"/>
      <c r="E84" s="482"/>
      <c r="F84" s="482"/>
      <c r="G84" s="482"/>
      <c r="H84" s="482"/>
    </row>
    <row r="85" spans="2:8" ht="15" hidden="1" customHeight="1">
      <c r="B85" s="482"/>
      <c r="C85" s="482"/>
      <c r="D85" s="482"/>
      <c r="E85" s="482"/>
      <c r="F85" s="482"/>
      <c r="G85" s="482"/>
      <c r="H85" s="482"/>
    </row>
    <row r="86" spans="2:8" ht="15" hidden="1" customHeight="1">
      <c r="B86" s="482"/>
      <c r="C86" s="482"/>
      <c r="D86" s="482"/>
      <c r="E86" s="482"/>
      <c r="F86" s="482"/>
      <c r="G86" s="482"/>
    </row>
    <row r="87" spans="2:8" ht="15" hidden="1" customHeight="1">
      <c r="B87" s="482"/>
      <c r="C87" s="482"/>
      <c r="D87" s="482"/>
      <c r="E87" s="482"/>
      <c r="F87" s="482"/>
      <c r="G87" s="482"/>
      <c r="H87" s="482"/>
    </row>
    <row r="88" spans="2:8" ht="15" hidden="1" customHeight="1">
      <c r="B88" s="482"/>
      <c r="C88" s="482"/>
      <c r="D88" s="482"/>
      <c r="E88" s="482"/>
      <c r="F88" s="482"/>
      <c r="G88" s="482"/>
      <c r="H88" s="482"/>
    </row>
    <row r="89" spans="2:8" ht="15" hidden="1" customHeight="1">
      <c r="B89" s="482"/>
      <c r="C89" s="482"/>
      <c r="D89" s="482"/>
      <c r="E89" s="482"/>
      <c r="F89" s="482"/>
      <c r="G89" s="482"/>
      <c r="H89" s="482"/>
    </row>
    <row r="90" spans="2:8" ht="15" hidden="1" customHeight="1">
      <c r="B90" s="482"/>
      <c r="C90" s="482"/>
      <c r="D90" s="482"/>
      <c r="E90" s="482"/>
      <c r="F90" s="482"/>
      <c r="G90" s="482"/>
      <c r="H90" s="482"/>
    </row>
    <row r="91" spans="2:8" ht="15" hidden="1" customHeight="1">
      <c r="B91" s="482"/>
      <c r="C91" s="482"/>
      <c r="D91" s="482"/>
      <c r="E91" s="482"/>
      <c r="F91" s="482"/>
      <c r="G91" s="482"/>
      <c r="H91" s="482"/>
    </row>
    <row r="92" spans="2:8" ht="15" hidden="1" customHeight="1">
      <c r="B92" s="482"/>
      <c r="C92" s="482"/>
      <c r="D92" s="482"/>
      <c r="E92" s="482"/>
      <c r="F92" s="482"/>
      <c r="G92" s="482"/>
      <c r="H92" s="482"/>
    </row>
    <row r="93" spans="2:8" ht="15" hidden="1" customHeight="1">
      <c r="B93" s="482"/>
      <c r="C93" s="482"/>
      <c r="D93" s="482"/>
      <c r="E93" s="482"/>
      <c r="F93" s="482"/>
      <c r="G93" s="482"/>
      <c r="H93" s="482"/>
    </row>
    <row r="94" spans="2:8" ht="15" hidden="1" customHeight="1">
      <c r="B94" s="482"/>
      <c r="C94" s="482"/>
      <c r="D94" s="482"/>
      <c r="E94" s="482"/>
      <c r="F94" s="482"/>
      <c r="G94" s="482"/>
      <c r="H94" s="482"/>
    </row>
    <row r="95" spans="2:8" ht="15" hidden="1" customHeight="1">
      <c r="B95" s="482"/>
      <c r="C95" s="482"/>
      <c r="D95" s="482"/>
      <c r="E95" s="482"/>
      <c r="F95" s="482"/>
      <c r="G95" s="482"/>
      <c r="H95" s="482"/>
    </row>
    <row r="96" spans="2:8" ht="15" hidden="1" customHeight="1">
      <c r="B96" s="482"/>
      <c r="C96" s="482"/>
      <c r="D96" s="482"/>
      <c r="E96" s="482"/>
      <c r="F96" s="482"/>
      <c r="G96" s="482"/>
      <c r="H96" s="482"/>
    </row>
    <row r="97" spans="1:97" ht="15" hidden="1" customHeight="1">
      <c r="B97" s="482"/>
      <c r="C97" s="482"/>
      <c r="D97" s="482"/>
      <c r="E97" s="482"/>
      <c r="F97" s="482"/>
      <c r="G97" s="482"/>
      <c r="H97" s="482"/>
    </row>
    <row r="98" spans="1:97" ht="15" hidden="1" customHeight="1">
      <c r="B98" s="482"/>
      <c r="C98" s="482"/>
      <c r="D98" s="482"/>
      <c r="E98" s="482"/>
      <c r="F98" s="482"/>
      <c r="G98" s="482"/>
      <c r="H98" s="482"/>
    </row>
    <row r="99" spans="1:97" ht="15" hidden="1" customHeight="1">
      <c r="B99" s="482"/>
      <c r="C99" s="482"/>
      <c r="D99" s="482"/>
      <c r="E99" s="482"/>
      <c r="F99" s="482"/>
      <c r="G99" s="482"/>
    </row>
    <row r="100" spans="1:97" ht="15" customHeight="1">
      <c r="A100" s="482"/>
      <c r="B100" s="7" t="str">
        <f>IF($H$22="여","실제와 다르면 수정하시고, 휴일인 날의 요일도 점검하십시오.","")</f>
        <v/>
      </c>
      <c r="C100" s="482"/>
      <c r="D100" s="482"/>
      <c r="E100" s="482"/>
      <c r="F100" s="482"/>
      <c r="G100" s="482"/>
    </row>
    <row r="101" spans="1:97" ht="15" customHeight="1">
      <c r="A101" s="482"/>
      <c r="B101" s="482"/>
      <c r="C101" s="482"/>
      <c r="N101" s="25">
        <f>통합!M104</f>
        <v>2022</v>
      </c>
      <c r="O101" s="26">
        <f>통합!N104</f>
        <v>3</v>
      </c>
      <c r="P101" s="11" t="s">
        <v>0</v>
      </c>
      <c r="R101" s="73" t="s">
        <v>11</v>
      </c>
      <c r="X101" s="7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40"/>
      <c r="BV101" s="40"/>
      <c r="BW101" s="40"/>
      <c r="BX101" s="40"/>
      <c r="BY101" s="40"/>
      <c r="BZ101" s="40"/>
      <c r="CA101" s="40"/>
    </row>
    <row r="102" spans="1:97" ht="15" customHeight="1">
      <c r="A102" s="482"/>
      <c r="B102" s="482"/>
      <c r="C102" s="482"/>
      <c r="D102" s="490">
        <f t="shared" ref="D102:G102" si="63">E102-1</f>
        <v>-4</v>
      </c>
      <c r="E102" s="490">
        <f t="shared" si="63"/>
        <v>-3</v>
      </c>
      <c r="F102" s="490">
        <f t="shared" si="63"/>
        <v>-2</v>
      </c>
      <c r="G102" s="490">
        <f t="shared" si="63"/>
        <v>-1</v>
      </c>
      <c r="H102" s="490">
        <f>I102-1</f>
        <v>0</v>
      </c>
      <c r="I102" s="490">
        <f>J102-1</f>
        <v>1</v>
      </c>
      <c r="J102" s="563">
        <f>IF(WEEKDAY(O104,1)-$I$2&lt;0,7,0)+WEEKDAY(O104,1)-$I$2</f>
        <v>2</v>
      </c>
      <c r="N102" s="25"/>
      <c r="O102" s="26"/>
      <c r="P102" s="11"/>
      <c r="R102" s="73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261">
        <v>29</v>
      </c>
      <c r="AR102" s="261">
        <v>30</v>
      </c>
      <c r="AS102" s="261">
        <v>31</v>
      </c>
      <c r="AV102" s="40"/>
      <c r="AW102" s="96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248">
        <f>N101</f>
        <v>2022</v>
      </c>
      <c r="BO102" s="258">
        <f>O101</f>
        <v>3</v>
      </c>
      <c r="BP102" s="249" t="s">
        <v>72</v>
      </c>
      <c r="BQ102" s="40"/>
      <c r="BR102" s="97"/>
      <c r="BS102" s="97"/>
      <c r="BT102" s="97"/>
      <c r="BU102" s="97"/>
      <c r="BV102" s="97"/>
      <c r="BW102" s="97"/>
      <c r="BX102" s="97"/>
      <c r="CQ102" s="137">
        <v>29</v>
      </c>
      <c r="CR102" s="137">
        <v>30</v>
      </c>
      <c r="CS102" s="137">
        <v>31</v>
      </c>
    </row>
    <row r="103" spans="1:97" ht="15" hidden="1" customHeight="1">
      <c r="A103" s="484"/>
      <c r="B103" s="484"/>
      <c r="C103" s="484"/>
      <c r="D103" s="484">
        <f t="shared" ref="D103:I103" si="64">MOD(D104,$N$5*7)</f>
        <v>95</v>
      </c>
      <c r="E103" s="484">
        <f t="shared" si="64"/>
        <v>96</v>
      </c>
      <c r="F103" s="484">
        <f t="shared" si="64"/>
        <v>97</v>
      </c>
      <c r="G103" s="484">
        <f t="shared" si="64"/>
        <v>98</v>
      </c>
      <c r="H103" s="302">
        <f t="shared" si="64"/>
        <v>99</v>
      </c>
      <c r="I103" s="302">
        <f t="shared" si="64"/>
        <v>100</v>
      </c>
      <c r="AV103" s="40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</row>
    <row r="104" spans="1:97" ht="15" customHeight="1">
      <c r="A104" s="482"/>
      <c r="B104" s="482"/>
      <c r="C104" s="482"/>
      <c r="D104" s="544">
        <f t="shared" ref="D104:G104" si="65">E104-1</f>
        <v>44615</v>
      </c>
      <c r="E104" s="264">
        <f t="shared" si="65"/>
        <v>44616</v>
      </c>
      <c r="F104" s="264">
        <f t="shared" si="65"/>
        <v>44617</v>
      </c>
      <c r="G104" s="264">
        <f t="shared" si="65"/>
        <v>44618</v>
      </c>
      <c r="H104" s="264">
        <f>I104-1</f>
        <v>44619</v>
      </c>
      <c r="I104" s="545">
        <f>O104-1</f>
        <v>44620</v>
      </c>
      <c r="N104" s="98" t="s">
        <v>1</v>
      </c>
      <c r="O104" s="113">
        <f>DATE(N101,O101,1)</f>
        <v>44621</v>
      </c>
      <c r="P104" s="114">
        <f>O104+1</f>
        <v>44622</v>
      </c>
      <c r="Q104" s="114">
        <f t="shared" ref="Q104:AP104" si="66">P104+1</f>
        <v>44623</v>
      </c>
      <c r="R104" s="114">
        <f t="shared" si="66"/>
        <v>44624</v>
      </c>
      <c r="S104" s="114">
        <f t="shared" si="66"/>
        <v>44625</v>
      </c>
      <c r="T104" s="114">
        <f t="shared" si="66"/>
        <v>44626</v>
      </c>
      <c r="U104" s="114">
        <f t="shared" si="66"/>
        <v>44627</v>
      </c>
      <c r="V104" s="114">
        <f t="shared" si="66"/>
        <v>44628</v>
      </c>
      <c r="W104" s="114">
        <f t="shared" si="66"/>
        <v>44629</v>
      </c>
      <c r="X104" s="114">
        <f t="shared" si="66"/>
        <v>44630</v>
      </c>
      <c r="Y104" s="114">
        <f t="shared" si="66"/>
        <v>44631</v>
      </c>
      <c r="Z104" s="114">
        <f t="shared" si="66"/>
        <v>44632</v>
      </c>
      <c r="AA104" s="114">
        <f t="shared" si="66"/>
        <v>44633</v>
      </c>
      <c r="AB104" s="114">
        <f t="shared" si="66"/>
        <v>44634</v>
      </c>
      <c r="AC104" s="114">
        <f t="shared" si="66"/>
        <v>44635</v>
      </c>
      <c r="AD104" s="114">
        <f t="shared" si="66"/>
        <v>44636</v>
      </c>
      <c r="AE104" s="114">
        <f t="shared" si="66"/>
        <v>44637</v>
      </c>
      <c r="AF104" s="114">
        <f t="shared" si="66"/>
        <v>44638</v>
      </c>
      <c r="AG104" s="114">
        <f t="shared" si="66"/>
        <v>44639</v>
      </c>
      <c r="AH104" s="114">
        <f t="shared" si="66"/>
        <v>44640</v>
      </c>
      <c r="AI104" s="114">
        <f t="shared" si="66"/>
        <v>44641</v>
      </c>
      <c r="AJ104" s="114">
        <f t="shared" si="66"/>
        <v>44642</v>
      </c>
      <c r="AK104" s="114">
        <f t="shared" si="66"/>
        <v>44643</v>
      </c>
      <c r="AL104" s="114">
        <f t="shared" si="66"/>
        <v>44644</v>
      </c>
      <c r="AM104" s="114">
        <f t="shared" si="66"/>
        <v>44645</v>
      </c>
      <c r="AN104" s="114">
        <f t="shared" si="66"/>
        <v>44646</v>
      </c>
      <c r="AO104" s="114">
        <f t="shared" si="66"/>
        <v>44647</v>
      </c>
      <c r="AP104" s="114">
        <f t="shared" si="66"/>
        <v>44648</v>
      </c>
      <c r="AQ104" s="114">
        <f>IF(MONTH(DATE($N$101,$O$101,AQ102))&lt;&gt;$O$101,"",DATE($N$101,$O$101,AQ102))</f>
        <v>44649</v>
      </c>
      <c r="AR104" s="114">
        <f>IF(MONTH(DATE($N$101,$O$101,AR102))&lt;&gt;$O$101,"",DATE($N$101,$O$101,AR102))</f>
        <v>44650</v>
      </c>
      <c r="AS104" s="115">
        <f>IF(MONTH(DATE($N$101,$O$101,AS102))&lt;&gt;$O$101,"",DATE($N$101,$O$101,AS102))</f>
        <v>44651</v>
      </c>
      <c r="AT104" s="612" t="s">
        <v>169</v>
      </c>
      <c r="BN104" s="250" t="s">
        <v>1</v>
      </c>
      <c r="BO104" s="251">
        <f>DATE(N101,O101,1)</f>
        <v>44621</v>
      </c>
      <c r="BP104" s="252">
        <f>BO104+1</f>
        <v>44622</v>
      </c>
      <c r="BQ104" s="252">
        <f t="shared" ref="BQ104:CP104" si="67">BP104+1</f>
        <v>44623</v>
      </c>
      <c r="BR104" s="252">
        <f t="shared" si="67"/>
        <v>44624</v>
      </c>
      <c r="BS104" s="252">
        <f t="shared" si="67"/>
        <v>44625</v>
      </c>
      <c r="BT104" s="252">
        <f t="shared" si="67"/>
        <v>44626</v>
      </c>
      <c r="BU104" s="252">
        <f t="shared" si="67"/>
        <v>44627</v>
      </c>
      <c r="BV104" s="252">
        <f t="shared" si="67"/>
        <v>44628</v>
      </c>
      <c r="BW104" s="252">
        <f t="shared" si="67"/>
        <v>44629</v>
      </c>
      <c r="BX104" s="252">
        <f t="shared" si="67"/>
        <v>44630</v>
      </c>
      <c r="BY104" s="252">
        <f t="shared" si="67"/>
        <v>44631</v>
      </c>
      <c r="BZ104" s="252">
        <f t="shared" si="67"/>
        <v>44632</v>
      </c>
      <c r="CA104" s="252">
        <f t="shared" si="67"/>
        <v>44633</v>
      </c>
      <c r="CB104" s="252">
        <f t="shared" si="67"/>
        <v>44634</v>
      </c>
      <c r="CC104" s="252">
        <f t="shared" si="67"/>
        <v>44635</v>
      </c>
      <c r="CD104" s="252">
        <f t="shared" si="67"/>
        <v>44636</v>
      </c>
      <c r="CE104" s="252">
        <f t="shared" si="67"/>
        <v>44637</v>
      </c>
      <c r="CF104" s="252">
        <f t="shared" si="67"/>
        <v>44638</v>
      </c>
      <c r="CG104" s="252">
        <f t="shared" si="67"/>
        <v>44639</v>
      </c>
      <c r="CH104" s="252">
        <f t="shared" si="67"/>
        <v>44640</v>
      </c>
      <c r="CI104" s="252">
        <f t="shared" si="67"/>
        <v>44641</v>
      </c>
      <c r="CJ104" s="252">
        <f t="shared" si="67"/>
        <v>44642</v>
      </c>
      <c r="CK104" s="252">
        <f t="shared" si="67"/>
        <v>44643</v>
      </c>
      <c r="CL104" s="252">
        <f t="shared" si="67"/>
        <v>44644</v>
      </c>
      <c r="CM104" s="252">
        <f t="shared" si="67"/>
        <v>44645</v>
      </c>
      <c r="CN104" s="252">
        <f t="shared" si="67"/>
        <v>44646</v>
      </c>
      <c r="CO104" s="252">
        <f t="shared" si="67"/>
        <v>44647</v>
      </c>
      <c r="CP104" s="252">
        <f t="shared" si="67"/>
        <v>44648</v>
      </c>
      <c r="CQ104" s="252">
        <f>IF(MONTH(DATE($N$101,$O$101,CQ102))&lt;&gt;$O$101,"",DATE($N$101,$O$101,CQ102))</f>
        <v>44649</v>
      </c>
      <c r="CR104" s="252">
        <f>IF(MONTH(DATE($N$101,$O$101,CR102))&lt;&gt;$O$101,"",DATE($N$101,$O$101,CR102))</f>
        <v>44650</v>
      </c>
      <c r="CS104" s="253">
        <f>IF(MONTH(DATE($N$101,$O$101,CS102))&lt;&gt;$O$101,"",DATE($N$101,$O$101,CS102))</f>
        <v>44651</v>
      </c>
    </row>
    <row r="105" spans="1:97" ht="15" customHeight="1">
      <c r="A105" s="482"/>
      <c r="B105" s="482"/>
      <c r="C105" s="482"/>
      <c r="D105" s="546" t="str">
        <f ca="1">IF(OR(COUNTIF(OFFSET(통합!$B$105,,,80,7),D104),COUNTIF(통합!$I$105:$I$113,TEXT(D104,"mmdd"))),"휴",CHOOSE(WEEKDAY(D104,1),"일","월","화","수","목","금","토"))</f>
        <v>수</v>
      </c>
      <c r="E105" s="547" t="str">
        <f ca="1">IF(OR(COUNTIF(OFFSET(통합!$B$105,,,80,7),E104),COUNTIF(통합!$I$105:$I$113,TEXT(E104,"mmdd"))),"휴",CHOOSE(WEEKDAY(E104,1),"일","월","화","수","목","금","토"))</f>
        <v>목</v>
      </c>
      <c r="F105" s="547" t="str">
        <f ca="1">IF(OR(COUNTIF(OFFSET(통합!$B$105,,,80,7),F104),COUNTIF(통합!$I$105:$I$113,TEXT(F104,"mmdd"))),"휴",CHOOSE(WEEKDAY(F104,1),"일","월","화","수","목","금","토"))</f>
        <v>금</v>
      </c>
      <c r="G105" s="547" t="str">
        <f ca="1">IF(OR(COUNTIF(OFFSET(통합!$B$105,,,80,7),G104),COUNTIF(통합!$I$105:$I$113,TEXT(G104,"mmdd"))),"휴",CHOOSE(WEEKDAY(G104,1),"일","월","화","수","목","금","토"))</f>
        <v>토</v>
      </c>
      <c r="H105" s="547" t="str">
        <f ca="1">IF(OR(COUNTIF(OFFSET(통합!$B$105,,,80,7),H104),COUNTIF(통합!$I$105:$I$113,TEXT(H104,"mmdd"))),"휴",CHOOSE(WEEKDAY(H104,1),"일","월","화","수","목","금","토"))</f>
        <v>일</v>
      </c>
      <c r="I105" s="548" t="str">
        <f ca="1">IF(OR(COUNTIF(OFFSET(통합!$B$105,,,80,7),I104),COUNTIF(통합!$I$105:$I$113,TEXT(I104,"mmdd"))),"휴",CHOOSE(WEEKDAY(I104,1),"일","월","화","수","목","금","토"))</f>
        <v>월</v>
      </c>
      <c r="N105" s="102" t="s">
        <v>66</v>
      </c>
      <c r="O105" s="297" t="str">
        <f ca="1">통합!O105</f>
        <v>휴</v>
      </c>
      <c r="P105" s="298" t="str">
        <f ca="1">통합!P105</f>
        <v>수</v>
      </c>
      <c r="Q105" s="298" t="str">
        <f ca="1">통합!Q105</f>
        <v>목</v>
      </c>
      <c r="R105" s="298" t="str">
        <f ca="1">통합!R105</f>
        <v>금</v>
      </c>
      <c r="S105" s="298" t="str">
        <f ca="1">통합!S105</f>
        <v>토</v>
      </c>
      <c r="T105" s="298" t="str">
        <f ca="1">통합!T105</f>
        <v>일</v>
      </c>
      <c r="U105" s="298" t="str">
        <f ca="1">통합!U105</f>
        <v>월</v>
      </c>
      <c r="V105" s="298" t="str">
        <f ca="1">통합!V105</f>
        <v>화</v>
      </c>
      <c r="W105" s="298" t="str">
        <f ca="1">통합!W105</f>
        <v>수</v>
      </c>
      <c r="X105" s="298" t="str">
        <f ca="1">통합!X105</f>
        <v>목</v>
      </c>
      <c r="Y105" s="298" t="str">
        <f ca="1">통합!Y105</f>
        <v>금</v>
      </c>
      <c r="Z105" s="298" t="str">
        <f ca="1">통합!Z105</f>
        <v>토</v>
      </c>
      <c r="AA105" s="298" t="str">
        <f ca="1">통합!AA105</f>
        <v>일</v>
      </c>
      <c r="AB105" s="298" t="str">
        <f ca="1">통합!AB105</f>
        <v>월</v>
      </c>
      <c r="AC105" s="298" t="str">
        <f ca="1">통합!AC105</f>
        <v>화</v>
      </c>
      <c r="AD105" s="298" t="str">
        <f ca="1">통합!AD105</f>
        <v>수</v>
      </c>
      <c r="AE105" s="298" t="str">
        <f ca="1">통합!AE105</f>
        <v>목</v>
      </c>
      <c r="AF105" s="298" t="str">
        <f ca="1">통합!AF105</f>
        <v>금</v>
      </c>
      <c r="AG105" s="298" t="str">
        <f ca="1">통합!AG105</f>
        <v>토</v>
      </c>
      <c r="AH105" s="298" t="str">
        <f ca="1">통합!AH105</f>
        <v>일</v>
      </c>
      <c r="AI105" s="298" t="str">
        <f ca="1">통합!AI105</f>
        <v>월</v>
      </c>
      <c r="AJ105" s="298" t="str">
        <f ca="1">통합!AJ105</f>
        <v>화</v>
      </c>
      <c r="AK105" s="298" t="str">
        <f ca="1">통합!AK105</f>
        <v>수</v>
      </c>
      <c r="AL105" s="298" t="str">
        <f ca="1">통합!AL105</f>
        <v>목</v>
      </c>
      <c r="AM105" s="298" t="str">
        <f ca="1">통합!AM105</f>
        <v>금</v>
      </c>
      <c r="AN105" s="298" t="str">
        <f ca="1">통합!AN105</f>
        <v>토</v>
      </c>
      <c r="AO105" s="298" t="str">
        <f ca="1">통합!AO105</f>
        <v>일</v>
      </c>
      <c r="AP105" s="298" t="str">
        <f ca="1">통합!AP105</f>
        <v>월</v>
      </c>
      <c r="AQ105" s="298" t="str">
        <f ca="1">통합!AQ105</f>
        <v>화</v>
      </c>
      <c r="AR105" s="298" t="str">
        <f ca="1">통합!AR105</f>
        <v>수</v>
      </c>
      <c r="AS105" s="299" t="str">
        <f ca="1">통합!AS105</f>
        <v>목</v>
      </c>
      <c r="AT105" s="613"/>
      <c r="BN105" s="254" t="s">
        <v>18</v>
      </c>
      <c r="BO105" s="255" t="str">
        <f t="shared" ref="BO105:CS105" ca="1" si="68">O105</f>
        <v>휴</v>
      </c>
      <c r="BP105" s="256" t="str">
        <f t="shared" ca="1" si="68"/>
        <v>수</v>
      </c>
      <c r="BQ105" s="256" t="str">
        <f t="shared" ca="1" si="68"/>
        <v>목</v>
      </c>
      <c r="BR105" s="256" t="str">
        <f t="shared" ca="1" si="68"/>
        <v>금</v>
      </c>
      <c r="BS105" s="256" t="str">
        <f t="shared" ca="1" si="68"/>
        <v>토</v>
      </c>
      <c r="BT105" s="256" t="str">
        <f t="shared" ca="1" si="68"/>
        <v>일</v>
      </c>
      <c r="BU105" s="256" t="str">
        <f t="shared" ca="1" si="68"/>
        <v>월</v>
      </c>
      <c r="BV105" s="256" t="str">
        <f t="shared" ca="1" si="68"/>
        <v>화</v>
      </c>
      <c r="BW105" s="256" t="str">
        <f t="shared" ca="1" si="68"/>
        <v>수</v>
      </c>
      <c r="BX105" s="256" t="str">
        <f t="shared" ca="1" si="68"/>
        <v>목</v>
      </c>
      <c r="BY105" s="256" t="str">
        <f t="shared" ca="1" si="68"/>
        <v>금</v>
      </c>
      <c r="BZ105" s="256" t="str">
        <f t="shared" ca="1" si="68"/>
        <v>토</v>
      </c>
      <c r="CA105" s="256" t="str">
        <f t="shared" ca="1" si="68"/>
        <v>일</v>
      </c>
      <c r="CB105" s="256" t="str">
        <f t="shared" ca="1" si="68"/>
        <v>월</v>
      </c>
      <c r="CC105" s="256" t="str">
        <f t="shared" ca="1" si="68"/>
        <v>화</v>
      </c>
      <c r="CD105" s="256" t="str">
        <f t="shared" ca="1" si="68"/>
        <v>수</v>
      </c>
      <c r="CE105" s="256" t="str">
        <f t="shared" ca="1" si="68"/>
        <v>목</v>
      </c>
      <c r="CF105" s="256" t="str">
        <f t="shared" ca="1" si="68"/>
        <v>금</v>
      </c>
      <c r="CG105" s="256" t="str">
        <f t="shared" ca="1" si="68"/>
        <v>토</v>
      </c>
      <c r="CH105" s="256" t="str">
        <f t="shared" ca="1" si="68"/>
        <v>일</v>
      </c>
      <c r="CI105" s="256" t="str">
        <f t="shared" ca="1" si="68"/>
        <v>월</v>
      </c>
      <c r="CJ105" s="256" t="str">
        <f t="shared" ca="1" si="68"/>
        <v>화</v>
      </c>
      <c r="CK105" s="256" t="str">
        <f t="shared" ca="1" si="68"/>
        <v>수</v>
      </c>
      <c r="CL105" s="256" t="str">
        <f t="shared" ca="1" si="68"/>
        <v>목</v>
      </c>
      <c r="CM105" s="256" t="str">
        <f t="shared" ca="1" si="68"/>
        <v>금</v>
      </c>
      <c r="CN105" s="256" t="str">
        <f t="shared" ca="1" si="68"/>
        <v>토</v>
      </c>
      <c r="CO105" s="256" t="str">
        <f t="shared" ca="1" si="68"/>
        <v>일</v>
      </c>
      <c r="CP105" s="256" t="str">
        <f t="shared" ca="1" si="68"/>
        <v>월</v>
      </c>
      <c r="CQ105" s="256" t="str">
        <f t="shared" ca="1" si="68"/>
        <v>화</v>
      </c>
      <c r="CR105" s="256" t="str">
        <f t="shared" ca="1" si="68"/>
        <v>수</v>
      </c>
      <c r="CS105" s="257" t="str">
        <f t="shared" ca="1" si="68"/>
        <v>목</v>
      </c>
    </row>
    <row r="106" spans="1:97" ht="15" customHeight="1">
      <c r="A106" s="482"/>
      <c r="B106" s="482"/>
      <c r="C106" s="482"/>
      <c r="D106" s="118" t="str">
        <f t="shared" ref="D106:I106" si="69">HLOOKUP(MOD(D$104,$N25),$M25:$DO26,2,0)</f>
        <v/>
      </c>
      <c r="E106" s="229" t="str">
        <f t="shared" si="69"/>
        <v/>
      </c>
      <c r="F106" s="229" t="str">
        <f t="shared" si="69"/>
        <v/>
      </c>
      <c r="G106" s="229" t="str">
        <f t="shared" si="69"/>
        <v/>
      </c>
      <c r="H106" s="229" t="str">
        <f t="shared" si="69"/>
        <v/>
      </c>
      <c r="I106" s="542" t="str">
        <f t="shared" si="69"/>
        <v/>
      </c>
      <c r="N106" s="104" t="str">
        <f t="shared" ref="N106:N120" si="70">M8</f>
        <v>직원1</v>
      </c>
      <c r="O106" s="225" t="str">
        <f t="shared" ref="O106:AS106" si="71">HLOOKUP(MOD(O$104,$N25),$M25:$DO26,2,0)</f>
        <v/>
      </c>
      <c r="P106" s="226" t="str">
        <f t="shared" si="71"/>
        <v/>
      </c>
      <c r="Q106" s="226" t="str">
        <f t="shared" si="71"/>
        <v/>
      </c>
      <c r="R106" s="226" t="str">
        <f t="shared" si="71"/>
        <v/>
      </c>
      <c r="S106" s="226" t="str">
        <f t="shared" si="71"/>
        <v/>
      </c>
      <c r="T106" s="226" t="str">
        <f t="shared" si="71"/>
        <v/>
      </c>
      <c r="U106" s="226" t="str">
        <f t="shared" si="71"/>
        <v/>
      </c>
      <c r="V106" s="227" t="str">
        <f t="shared" si="71"/>
        <v/>
      </c>
      <c r="W106" s="227" t="str">
        <f t="shared" si="71"/>
        <v/>
      </c>
      <c r="X106" s="227" t="str">
        <f t="shared" si="71"/>
        <v/>
      </c>
      <c r="Y106" s="227" t="str">
        <f t="shared" si="71"/>
        <v/>
      </c>
      <c r="Z106" s="227" t="str">
        <f t="shared" si="71"/>
        <v/>
      </c>
      <c r="AA106" s="227" t="str">
        <f t="shared" si="71"/>
        <v/>
      </c>
      <c r="AB106" s="227" t="str">
        <f t="shared" si="71"/>
        <v/>
      </c>
      <c r="AC106" s="227" t="str">
        <f t="shared" si="71"/>
        <v/>
      </c>
      <c r="AD106" s="227" t="str">
        <f t="shared" si="71"/>
        <v/>
      </c>
      <c r="AE106" s="227" t="str">
        <f t="shared" si="71"/>
        <v/>
      </c>
      <c r="AF106" s="227" t="str">
        <f t="shared" si="71"/>
        <v/>
      </c>
      <c r="AG106" s="227" t="str">
        <f t="shared" si="71"/>
        <v/>
      </c>
      <c r="AH106" s="227" t="str">
        <f t="shared" si="71"/>
        <v/>
      </c>
      <c r="AI106" s="227" t="str">
        <f t="shared" si="71"/>
        <v/>
      </c>
      <c r="AJ106" s="227" t="str">
        <f t="shared" si="71"/>
        <v/>
      </c>
      <c r="AK106" s="227" t="str">
        <f t="shared" si="71"/>
        <v/>
      </c>
      <c r="AL106" s="227" t="str">
        <f t="shared" si="71"/>
        <v/>
      </c>
      <c r="AM106" s="227" t="str">
        <f t="shared" si="71"/>
        <v/>
      </c>
      <c r="AN106" s="227" t="str">
        <f t="shared" si="71"/>
        <v/>
      </c>
      <c r="AO106" s="227" t="str">
        <f t="shared" si="71"/>
        <v/>
      </c>
      <c r="AP106" s="227" t="str">
        <f t="shared" si="71"/>
        <v/>
      </c>
      <c r="AQ106" s="227" t="str">
        <f t="shared" si="71"/>
        <v/>
      </c>
      <c r="AR106" s="227" t="str">
        <f t="shared" si="71"/>
        <v/>
      </c>
      <c r="AS106" s="228" t="str">
        <f t="shared" si="71"/>
        <v/>
      </c>
      <c r="AT106" s="454">
        <f>COUNTBLANK(O106:AS106)</f>
        <v>31</v>
      </c>
      <c r="BN106" s="182" t="str">
        <f t="shared" ref="BN106:BN120" si="72">M8</f>
        <v>직원1</v>
      </c>
      <c r="BO106" s="240" t="str">
        <f t="shared" ref="BO106:CS106" si="73">HLOOKUP(MOD(BO$104,$N25),$M25:$DO26,2,0)</f>
        <v/>
      </c>
      <c r="BP106" s="241" t="str">
        <f t="shared" si="73"/>
        <v/>
      </c>
      <c r="BQ106" s="241" t="str">
        <f t="shared" si="73"/>
        <v/>
      </c>
      <c r="BR106" s="241" t="str">
        <f t="shared" si="73"/>
        <v/>
      </c>
      <c r="BS106" s="241" t="str">
        <f t="shared" si="73"/>
        <v/>
      </c>
      <c r="BT106" s="241" t="str">
        <f t="shared" si="73"/>
        <v/>
      </c>
      <c r="BU106" s="241" t="str">
        <f t="shared" si="73"/>
        <v/>
      </c>
      <c r="BV106" s="242" t="str">
        <f t="shared" si="73"/>
        <v/>
      </c>
      <c r="BW106" s="242" t="str">
        <f t="shared" si="73"/>
        <v/>
      </c>
      <c r="BX106" s="242" t="str">
        <f t="shared" si="73"/>
        <v/>
      </c>
      <c r="BY106" s="242" t="str">
        <f t="shared" si="73"/>
        <v/>
      </c>
      <c r="BZ106" s="242" t="str">
        <f t="shared" si="73"/>
        <v/>
      </c>
      <c r="CA106" s="242" t="str">
        <f t="shared" si="73"/>
        <v/>
      </c>
      <c r="CB106" s="242" t="str">
        <f t="shared" si="73"/>
        <v/>
      </c>
      <c r="CC106" s="242" t="str">
        <f t="shared" si="73"/>
        <v/>
      </c>
      <c r="CD106" s="242" t="str">
        <f t="shared" si="73"/>
        <v/>
      </c>
      <c r="CE106" s="242" t="str">
        <f t="shared" si="73"/>
        <v/>
      </c>
      <c r="CF106" s="242" t="str">
        <f t="shared" si="73"/>
        <v/>
      </c>
      <c r="CG106" s="242" t="str">
        <f t="shared" si="73"/>
        <v/>
      </c>
      <c r="CH106" s="242" t="str">
        <f t="shared" si="73"/>
        <v/>
      </c>
      <c r="CI106" s="242" t="str">
        <f t="shared" si="73"/>
        <v/>
      </c>
      <c r="CJ106" s="242" t="str">
        <f t="shared" si="73"/>
        <v/>
      </c>
      <c r="CK106" s="242" t="str">
        <f t="shared" si="73"/>
        <v/>
      </c>
      <c r="CL106" s="242" t="str">
        <f t="shared" si="73"/>
        <v/>
      </c>
      <c r="CM106" s="242" t="str">
        <f t="shared" si="73"/>
        <v/>
      </c>
      <c r="CN106" s="242" t="str">
        <f t="shared" si="73"/>
        <v/>
      </c>
      <c r="CO106" s="242" t="str">
        <f t="shared" si="73"/>
        <v/>
      </c>
      <c r="CP106" s="242" t="str">
        <f t="shared" si="73"/>
        <v/>
      </c>
      <c r="CQ106" s="242" t="str">
        <f t="shared" si="73"/>
        <v/>
      </c>
      <c r="CR106" s="242" t="str">
        <f t="shared" si="73"/>
        <v/>
      </c>
      <c r="CS106" s="243" t="str">
        <f t="shared" si="73"/>
        <v/>
      </c>
    </row>
    <row r="107" spans="1:97" ht="15" customHeight="1">
      <c r="A107" s="482"/>
      <c r="B107" s="482"/>
      <c r="C107" s="482"/>
      <c r="D107" s="118" t="str">
        <f t="shared" ref="D107:I107" si="74">HLOOKUP(MOD(D$104,$N28),$M27:$DO28,2,0)</f>
        <v/>
      </c>
      <c r="E107" s="229" t="str">
        <f t="shared" si="74"/>
        <v/>
      </c>
      <c r="F107" s="229" t="str">
        <f t="shared" si="74"/>
        <v/>
      </c>
      <c r="G107" s="229" t="str">
        <f t="shared" si="74"/>
        <v/>
      </c>
      <c r="H107" s="229" t="str">
        <f t="shared" si="74"/>
        <v/>
      </c>
      <c r="I107" s="542" t="str">
        <f t="shared" si="74"/>
        <v/>
      </c>
      <c r="N107" s="106" t="str">
        <f t="shared" si="70"/>
        <v>직원2</v>
      </c>
      <c r="O107" s="118" t="str">
        <f t="shared" ref="O107:AS107" si="75">HLOOKUP(MOD(O$104,$N28),$M27:$DO28,2,0)</f>
        <v/>
      </c>
      <c r="P107" s="229" t="str">
        <f t="shared" si="75"/>
        <v/>
      </c>
      <c r="Q107" s="229" t="str">
        <f t="shared" si="75"/>
        <v/>
      </c>
      <c r="R107" s="229" t="str">
        <f t="shared" si="75"/>
        <v/>
      </c>
      <c r="S107" s="229" t="str">
        <f t="shared" si="75"/>
        <v/>
      </c>
      <c r="T107" s="229" t="str">
        <f t="shared" si="75"/>
        <v/>
      </c>
      <c r="U107" s="229" t="str">
        <f t="shared" si="75"/>
        <v/>
      </c>
      <c r="V107" s="230" t="str">
        <f t="shared" si="75"/>
        <v/>
      </c>
      <c r="W107" s="230" t="str">
        <f t="shared" si="75"/>
        <v/>
      </c>
      <c r="X107" s="230" t="str">
        <f t="shared" si="75"/>
        <v/>
      </c>
      <c r="Y107" s="230" t="str">
        <f t="shared" si="75"/>
        <v/>
      </c>
      <c r="Z107" s="230" t="str">
        <f t="shared" si="75"/>
        <v/>
      </c>
      <c r="AA107" s="230" t="str">
        <f t="shared" si="75"/>
        <v/>
      </c>
      <c r="AB107" s="230" t="str">
        <f t="shared" si="75"/>
        <v/>
      </c>
      <c r="AC107" s="230" t="str">
        <f t="shared" si="75"/>
        <v/>
      </c>
      <c r="AD107" s="230" t="str">
        <f t="shared" si="75"/>
        <v/>
      </c>
      <c r="AE107" s="230" t="str">
        <f t="shared" si="75"/>
        <v/>
      </c>
      <c r="AF107" s="230" t="str">
        <f t="shared" si="75"/>
        <v/>
      </c>
      <c r="AG107" s="230" t="str">
        <f t="shared" si="75"/>
        <v/>
      </c>
      <c r="AH107" s="230" t="str">
        <f t="shared" si="75"/>
        <v/>
      </c>
      <c r="AI107" s="230" t="str">
        <f t="shared" si="75"/>
        <v/>
      </c>
      <c r="AJ107" s="230" t="str">
        <f t="shared" si="75"/>
        <v/>
      </c>
      <c r="AK107" s="230" t="str">
        <f t="shared" si="75"/>
        <v/>
      </c>
      <c r="AL107" s="230" t="str">
        <f t="shared" si="75"/>
        <v/>
      </c>
      <c r="AM107" s="230" t="str">
        <f t="shared" si="75"/>
        <v/>
      </c>
      <c r="AN107" s="230" t="str">
        <f t="shared" si="75"/>
        <v/>
      </c>
      <c r="AO107" s="230" t="str">
        <f t="shared" si="75"/>
        <v/>
      </c>
      <c r="AP107" s="230" t="str">
        <f t="shared" si="75"/>
        <v/>
      </c>
      <c r="AQ107" s="230" t="str">
        <f t="shared" si="75"/>
        <v/>
      </c>
      <c r="AR107" s="230" t="str">
        <f t="shared" si="75"/>
        <v/>
      </c>
      <c r="AS107" s="231" t="str">
        <f t="shared" si="75"/>
        <v/>
      </c>
      <c r="AT107" s="454">
        <f t="shared" ref="AT107:AT120" si="76">COUNTBLANK(O107:AS107)</f>
        <v>31</v>
      </c>
      <c r="BN107" s="187" t="str">
        <f t="shared" si="72"/>
        <v>직원2</v>
      </c>
      <c r="BO107" s="244" t="str">
        <f t="shared" ref="BO107:CS107" si="77">HLOOKUP(MOD(BO$104,$N28),$M27:$DO28,2,0)</f>
        <v/>
      </c>
      <c r="BP107" s="245" t="str">
        <f t="shared" si="77"/>
        <v/>
      </c>
      <c r="BQ107" s="245" t="str">
        <f t="shared" si="77"/>
        <v/>
      </c>
      <c r="BR107" s="245" t="str">
        <f t="shared" si="77"/>
        <v/>
      </c>
      <c r="BS107" s="245" t="str">
        <f t="shared" si="77"/>
        <v/>
      </c>
      <c r="BT107" s="245" t="str">
        <f t="shared" si="77"/>
        <v/>
      </c>
      <c r="BU107" s="245" t="str">
        <f t="shared" si="77"/>
        <v/>
      </c>
      <c r="BV107" s="246" t="str">
        <f t="shared" si="77"/>
        <v/>
      </c>
      <c r="BW107" s="246" t="str">
        <f t="shared" si="77"/>
        <v/>
      </c>
      <c r="BX107" s="246" t="str">
        <f t="shared" si="77"/>
        <v/>
      </c>
      <c r="BY107" s="246" t="str">
        <f t="shared" si="77"/>
        <v/>
      </c>
      <c r="BZ107" s="246" t="str">
        <f t="shared" si="77"/>
        <v/>
      </c>
      <c r="CA107" s="246" t="str">
        <f t="shared" si="77"/>
        <v/>
      </c>
      <c r="CB107" s="246" t="str">
        <f t="shared" si="77"/>
        <v/>
      </c>
      <c r="CC107" s="246" t="str">
        <f t="shared" si="77"/>
        <v/>
      </c>
      <c r="CD107" s="246" t="str">
        <f t="shared" si="77"/>
        <v/>
      </c>
      <c r="CE107" s="246" t="str">
        <f t="shared" si="77"/>
        <v/>
      </c>
      <c r="CF107" s="246" t="str">
        <f t="shared" si="77"/>
        <v/>
      </c>
      <c r="CG107" s="246" t="str">
        <f t="shared" si="77"/>
        <v/>
      </c>
      <c r="CH107" s="246" t="str">
        <f t="shared" si="77"/>
        <v/>
      </c>
      <c r="CI107" s="246" t="str">
        <f t="shared" si="77"/>
        <v/>
      </c>
      <c r="CJ107" s="246" t="str">
        <f t="shared" si="77"/>
        <v/>
      </c>
      <c r="CK107" s="246" t="str">
        <f t="shared" si="77"/>
        <v/>
      </c>
      <c r="CL107" s="246" t="str">
        <f t="shared" si="77"/>
        <v/>
      </c>
      <c r="CM107" s="246" t="str">
        <f t="shared" si="77"/>
        <v/>
      </c>
      <c r="CN107" s="246" t="str">
        <f t="shared" si="77"/>
        <v/>
      </c>
      <c r="CO107" s="246" t="str">
        <f t="shared" si="77"/>
        <v/>
      </c>
      <c r="CP107" s="246" t="str">
        <f t="shared" si="77"/>
        <v/>
      </c>
      <c r="CQ107" s="246" t="str">
        <f t="shared" si="77"/>
        <v/>
      </c>
      <c r="CR107" s="246" t="str">
        <f t="shared" si="77"/>
        <v/>
      </c>
      <c r="CS107" s="247" t="str">
        <f t="shared" si="77"/>
        <v/>
      </c>
    </row>
    <row r="108" spans="1:97" ht="15" customHeight="1">
      <c r="A108" s="482"/>
      <c r="B108" s="482"/>
      <c r="C108" s="482"/>
      <c r="D108" s="118" t="e">
        <f t="shared" ref="D108:I108" si="78">HLOOKUP(MOD(D$104,$N30),$M29:$DO30,2,0)</f>
        <v>#DIV/0!</v>
      </c>
      <c r="E108" s="229" t="e">
        <f t="shared" si="78"/>
        <v>#DIV/0!</v>
      </c>
      <c r="F108" s="229" t="e">
        <f t="shared" si="78"/>
        <v>#DIV/0!</v>
      </c>
      <c r="G108" s="229" t="e">
        <f t="shared" si="78"/>
        <v>#DIV/0!</v>
      </c>
      <c r="H108" s="229" t="e">
        <f t="shared" si="78"/>
        <v>#DIV/0!</v>
      </c>
      <c r="I108" s="542" t="e">
        <f t="shared" si="78"/>
        <v>#DIV/0!</v>
      </c>
      <c r="N108" s="106" t="str">
        <f t="shared" si="70"/>
        <v>직원3</v>
      </c>
      <c r="O108" s="118" t="e">
        <f t="shared" ref="O108:AS108" si="79">HLOOKUP(MOD(O$104,$N30),$M29:$DO30,2,0)</f>
        <v>#DIV/0!</v>
      </c>
      <c r="P108" s="229" t="e">
        <f t="shared" si="79"/>
        <v>#DIV/0!</v>
      </c>
      <c r="Q108" s="229" t="e">
        <f t="shared" si="79"/>
        <v>#DIV/0!</v>
      </c>
      <c r="R108" s="229" t="e">
        <f t="shared" si="79"/>
        <v>#DIV/0!</v>
      </c>
      <c r="S108" s="229" t="e">
        <f t="shared" si="79"/>
        <v>#DIV/0!</v>
      </c>
      <c r="T108" s="229" t="e">
        <f t="shared" si="79"/>
        <v>#DIV/0!</v>
      </c>
      <c r="U108" s="229" t="e">
        <f t="shared" si="79"/>
        <v>#DIV/0!</v>
      </c>
      <c r="V108" s="230" t="e">
        <f t="shared" si="79"/>
        <v>#DIV/0!</v>
      </c>
      <c r="W108" s="230" t="e">
        <f t="shared" si="79"/>
        <v>#DIV/0!</v>
      </c>
      <c r="X108" s="230" t="e">
        <f t="shared" si="79"/>
        <v>#DIV/0!</v>
      </c>
      <c r="Y108" s="230" t="e">
        <f t="shared" si="79"/>
        <v>#DIV/0!</v>
      </c>
      <c r="Z108" s="230" t="e">
        <f t="shared" si="79"/>
        <v>#DIV/0!</v>
      </c>
      <c r="AA108" s="230" t="e">
        <f t="shared" si="79"/>
        <v>#DIV/0!</v>
      </c>
      <c r="AB108" s="230" t="e">
        <f t="shared" si="79"/>
        <v>#DIV/0!</v>
      </c>
      <c r="AC108" s="230" t="e">
        <f t="shared" si="79"/>
        <v>#DIV/0!</v>
      </c>
      <c r="AD108" s="230" t="e">
        <f t="shared" si="79"/>
        <v>#DIV/0!</v>
      </c>
      <c r="AE108" s="230" t="e">
        <f t="shared" si="79"/>
        <v>#DIV/0!</v>
      </c>
      <c r="AF108" s="230" t="e">
        <f t="shared" si="79"/>
        <v>#DIV/0!</v>
      </c>
      <c r="AG108" s="230" t="e">
        <f t="shared" si="79"/>
        <v>#DIV/0!</v>
      </c>
      <c r="AH108" s="230" t="e">
        <f t="shared" si="79"/>
        <v>#DIV/0!</v>
      </c>
      <c r="AI108" s="230" t="e">
        <f t="shared" si="79"/>
        <v>#DIV/0!</v>
      </c>
      <c r="AJ108" s="230" t="e">
        <f t="shared" si="79"/>
        <v>#DIV/0!</v>
      </c>
      <c r="AK108" s="230" t="e">
        <f t="shared" si="79"/>
        <v>#DIV/0!</v>
      </c>
      <c r="AL108" s="230" t="e">
        <f t="shared" si="79"/>
        <v>#DIV/0!</v>
      </c>
      <c r="AM108" s="230" t="e">
        <f t="shared" si="79"/>
        <v>#DIV/0!</v>
      </c>
      <c r="AN108" s="230" t="e">
        <f t="shared" si="79"/>
        <v>#DIV/0!</v>
      </c>
      <c r="AO108" s="230" t="e">
        <f t="shared" si="79"/>
        <v>#DIV/0!</v>
      </c>
      <c r="AP108" s="230" t="e">
        <f t="shared" si="79"/>
        <v>#DIV/0!</v>
      </c>
      <c r="AQ108" s="230" t="e">
        <f t="shared" si="79"/>
        <v>#DIV/0!</v>
      </c>
      <c r="AR108" s="230" t="e">
        <f t="shared" si="79"/>
        <v>#DIV/0!</v>
      </c>
      <c r="AS108" s="231" t="e">
        <f t="shared" si="79"/>
        <v>#DIV/0!</v>
      </c>
      <c r="AT108" s="454">
        <f t="shared" si="76"/>
        <v>0</v>
      </c>
      <c r="BN108" s="187" t="str">
        <f t="shared" si="72"/>
        <v>직원3</v>
      </c>
      <c r="BO108" s="244" t="e">
        <f t="shared" ref="BO108:CS108" si="80">HLOOKUP(MOD(BO$104,$N30),$M29:$DO30,2,0)</f>
        <v>#DIV/0!</v>
      </c>
      <c r="BP108" s="245" t="e">
        <f t="shared" si="80"/>
        <v>#DIV/0!</v>
      </c>
      <c r="BQ108" s="245" t="e">
        <f t="shared" si="80"/>
        <v>#DIV/0!</v>
      </c>
      <c r="BR108" s="245" t="e">
        <f t="shared" si="80"/>
        <v>#DIV/0!</v>
      </c>
      <c r="BS108" s="245" t="e">
        <f t="shared" si="80"/>
        <v>#DIV/0!</v>
      </c>
      <c r="BT108" s="245" t="e">
        <f t="shared" si="80"/>
        <v>#DIV/0!</v>
      </c>
      <c r="BU108" s="245" t="e">
        <f t="shared" si="80"/>
        <v>#DIV/0!</v>
      </c>
      <c r="BV108" s="246" t="e">
        <f t="shared" si="80"/>
        <v>#DIV/0!</v>
      </c>
      <c r="BW108" s="246" t="e">
        <f t="shared" si="80"/>
        <v>#DIV/0!</v>
      </c>
      <c r="BX108" s="246" t="e">
        <f t="shared" si="80"/>
        <v>#DIV/0!</v>
      </c>
      <c r="BY108" s="246" t="e">
        <f t="shared" si="80"/>
        <v>#DIV/0!</v>
      </c>
      <c r="BZ108" s="246" t="e">
        <f t="shared" si="80"/>
        <v>#DIV/0!</v>
      </c>
      <c r="CA108" s="246" t="e">
        <f t="shared" si="80"/>
        <v>#DIV/0!</v>
      </c>
      <c r="CB108" s="246" t="e">
        <f t="shared" si="80"/>
        <v>#DIV/0!</v>
      </c>
      <c r="CC108" s="246" t="e">
        <f t="shared" si="80"/>
        <v>#DIV/0!</v>
      </c>
      <c r="CD108" s="246" t="e">
        <f t="shared" si="80"/>
        <v>#DIV/0!</v>
      </c>
      <c r="CE108" s="246" t="e">
        <f t="shared" si="80"/>
        <v>#DIV/0!</v>
      </c>
      <c r="CF108" s="246" t="e">
        <f t="shared" si="80"/>
        <v>#DIV/0!</v>
      </c>
      <c r="CG108" s="246" t="e">
        <f t="shared" si="80"/>
        <v>#DIV/0!</v>
      </c>
      <c r="CH108" s="246" t="e">
        <f t="shared" si="80"/>
        <v>#DIV/0!</v>
      </c>
      <c r="CI108" s="246" t="e">
        <f t="shared" si="80"/>
        <v>#DIV/0!</v>
      </c>
      <c r="CJ108" s="246" t="e">
        <f t="shared" si="80"/>
        <v>#DIV/0!</v>
      </c>
      <c r="CK108" s="246" t="e">
        <f t="shared" si="80"/>
        <v>#DIV/0!</v>
      </c>
      <c r="CL108" s="246" t="e">
        <f t="shared" si="80"/>
        <v>#DIV/0!</v>
      </c>
      <c r="CM108" s="246" t="e">
        <f t="shared" si="80"/>
        <v>#DIV/0!</v>
      </c>
      <c r="CN108" s="246" t="e">
        <f t="shared" si="80"/>
        <v>#DIV/0!</v>
      </c>
      <c r="CO108" s="246" t="e">
        <f t="shared" si="80"/>
        <v>#DIV/0!</v>
      </c>
      <c r="CP108" s="246" t="e">
        <f t="shared" si="80"/>
        <v>#DIV/0!</v>
      </c>
      <c r="CQ108" s="246" t="e">
        <f t="shared" si="80"/>
        <v>#DIV/0!</v>
      </c>
      <c r="CR108" s="246" t="e">
        <f t="shared" si="80"/>
        <v>#DIV/0!</v>
      </c>
      <c r="CS108" s="247" t="e">
        <f t="shared" si="80"/>
        <v>#DIV/0!</v>
      </c>
    </row>
    <row r="109" spans="1:97" ht="15" customHeight="1">
      <c r="A109" s="482"/>
      <c r="B109" s="482"/>
      <c r="C109" s="482"/>
      <c r="D109" s="118" t="e">
        <f t="shared" ref="D109:I109" si="81">HLOOKUP(MOD(D$104,$N32),$M31:$DO32,2,0)</f>
        <v>#DIV/0!</v>
      </c>
      <c r="E109" s="229" t="e">
        <f t="shared" si="81"/>
        <v>#DIV/0!</v>
      </c>
      <c r="F109" s="229" t="e">
        <f t="shared" si="81"/>
        <v>#DIV/0!</v>
      </c>
      <c r="G109" s="229" t="e">
        <f t="shared" si="81"/>
        <v>#DIV/0!</v>
      </c>
      <c r="H109" s="229" t="e">
        <f t="shared" si="81"/>
        <v>#DIV/0!</v>
      </c>
      <c r="I109" s="542" t="e">
        <f t="shared" si="81"/>
        <v>#DIV/0!</v>
      </c>
      <c r="N109" s="106" t="str">
        <f t="shared" si="70"/>
        <v>직원4</v>
      </c>
      <c r="O109" s="118" t="e">
        <f t="shared" ref="O109:AS109" si="82">HLOOKUP(MOD(O$104,$N32),$M31:$DO32,2,0)</f>
        <v>#DIV/0!</v>
      </c>
      <c r="P109" s="229" t="e">
        <f t="shared" si="82"/>
        <v>#DIV/0!</v>
      </c>
      <c r="Q109" s="229" t="e">
        <f t="shared" si="82"/>
        <v>#DIV/0!</v>
      </c>
      <c r="R109" s="229" t="e">
        <f t="shared" si="82"/>
        <v>#DIV/0!</v>
      </c>
      <c r="S109" s="229" t="e">
        <f t="shared" si="82"/>
        <v>#DIV/0!</v>
      </c>
      <c r="T109" s="229" t="e">
        <f t="shared" si="82"/>
        <v>#DIV/0!</v>
      </c>
      <c r="U109" s="229" t="e">
        <f t="shared" si="82"/>
        <v>#DIV/0!</v>
      </c>
      <c r="V109" s="230" t="e">
        <f t="shared" si="82"/>
        <v>#DIV/0!</v>
      </c>
      <c r="W109" s="230" t="e">
        <f t="shared" si="82"/>
        <v>#DIV/0!</v>
      </c>
      <c r="X109" s="230" t="e">
        <f t="shared" si="82"/>
        <v>#DIV/0!</v>
      </c>
      <c r="Y109" s="230" t="e">
        <f t="shared" si="82"/>
        <v>#DIV/0!</v>
      </c>
      <c r="Z109" s="230" t="e">
        <f t="shared" si="82"/>
        <v>#DIV/0!</v>
      </c>
      <c r="AA109" s="230" t="e">
        <f t="shared" si="82"/>
        <v>#DIV/0!</v>
      </c>
      <c r="AB109" s="230" t="e">
        <f t="shared" si="82"/>
        <v>#DIV/0!</v>
      </c>
      <c r="AC109" s="230" t="e">
        <f t="shared" si="82"/>
        <v>#DIV/0!</v>
      </c>
      <c r="AD109" s="230" t="e">
        <f t="shared" si="82"/>
        <v>#DIV/0!</v>
      </c>
      <c r="AE109" s="230" t="e">
        <f t="shared" si="82"/>
        <v>#DIV/0!</v>
      </c>
      <c r="AF109" s="230" t="e">
        <f t="shared" si="82"/>
        <v>#DIV/0!</v>
      </c>
      <c r="AG109" s="230" t="e">
        <f t="shared" si="82"/>
        <v>#DIV/0!</v>
      </c>
      <c r="AH109" s="230" t="e">
        <f t="shared" si="82"/>
        <v>#DIV/0!</v>
      </c>
      <c r="AI109" s="230" t="e">
        <f t="shared" si="82"/>
        <v>#DIV/0!</v>
      </c>
      <c r="AJ109" s="230" t="e">
        <f t="shared" si="82"/>
        <v>#DIV/0!</v>
      </c>
      <c r="AK109" s="230" t="e">
        <f t="shared" si="82"/>
        <v>#DIV/0!</v>
      </c>
      <c r="AL109" s="230" t="e">
        <f t="shared" si="82"/>
        <v>#DIV/0!</v>
      </c>
      <c r="AM109" s="230" t="e">
        <f t="shared" si="82"/>
        <v>#DIV/0!</v>
      </c>
      <c r="AN109" s="230" t="e">
        <f t="shared" si="82"/>
        <v>#DIV/0!</v>
      </c>
      <c r="AO109" s="230" t="e">
        <f t="shared" si="82"/>
        <v>#DIV/0!</v>
      </c>
      <c r="AP109" s="230" t="e">
        <f t="shared" si="82"/>
        <v>#DIV/0!</v>
      </c>
      <c r="AQ109" s="230" t="e">
        <f t="shared" si="82"/>
        <v>#DIV/0!</v>
      </c>
      <c r="AR109" s="230" t="e">
        <f t="shared" si="82"/>
        <v>#DIV/0!</v>
      </c>
      <c r="AS109" s="231" t="e">
        <f t="shared" si="82"/>
        <v>#DIV/0!</v>
      </c>
      <c r="AT109" s="454">
        <f t="shared" si="76"/>
        <v>0</v>
      </c>
      <c r="BN109" s="187" t="str">
        <f t="shared" si="72"/>
        <v>직원4</v>
      </c>
      <c r="BO109" s="244" t="e">
        <f t="shared" ref="BO109:CS109" si="83">HLOOKUP(MOD(BO$104,$N32),$M31:$DO32,2,0)</f>
        <v>#DIV/0!</v>
      </c>
      <c r="BP109" s="245" t="e">
        <f t="shared" si="83"/>
        <v>#DIV/0!</v>
      </c>
      <c r="BQ109" s="245" t="e">
        <f t="shared" si="83"/>
        <v>#DIV/0!</v>
      </c>
      <c r="BR109" s="245" t="e">
        <f t="shared" si="83"/>
        <v>#DIV/0!</v>
      </c>
      <c r="BS109" s="245" t="e">
        <f t="shared" si="83"/>
        <v>#DIV/0!</v>
      </c>
      <c r="BT109" s="245" t="e">
        <f t="shared" si="83"/>
        <v>#DIV/0!</v>
      </c>
      <c r="BU109" s="245" t="e">
        <f t="shared" si="83"/>
        <v>#DIV/0!</v>
      </c>
      <c r="BV109" s="246" t="e">
        <f t="shared" si="83"/>
        <v>#DIV/0!</v>
      </c>
      <c r="BW109" s="246" t="e">
        <f t="shared" si="83"/>
        <v>#DIV/0!</v>
      </c>
      <c r="BX109" s="246" t="e">
        <f t="shared" si="83"/>
        <v>#DIV/0!</v>
      </c>
      <c r="BY109" s="246" t="e">
        <f t="shared" si="83"/>
        <v>#DIV/0!</v>
      </c>
      <c r="BZ109" s="246" t="e">
        <f t="shared" si="83"/>
        <v>#DIV/0!</v>
      </c>
      <c r="CA109" s="246" t="e">
        <f t="shared" si="83"/>
        <v>#DIV/0!</v>
      </c>
      <c r="CB109" s="246" t="e">
        <f t="shared" si="83"/>
        <v>#DIV/0!</v>
      </c>
      <c r="CC109" s="246" t="e">
        <f t="shared" si="83"/>
        <v>#DIV/0!</v>
      </c>
      <c r="CD109" s="246" t="e">
        <f t="shared" si="83"/>
        <v>#DIV/0!</v>
      </c>
      <c r="CE109" s="246" t="e">
        <f t="shared" si="83"/>
        <v>#DIV/0!</v>
      </c>
      <c r="CF109" s="246" t="e">
        <f t="shared" si="83"/>
        <v>#DIV/0!</v>
      </c>
      <c r="CG109" s="246" t="e">
        <f t="shared" si="83"/>
        <v>#DIV/0!</v>
      </c>
      <c r="CH109" s="246" t="e">
        <f t="shared" si="83"/>
        <v>#DIV/0!</v>
      </c>
      <c r="CI109" s="246" t="e">
        <f t="shared" si="83"/>
        <v>#DIV/0!</v>
      </c>
      <c r="CJ109" s="246" t="e">
        <f t="shared" si="83"/>
        <v>#DIV/0!</v>
      </c>
      <c r="CK109" s="246" t="e">
        <f t="shared" si="83"/>
        <v>#DIV/0!</v>
      </c>
      <c r="CL109" s="246" t="e">
        <f t="shared" si="83"/>
        <v>#DIV/0!</v>
      </c>
      <c r="CM109" s="246" t="e">
        <f t="shared" si="83"/>
        <v>#DIV/0!</v>
      </c>
      <c r="CN109" s="246" t="e">
        <f t="shared" si="83"/>
        <v>#DIV/0!</v>
      </c>
      <c r="CO109" s="246" t="e">
        <f t="shared" si="83"/>
        <v>#DIV/0!</v>
      </c>
      <c r="CP109" s="246" t="e">
        <f t="shared" si="83"/>
        <v>#DIV/0!</v>
      </c>
      <c r="CQ109" s="246" t="e">
        <f t="shared" si="83"/>
        <v>#DIV/0!</v>
      </c>
      <c r="CR109" s="246" t="e">
        <f t="shared" si="83"/>
        <v>#DIV/0!</v>
      </c>
      <c r="CS109" s="247" t="e">
        <f t="shared" si="83"/>
        <v>#DIV/0!</v>
      </c>
    </row>
    <row r="110" spans="1:97" ht="15" customHeight="1">
      <c r="A110" s="482"/>
      <c r="B110" s="482"/>
      <c r="C110" s="482"/>
      <c r="D110" s="118" t="e">
        <f t="shared" ref="D110:I110" si="84">HLOOKUP(MOD(D$104,$N34),$M33:$DO34,2,0)</f>
        <v>#DIV/0!</v>
      </c>
      <c r="E110" s="229" t="e">
        <f t="shared" si="84"/>
        <v>#DIV/0!</v>
      </c>
      <c r="F110" s="229" t="e">
        <f t="shared" si="84"/>
        <v>#DIV/0!</v>
      </c>
      <c r="G110" s="229" t="e">
        <f t="shared" si="84"/>
        <v>#DIV/0!</v>
      </c>
      <c r="H110" s="229" t="e">
        <f t="shared" si="84"/>
        <v>#DIV/0!</v>
      </c>
      <c r="I110" s="542" t="e">
        <f t="shared" si="84"/>
        <v>#DIV/0!</v>
      </c>
      <c r="J110" s="69"/>
      <c r="N110" s="106" t="str">
        <f t="shared" si="70"/>
        <v>직원5</v>
      </c>
      <c r="O110" s="118" t="e">
        <f t="shared" ref="O110:AS110" si="85">HLOOKUP(MOD(O$104,$N34),$M33:$DO34,2,0)</f>
        <v>#DIV/0!</v>
      </c>
      <c r="P110" s="229" t="e">
        <f t="shared" si="85"/>
        <v>#DIV/0!</v>
      </c>
      <c r="Q110" s="229" t="e">
        <f t="shared" si="85"/>
        <v>#DIV/0!</v>
      </c>
      <c r="R110" s="229" t="e">
        <f t="shared" si="85"/>
        <v>#DIV/0!</v>
      </c>
      <c r="S110" s="229" t="e">
        <f t="shared" si="85"/>
        <v>#DIV/0!</v>
      </c>
      <c r="T110" s="229" t="e">
        <f t="shared" si="85"/>
        <v>#DIV/0!</v>
      </c>
      <c r="U110" s="229" t="e">
        <f t="shared" si="85"/>
        <v>#DIV/0!</v>
      </c>
      <c r="V110" s="230" t="e">
        <f t="shared" si="85"/>
        <v>#DIV/0!</v>
      </c>
      <c r="W110" s="230" t="e">
        <f t="shared" si="85"/>
        <v>#DIV/0!</v>
      </c>
      <c r="X110" s="230" t="e">
        <f t="shared" si="85"/>
        <v>#DIV/0!</v>
      </c>
      <c r="Y110" s="230" t="e">
        <f t="shared" si="85"/>
        <v>#DIV/0!</v>
      </c>
      <c r="Z110" s="230" t="e">
        <f t="shared" si="85"/>
        <v>#DIV/0!</v>
      </c>
      <c r="AA110" s="230" t="e">
        <f t="shared" si="85"/>
        <v>#DIV/0!</v>
      </c>
      <c r="AB110" s="230" t="e">
        <f t="shared" si="85"/>
        <v>#DIV/0!</v>
      </c>
      <c r="AC110" s="230" t="e">
        <f t="shared" si="85"/>
        <v>#DIV/0!</v>
      </c>
      <c r="AD110" s="230" t="e">
        <f t="shared" si="85"/>
        <v>#DIV/0!</v>
      </c>
      <c r="AE110" s="230" t="e">
        <f t="shared" si="85"/>
        <v>#DIV/0!</v>
      </c>
      <c r="AF110" s="230" t="e">
        <f t="shared" si="85"/>
        <v>#DIV/0!</v>
      </c>
      <c r="AG110" s="230" t="e">
        <f t="shared" si="85"/>
        <v>#DIV/0!</v>
      </c>
      <c r="AH110" s="230" t="e">
        <f t="shared" si="85"/>
        <v>#DIV/0!</v>
      </c>
      <c r="AI110" s="230" t="e">
        <f t="shared" si="85"/>
        <v>#DIV/0!</v>
      </c>
      <c r="AJ110" s="230" t="e">
        <f t="shared" si="85"/>
        <v>#DIV/0!</v>
      </c>
      <c r="AK110" s="230" t="e">
        <f t="shared" si="85"/>
        <v>#DIV/0!</v>
      </c>
      <c r="AL110" s="230" t="e">
        <f t="shared" si="85"/>
        <v>#DIV/0!</v>
      </c>
      <c r="AM110" s="230" t="e">
        <f t="shared" si="85"/>
        <v>#DIV/0!</v>
      </c>
      <c r="AN110" s="230" t="e">
        <f t="shared" si="85"/>
        <v>#DIV/0!</v>
      </c>
      <c r="AO110" s="230" t="e">
        <f t="shared" si="85"/>
        <v>#DIV/0!</v>
      </c>
      <c r="AP110" s="230" t="e">
        <f t="shared" si="85"/>
        <v>#DIV/0!</v>
      </c>
      <c r="AQ110" s="230" t="e">
        <f t="shared" si="85"/>
        <v>#DIV/0!</v>
      </c>
      <c r="AR110" s="230" t="e">
        <f t="shared" si="85"/>
        <v>#DIV/0!</v>
      </c>
      <c r="AS110" s="231" t="e">
        <f t="shared" si="85"/>
        <v>#DIV/0!</v>
      </c>
      <c r="AT110" s="454">
        <f t="shared" si="76"/>
        <v>0</v>
      </c>
      <c r="BN110" s="187" t="str">
        <f t="shared" si="72"/>
        <v>직원5</v>
      </c>
      <c r="BO110" s="244" t="e">
        <f t="shared" ref="BO110:CS110" si="86">HLOOKUP(MOD(BO$104,$N34),$M33:$DO34,2,0)</f>
        <v>#DIV/0!</v>
      </c>
      <c r="BP110" s="245" t="e">
        <f t="shared" si="86"/>
        <v>#DIV/0!</v>
      </c>
      <c r="BQ110" s="245" t="e">
        <f t="shared" si="86"/>
        <v>#DIV/0!</v>
      </c>
      <c r="BR110" s="245" t="e">
        <f t="shared" si="86"/>
        <v>#DIV/0!</v>
      </c>
      <c r="BS110" s="245" t="e">
        <f t="shared" si="86"/>
        <v>#DIV/0!</v>
      </c>
      <c r="BT110" s="245" t="e">
        <f t="shared" si="86"/>
        <v>#DIV/0!</v>
      </c>
      <c r="BU110" s="245" t="e">
        <f t="shared" si="86"/>
        <v>#DIV/0!</v>
      </c>
      <c r="BV110" s="246" t="e">
        <f t="shared" si="86"/>
        <v>#DIV/0!</v>
      </c>
      <c r="BW110" s="246" t="e">
        <f t="shared" si="86"/>
        <v>#DIV/0!</v>
      </c>
      <c r="BX110" s="246" t="e">
        <f t="shared" si="86"/>
        <v>#DIV/0!</v>
      </c>
      <c r="BY110" s="246" t="e">
        <f t="shared" si="86"/>
        <v>#DIV/0!</v>
      </c>
      <c r="BZ110" s="246" t="e">
        <f t="shared" si="86"/>
        <v>#DIV/0!</v>
      </c>
      <c r="CA110" s="246" t="e">
        <f t="shared" si="86"/>
        <v>#DIV/0!</v>
      </c>
      <c r="CB110" s="246" t="e">
        <f t="shared" si="86"/>
        <v>#DIV/0!</v>
      </c>
      <c r="CC110" s="246" t="e">
        <f t="shared" si="86"/>
        <v>#DIV/0!</v>
      </c>
      <c r="CD110" s="246" t="e">
        <f t="shared" si="86"/>
        <v>#DIV/0!</v>
      </c>
      <c r="CE110" s="246" t="e">
        <f t="shared" si="86"/>
        <v>#DIV/0!</v>
      </c>
      <c r="CF110" s="246" t="e">
        <f t="shared" si="86"/>
        <v>#DIV/0!</v>
      </c>
      <c r="CG110" s="246" t="e">
        <f t="shared" si="86"/>
        <v>#DIV/0!</v>
      </c>
      <c r="CH110" s="246" t="e">
        <f t="shared" si="86"/>
        <v>#DIV/0!</v>
      </c>
      <c r="CI110" s="246" t="e">
        <f t="shared" si="86"/>
        <v>#DIV/0!</v>
      </c>
      <c r="CJ110" s="246" t="e">
        <f t="shared" si="86"/>
        <v>#DIV/0!</v>
      </c>
      <c r="CK110" s="246" t="e">
        <f t="shared" si="86"/>
        <v>#DIV/0!</v>
      </c>
      <c r="CL110" s="246" t="e">
        <f t="shared" si="86"/>
        <v>#DIV/0!</v>
      </c>
      <c r="CM110" s="246" t="e">
        <f t="shared" si="86"/>
        <v>#DIV/0!</v>
      </c>
      <c r="CN110" s="246" t="e">
        <f t="shared" si="86"/>
        <v>#DIV/0!</v>
      </c>
      <c r="CO110" s="246" t="e">
        <f t="shared" si="86"/>
        <v>#DIV/0!</v>
      </c>
      <c r="CP110" s="246" t="e">
        <f t="shared" si="86"/>
        <v>#DIV/0!</v>
      </c>
      <c r="CQ110" s="246" t="e">
        <f t="shared" si="86"/>
        <v>#DIV/0!</v>
      </c>
      <c r="CR110" s="246" t="e">
        <f t="shared" si="86"/>
        <v>#DIV/0!</v>
      </c>
      <c r="CS110" s="247" t="e">
        <f t="shared" si="86"/>
        <v>#DIV/0!</v>
      </c>
    </row>
    <row r="111" spans="1:97" ht="15" customHeight="1">
      <c r="A111" s="482"/>
      <c r="B111" s="482"/>
      <c r="C111" s="482"/>
      <c r="D111" s="118" t="e">
        <f t="shared" ref="D111:I111" si="87">HLOOKUP(MOD(D$104,$N36),$M35:$DO36,2,0)</f>
        <v>#DIV/0!</v>
      </c>
      <c r="E111" s="229" t="e">
        <f t="shared" si="87"/>
        <v>#DIV/0!</v>
      </c>
      <c r="F111" s="229" t="e">
        <f t="shared" si="87"/>
        <v>#DIV/0!</v>
      </c>
      <c r="G111" s="229" t="e">
        <f t="shared" si="87"/>
        <v>#DIV/0!</v>
      </c>
      <c r="H111" s="229" t="e">
        <f t="shared" si="87"/>
        <v>#DIV/0!</v>
      </c>
      <c r="I111" s="542" t="e">
        <f t="shared" si="87"/>
        <v>#DIV/0!</v>
      </c>
      <c r="J111" s="69"/>
      <c r="N111" s="106" t="str">
        <f t="shared" si="70"/>
        <v>직원6</v>
      </c>
      <c r="O111" s="118" t="e">
        <f t="shared" ref="O111:AS111" si="88">HLOOKUP(MOD(O$104,$N36),$M35:$DO36,2,0)</f>
        <v>#DIV/0!</v>
      </c>
      <c r="P111" s="229" t="e">
        <f t="shared" si="88"/>
        <v>#DIV/0!</v>
      </c>
      <c r="Q111" s="229" t="e">
        <f t="shared" si="88"/>
        <v>#DIV/0!</v>
      </c>
      <c r="R111" s="229" t="e">
        <f t="shared" si="88"/>
        <v>#DIV/0!</v>
      </c>
      <c r="S111" s="229" t="e">
        <f t="shared" si="88"/>
        <v>#DIV/0!</v>
      </c>
      <c r="T111" s="229" t="e">
        <f t="shared" si="88"/>
        <v>#DIV/0!</v>
      </c>
      <c r="U111" s="229" t="e">
        <f t="shared" si="88"/>
        <v>#DIV/0!</v>
      </c>
      <c r="V111" s="230" t="e">
        <f t="shared" si="88"/>
        <v>#DIV/0!</v>
      </c>
      <c r="W111" s="230" t="e">
        <f t="shared" si="88"/>
        <v>#DIV/0!</v>
      </c>
      <c r="X111" s="230" t="e">
        <f t="shared" si="88"/>
        <v>#DIV/0!</v>
      </c>
      <c r="Y111" s="230" t="e">
        <f t="shared" si="88"/>
        <v>#DIV/0!</v>
      </c>
      <c r="Z111" s="230" t="e">
        <f t="shared" si="88"/>
        <v>#DIV/0!</v>
      </c>
      <c r="AA111" s="230" t="e">
        <f t="shared" si="88"/>
        <v>#DIV/0!</v>
      </c>
      <c r="AB111" s="230" t="e">
        <f t="shared" si="88"/>
        <v>#DIV/0!</v>
      </c>
      <c r="AC111" s="230" t="e">
        <f t="shared" si="88"/>
        <v>#DIV/0!</v>
      </c>
      <c r="AD111" s="230" t="e">
        <f t="shared" si="88"/>
        <v>#DIV/0!</v>
      </c>
      <c r="AE111" s="230" t="e">
        <f t="shared" si="88"/>
        <v>#DIV/0!</v>
      </c>
      <c r="AF111" s="230" t="e">
        <f t="shared" si="88"/>
        <v>#DIV/0!</v>
      </c>
      <c r="AG111" s="230" t="e">
        <f t="shared" si="88"/>
        <v>#DIV/0!</v>
      </c>
      <c r="AH111" s="230" t="e">
        <f t="shared" si="88"/>
        <v>#DIV/0!</v>
      </c>
      <c r="AI111" s="230" t="e">
        <f t="shared" si="88"/>
        <v>#DIV/0!</v>
      </c>
      <c r="AJ111" s="230" t="e">
        <f t="shared" si="88"/>
        <v>#DIV/0!</v>
      </c>
      <c r="AK111" s="230" t="e">
        <f t="shared" si="88"/>
        <v>#DIV/0!</v>
      </c>
      <c r="AL111" s="230" t="e">
        <f t="shared" si="88"/>
        <v>#DIV/0!</v>
      </c>
      <c r="AM111" s="230" t="e">
        <f t="shared" si="88"/>
        <v>#DIV/0!</v>
      </c>
      <c r="AN111" s="230" t="e">
        <f t="shared" si="88"/>
        <v>#DIV/0!</v>
      </c>
      <c r="AO111" s="230" t="e">
        <f t="shared" si="88"/>
        <v>#DIV/0!</v>
      </c>
      <c r="AP111" s="230" t="e">
        <f t="shared" si="88"/>
        <v>#DIV/0!</v>
      </c>
      <c r="AQ111" s="230" t="e">
        <f t="shared" si="88"/>
        <v>#DIV/0!</v>
      </c>
      <c r="AR111" s="230" t="e">
        <f t="shared" si="88"/>
        <v>#DIV/0!</v>
      </c>
      <c r="AS111" s="231" t="e">
        <f t="shared" si="88"/>
        <v>#DIV/0!</v>
      </c>
      <c r="AT111" s="454">
        <f t="shared" si="76"/>
        <v>0</v>
      </c>
      <c r="BN111" s="187" t="str">
        <f t="shared" si="72"/>
        <v>직원6</v>
      </c>
      <c r="BO111" s="244" t="e">
        <f t="shared" ref="BO111:CS111" si="89">HLOOKUP(MOD(BO$104,$N36),$M35:$DO36,2,0)</f>
        <v>#DIV/0!</v>
      </c>
      <c r="BP111" s="245" t="e">
        <f t="shared" si="89"/>
        <v>#DIV/0!</v>
      </c>
      <c r="BQ111" s="245" t="e">
        <f t="shared" si="89"/>
        <v>#DIV/0!</v>
      </c>
      <c r="BR111" s="245" t="e">
        <f t="shared" si="89"/>
        <v>#DIV/0!</v>
      </c>
      <c r="BS111" s="245" t="e">
        <f t="shared" si="89"/>
        <v>#DIV/0!</v>
      </c>
      <c r="BT111" s="245" t="e">
        <f t="shared" si="89"/>
        <v>#DIV/0!</v>
      </c>
      <c r="BU111" s="245" t="e">
        <f t="shared" si="89"/>
        <v>#DIV/0!</v>
      </c>
      <c r="BV111" s="246" t="e">
        <f t="shared" si="89"/>
        <v>#DIV/0!</v>
      </c>
      <c r="BW111" s="246" t="e">
        <f t="shared" si="89"/>
        <v>#DIV/0!</v>
      </c>
      <c r="BX111" s="246" t="e">
        <f t="shared" si="89"/>
        <v>#DIV/0!</v>
      </c>
      <c r="BY111" s="246" t="e">
        <f t="shared" si="89"/>
        <v>#DIV/0!</v>
      </c>
      <c r="BZ111" s="246" t="e">
        <f t="shared" si="89"/>
        <v>#DIV/0!</v>
      </c>
      <c r="CA111" s="246" t="e">
        <f t="shared" si="89"/>
        <v>#DIV/0!</v>
      </c>
      <c r="CB111" s="246" t="e">
        <f t="shared" si="89"/>
        <v>#DIV/0!</v>
      </c>
      <c r="CC111" s="246" t="e">
        <f t="shared" si="89"/>
        <v>#DIV/0!</v>
      </c>
      <c r="CD111" s="246" t="e">
        <f t="shared" si="89"/>
        <v>#DIV/0!</v>
      </c>
      <c r="CE111" s="246" t="e">
        <f t="shared" si="89"/>
        <v>#DIV/0!</v>
      </c>
      <c r="CF111" s="246" t="e">
        <f t="shared" si="89"/>
        <v>#DIV/0!</v>
      </c>
      <c r="CG111" s="246" t="e">
        <f t="shared" si="89"/>
        <v>#DIV/0!</v>
      </c>
      <c r="CH111" s="246" t="e">
        <f t="shared" si="89"/>
        <v>#DIV/0!</v>
      </c>
      <c r="CI111" s="246" t="e">
        <f t="shared" si="89"/>
        <v>#DIV/0!</v>
      </c>
      <c r="CJ111" s="246" t="e">
        <f t="shared" si="89"/>
        <v>#DIV/0!</v>
      </c>
      <c r="CK111" s="246" t="e">
        <f t="shared" si="89"/>
        <v>#DIV/0!</v>
      </c>
      <c r="CL111" s="246" t="e">
        <f t="shared" si="89"/>
        <v>#DIV/0!</v>
      </c>
      <c r="CM111" s="246" t="e">
        <f t="shared" si="89"/>
        <v>#DIV/0!</v>
      </c>
      <c r="CN111" s="246" t="e">
        <f t="shared" si="89"/>
        <v>#DIV/0!</v>
      </c>
      <c r="CO111" s="246" t="e">
        <f t="shared" si="89"/>
        <v>#DIV/0!</v>
      </c>
      <c r="CP111" s="246" t="e">
        <f t="shared" si="89"/>
        <v>#DIV/0!</v>
      </c>
      <c r="CQ111" s="246" t="e">
        <f t="shared" si="89"/>
        <v>#DIV/0!</v>
      </c>
      <c r="CR111" s="246" t="e">
        <f t="shared" si="89"/>
        <v>#DIV/0!</v>
      </c>
      <c r="CS111" s="247" t="e">
        <f t="shared" si="89"/>
        <v>#DIV/0!</v>
      </c>
    </row>
    <row r="112" spans="1:97" ht="15" customHeight="1">
      <c r="A112" s="482"/>
      <c r="B112" s="482"/>
      <c r="C112" s="482"/>
      <c r="D112" s="118" t="e">
        <f t="shared" ref="D112:I112" si="90">HLOOKUP(MOD(D$104,$N38),$M37:$DO38,2,0)</f>
        <v>#DIV/0!</v>
      </c>
      <c r="E112" s="229" t="e">
        <f t="shared" si="90"/>
        <v>#DIV/0!</v>
      </c>
      <c r="F112" s="229" t="e">
        <f t="shared" si="90"/>
        <v>#DIV/0!</v>
      </c>
      <c r="G112" s="229" t="e">
        <f t="shared" si="90"/>
        <v>#DIV/0!</v>
      </c>
      <c r="H112" s="229" t="e">
        <f t="shared" si="90"/>
        <v>#DIV/0!</v>
      </c>
      <c r="I112" s="542" t="e">
        <f t="shared" si="90"/>
        <v>#DIV/0!</v>
      </c>
      <c r="J112" s="69"/>
      <c r="N112" s="106" t="str">
        <f t="shared" si="70"/>
        <v>직원7</v>
      </c>
      <c r="O112" s="118" t="e">
        <f t="shared" ref="O112:AS112" si="91">HLOOKUP(MOD(O$104,$N38),$M37:$DO38,2,0)</f>
        <v>#DIV/0!</v>
      </c>
      <c r="P112" s="229" t="e">
        <f t="shared" si="91"/>
        <v>#DIV/0!</v>
      </c>
      <c r="Q112" s="229" t="e">
        <f t="shared" si="91"/>
        <v>#DIV/0!</v>
      </c>
      <c r="R112" s="229" t="e">
        <f t="shared" si="91"/>
        <v>#DIV/0!</v>
      </c>
      <c r="S112" s="229" t="e">
        <f t="shared" si="91"/>
        <v>#DIV/0!</v>
      </c>
      <c r="T112" s="229" t="e">
        <f t="shared" si="91"/>
        <v>#DIV/0!</v>
      </c>
      <c r="U112" s="229" t="e">
        <f t="shared" si="91"/>
        <v>#DIV/0!</v>
      </c>
      <c r="V112" s="230" t="e">
        <f t="shared" si="91"/>
        <v>#DIV/0!</v>
      </c>
      <c r="W112" s="230" t="e">
        <f t="shared" si="91"/>
        <v>#DIV/0!</v>
      </c>
      <c r="X112" s="230" t="e">
        <f t="shared" si="91"/>
        <v>#DIV/0!</v>
      </c>
      <c r="Y112" s="230" t="e">
        <f t="shared" si="91"/>
        <v>#DIV/0!</v>
      </c>
      <c r="Z112" s="230" t="e">
        <f t="shared" si="91"/>
        <v>#DIV/0!</v>
      </c>
      <c r="AA112" s="230" t="e">
        <f t="shared" si="91"/>
        <v>#DIV/0!</v>
      </c>
      <c r="AB112" s="230" t="e">
        <f t="shared" si="91"/>
        <v>#DIV/0!</v>
      </c>
      <c r="AC112" s="230" t="e">
        <f t="shared" si="91"/>
        <v>#DIV/0!</v>
      </c>
      <c r="AD112" s="230" t="e">
        <f t="shared" si="91"/>
        <v>#DIV/0!</v>
      </c>
      <c r="AE112" s="230" t="e">
        <f t="shared" si="91"/>
        <v>#DIV/0!</v>
      </c>
      <c r="AF112" s="230" t="e">
        <f t="shared" si="91"/>
        <v>#DIV/0!</v>
      </c>
      <c r="AG112" s="230" t="e">
        <f t="shared" si="91"/>
        <v>#DIV/0!</v>
      </c>
      <c r="AH112" s="230" t="e">
        <f t="shared" si="91"/>
        <v>#DIV/0!</v>
      </c>
      <c r="AI112" s="230" t="e">
        <f t="shared" si="91"/>
        <v>#DIV/0!</v>
      </c>
      <c r="AJ112" s="230" t="e">
        <f t="shared" si="91"/>
        <v>#DIV/0!</v>
      </c>
      <c r="AK112" s="230" t="e">
        <f t="shared" si="91"/>
        <v>#DIV/0!</v>
      </c>
      <c r="AL112" s="230" t="e">
        <f t="shared" si="91"/>
        <v>#DIV/0!</v>
      </c>
      <c r="AM112" s="230" t="e">
        <f t="shared" si="91"/>
        <v>#DIV/0!</v>
      </c>
      <c r="AN112" s="230" t="e">
        <f t="shared" si="91"/>
        <v>#DIV/0!</v>
      </c>
      <c r="AO112" s="230" t="e">
        <f t="shared" si="91"/>
        <v>#DIV/0!</v>
      </c>
      <c r="AP112" s="230" t="e">
        <f t="shared" si="91"/>
        <v>#DIV/0!</v>
      </c>
      <c r="AQ112" s="230" t="e">
        <f t="shared" si="91"/>
        <v>#DIV/0!</v>
      </c>
      <c r="AR112" s="230" t="e">
        <f t="shared" si="91"/>
        <v>#DIV/0!</v>
      </c>
      <c r="AS112" s="231" t="e">
        <f t="shared" si="91"/>
        <v>#DIV/0!</v>
      </c>
      <c r="AT112" s="454">
        <f t="shared" si="76"/>
        <v>0</v>
      </c>
      <c r="BN112" s="187" t="str">
        <f t="shared" si="72"/>
        <v>직원7</v>
      </c>
      <c r="BO112" s="244" t="e">
        <f t="shared" ref="BO112:CS112" si="92">HLOOKUP(MOD(BO$104,$N38),$M37:$DO38,2,0)</f>
        <v>#DIV/0!</v>
      </c>
      <c r="BP112" s="245" t="e">
        <f t="shared" si="92"/>
        <v>#DIV/0!</v>
      </c>
      <c r="BQ112" s="245" t="e">
        <f t="shared" si="92"/>
        <v>#DIV/0!</v>
      </c>
      <c r="BR112" s="245" t="e">
        <f t="shared" si="92"/>
        <v>#DIV/0!</v>
      </c>
      <c r="BS112" s="245" t="e">
        <f t="shared" si="92"/>
        <v>#DIV/0!</v>
      </c>
      <c r="BT112" s="245" t="e">
        <f t="shared" si="92"/>
        <v>#DIV/0!</v>
      </c>
      <c r="BU112" s="245" t="e">
        <f t="shared" si="92"/>
        <v>#DIV/0!</v>
      </c>
      <c r="BV112" s="246" t="e">
        <f t="shared" si="92"/>
        <v>#DIV/0!</v>
      </c>
      <c r="BW112" s="246" t="e">
        <f t="shared" si="92"/>
        <v>#DIV/0!</v>
      </c>
      <c r="BX112" s="246" t="e">
        <f t="shared" si="92"/>
        <v>#DIV/0!</v>
      </c>
      <c r="BY112" s="246" t="e">
        <f t="shared" si="92"/>
        <v>#DIV/0!</v>
      </c>
      <c r="BZ112" s="246" t="e">
        <f t="shared" si="92"/>
        <v>#DIV/0!</v>
      </c>
      <c r="CA112" s="246" t="e">
        <f t="shared" si="92"/>
        <v>#DIV/0!</v>
      </c>
      <c r="CB112" s="246" t="e">
        <f t="shared" si="92"/>
        <v>#DIV/0!</v>
      </c>
      <c r="CC112" s="246" t="e">
        <f t="shared" si="92"/>
        <v>#DIV/0!</v>
      </c>
      <c r="CD112" s="246" t="e">
        <f t="shared" si="92"/>
        <v>#DIV/0!</v>
      </c>
      <c r="CE112" s="246" t="e">
        <f t="shared" si="92"/>
        <v>#DIV/0!</v>
      </c>
      <c r="CF112" s="246" t="e">
        <f t="shared" si="92"/>
        <v>#DIV/0!</v>
      </c>
      <c r="CG112" s="246" t="e">
        <f t="shared" si="92"/>
        <v>#DIV/0!</v>
      </c>
      <c r="CH112" s="246" t="e">
        <f t="shared" si="92"/>
        <v>#DIV/0!</v>
      </c>
      <c r="CI112" s="246" t="e">
        <f t="shared" si="92"/>
        <v>#DIV/0!</v>
      </c>
      <c r="CJ112" s="246" t="e">
        <f t="shared" si="92"/>
        <v>#DIV/0!</v>
      </c>
      <c r="CK112" s="246" t="e">
        <f t="shared" si="92"/>
        <v>#DIV/0!</v>
      </c>
      <c r="CL112" s="246" t="e">
        <f t="shared" si="92"/>
        <v>#DIV/0!</v>
      </c>
      <c r="CM112" s="246" t="e">
        <f t="shared" si="92"/>
        <v>#DIV/0!</v>
      </c>
      <c r="CN112" s="246" t="e">
        <f t="shared" si="92"/>
        <v>#DIV/0!</v>
      </c>
      <c r="CO112" s="246" t="e">
        <f t="shared" si="92"/>
        <v>#DIV/0!</v>
      </c>
      <c r="CP112" s="246" t="e">
        <f t="shared" si="92"/>
        <v>#DIV/0!</v>
      </c>
      <c r="CQ112" s="246" t="e">
        <f t="shared" si="92"/>
        <v>#DIV/0!</v>
      </c>
      <c r="CR112" s="246" t="e">
        <f t="shared" si="92"/>
        <v>#DIV/0!</v>
      </c>
      <c r="CS112" s="247" t="e">
        <f t="shared" si="92"/>
        <v>#DIV/0!</v>
      </c>
    </row>
    <row r="113" spans="1:97" ht="15" customHeight="1">
      <c r="A113" s="482"/>
      <c r="B113" s="482"/>
      <c r="C113" s="482"/>
      <c r="D113" s="118" t="e">
        <f t="shared" ref="D113:I113" si="93">HLOOKUP(MOD(D$104,$N40),$M39:$DO40,2,0)</f>
        <v>#DIV/0!</v>
      </c>
      <c r="E113" s="229" t="e">
        <f t="shared" si="93"/>
        <v>#DIV/0!</v>
      </c>
      <c r="F113" s="229" t="e">
        <f t="shared" si="93"/>
        <v>#DIV/0!</v>
      </c>
      <c r="G113" s="229" t="e">
        <f t="shared" si="93"/>
        <v>#DIV/0!</v>
      </c>
      <c r="H113" s="229" t="e">
        <f t="shared" si="93"/>
        <v>#DIV/0!</v>
      </c>
      <c r="I113" s="542" t="e">
        <f t="shared" si="93"/>
        <v>#DIV/0!</v>
      </c>
      <c r="J113" s="69"/>
      <c r="N113" s="106" t="str">
        <f t="shared" si="70"/>
        <v>직원8</v>
      </c>
      <c r="O113" s="118" t="e">
        <f t="shared" ref="O113:AS113" si="94">HLOOKUP(MOD(O$104,$N40),$M39:$DO40,2,0)</f>
        <v>#DIV/0!</v>
      </c>
      <c r="P113" s="229" t="e">
        <f t="shared" si="94"/>
        <v>#DIV/0!</v>
      </c>
      <c r="Q113" s="229" t="e">
        <f t="shared" si="94"/>
        <v>#DIV/0!</v>
      </c>
      <c r="R113" s="229" t="e">
        <f t="shared" si="94"/>
        <v>#DIV/0!</v>
      </c>
      <c r="S113" s="229" t="e">
        <f t="shared" si="94"/>
        <v>#DIV/0!</v>
      </c>
      <c r="T113" s="229" t="e">
        <f t="shared" si="94"/>
        <v>#DIV/0!</v>
      </c>
      <c r="U113" s="229" t="e">
        <f t="shared" si="94"/>
        <v>#DIV/0!</v>
      </c>
      <c r="V113" s="230" t="e">
        <f t="shared" si="94"/>
        <v>#DIV/0!</v>
      </c>
      <c r="W113" s="230" t="e">
        <f t="shared" si="94"/>
        <v>#DIV/0!</v>
      </c>
      <c r="X113" s="230" t="e">
        <f t="shared" si="94"/>
        <v>#DIV/0!</v>
      </c>
      <c r="Y113" s="230" t="e">
        <f t="shared" si="94"/>
        <v>#DIV/0!</v>
      </c>
      <c r="Z113" s="230" t="e">
        <f t="shared" si="94"/>
        <v>#DIV/0!</v>
      </c>
      <c r="AA113" s="230" t="e">
        <f t="shared" si="94"/>
        <v>#DIV/0!</v>
      </c>
      <c r="AB113" s="230" t="e">
        <f t="shared" si="94"/>
        <v>#DIV/0!</v>
      </c>
      <c r="AC113" s="230" t="e">
        <f t="shared" si="94"/>
        <v>#DIV/0!</v>
      </c>
      <c r="AD113" s="230" t="e">
        <f t="shared" si="94"/>
        <v>#DIV/0!</v>
      </c>
      <c r="AE113" s="230" t="e">
        <f t="shared" si="94"/>
        <v>#DIV/0!</v>
      </c>
      <c r="AF113" s="230" t="e">
        <f t="shared" si="94"/>
        <v>#DIV/0!</v>
      </c>
      <c r="AG113" s="230" t="e">
        <f t="shared" si="94"/>
        <v>#DIV/0!</v>
      </c>
      <c r="AH113" s="230" t="e">
        <f t="shared" si="94"/>
        <v>#DIV/0!</v>
      </c>
      <c r="AI113" s="230" t="e">
        <f t="shared" si="94"/>
        <v>#DIV/0!</v>
      </c>
      <c r="AJ113" s="230" t="e">
        <f t="shared" si="94"/>
        <v>#DIV/0!</v>
      </c>
      <c r="AK113" s="230" t="e">
        <f t="shared" si="94"/>
        <v>#DIV/0!</v>
      </c>
      <c r="AL113" s="230" t="e">
        <f t="shared" si="94"/>
        <v>#DIV/0!</v>
      </c>
      <c r="AM113" s="230" t="e">
        <f t="shared" si="94"/>
        <v>#DIV/0!</v>
      </c>
      <c r="AN113" s="230" t="e">
        <f t="shared" si="94"/>
        <v>#DIV/0!</v>
      </c>
      <c r="AO113" s="230" t="e">
        <f t="shared" si="94"/>
        <v>#DIV/0!</v>
      </c>
      <c r="AP113" s="230" t="e">
        <f t="shared" si="94"/>
        <v>#DIV/0!</v>
      </c>
      <c r="AQ113" s="230" t="e">
        <f t="shared" si="94"/>
        <v>#DIV/0!</v>
      </c>
      <c r="AR113" s="230" t="e">
        <f t="shared" si="94"/>
        <v>#DIV/0!</v>
      </c>
      <c r="AS113" s="231" t="e">
        <f t="shared" si="94"/>
        <v>#DIV/0!</v>
      </c>
      <c r="AT113" s="454">
        <f t="shared" si="76"/>
        <v>0</v>
      </c>
      <c r="BN113" s="187" t="str">
        <f t="shared" si="72"/>
        <v>직원8</v>
      </c>
      <c r="BO113" s="244" t="e">
        <f t="shared" ref="BO113:CS113" si="95">HLOOKUP(MOD(BO$104,$N40),$M39:$DO40,2,0)</f>
        <v>#DIV/0!</v>
      </c>
      <c r="BP113" s="245" t="e">
        <f t="shared" si="95"/>
        <v>#DIV/0!</v>
      </c>
      <c r="BQ113" s="245" t="e">
        <f t="shared" si="95"/>
        <v>#DIV/0!</v>
      </c>
      <c r="BR113" s="245" t="e">
        <f t="shared" si="95"/>
        <v>#DIV/0!</v>
      </c>
      <c r="BS113" s="245" t="e">
        <f t="shared" si="95"/>
        <v>#DIV/0!</v>
      </c>
      <c r="BT113" s="245" t="e">
        <f t="shared" si="95"/>
        <v>#DIV/0!</v>
      </c>
      <c r="BU113" s="245" t="e">
        <f t="shared" si="95"/>
        <v>#DIV/0!</v>
      </c>
      <c r="BV113" s="246" t="e">
        <f t="shared" si="95"/>
        <v>#DIV/0!</v>
      </c>
      <c r="BW113" s="246" t="e">
        <f t="shared" si="95"/>
        <v>#DIV/0!</v>
      </c>
      <c r="BX113" s="246" t="e">
        <f t="shared" si="95"/>
        <v>#DIV/0!</v>
      </c>
      <c r="BY113" s="246" t="e">
        <f t="shared" si="95"/>
        <v>#DIV/0!</v>
      </c>
      <c r="BZ113" s="246" t="e">
        <f t="shared" si="95"/>
        <v>#DIV/0!</v>
      </c>
      <c r="CA113" s="246" t="e">
        <f t="shared" si="95"/>
        <v>#DIV/0!</v>
      </c>
      <c r="CB113" s="246" t="e">
        <f t="shared" si="95"/>
        <v>#DIV/0!</v>
      </c>
      <c r="CC113" s="246" t="e">
        <f t="shared" si="95"/>
        <v>#DIV/0!</v>
      </c>
      <c r="CD113" s="246" t="e">
        <f t="shared" si="95"/>
        <v>#DIV/0!</v>
      </c>
      <c r="CE113" s="246" t="e">
        <f t="shared" si="95"/>
        <v>#DIV/0!</v>
      </c>
      <c r="CF113" s="246" t="e">
        <f t="shared" si="95"/>
        <v>#DIV/0!</v>
      </c>
      <c r="CG113" s="246" t="e">
        <f t="shared" si="95"/>
        <v>#DIV/0!</v>
      </c>
      <c r="CH113" s="246" t="e">
        <f t="shared" si="95"/>
        <v>#DIV/0!</v>
      </c>
      <c r="CI113" s="246" t="e">
        <f t="shared" si="95"/>
        <v>#DIV/0!</v>
      </c>
      <c r="CJ113" s="246" t="e">
        <f t="shared" si="95"/>
        <v>#DIV/0!</v>
      </c>
      <c r="CK113" s="246" t="e">
        <f t="shared" si="95"/>
        <v>#DIV/0!</v>
      </c>
      <c r="CL113" s="246" t="e">
        <f t="shared" si="95"/>
        <v>#DIV/0!</v>
      </c>
      <c r="CM113" s="246" t="e">
        <f t="shared" si="95"/>
        <v>#DIV/0!</v>
      </c>
      <c r="CN113" s="246" t="e">
        <f t="shared" si="95"/>
        <v>#DIV/0!</v>
      </c>
      <c r="CO113" s="246" t="e">
        <f t="shared" si="95"/>
        <v>#DIV/0!</v>
      </c>
      <c r="CP113" s="246" t="e">
        <f t="shared" si="95"/>
        <v>#DIV/0!</v>
      </c>
      <c r="CQ113" s="246" t="e">
        <f t="shared" si="95"/>
        <v>#DIV/0!</v>
      </c>
      <c r="CR113" s="246" t="e">
        <f t="shared" si="95"/>
        <v>#DIV/0!</v>
      </c>
      <c r="CS113" s="247" t="e">
        <f t="shared" si="95"/>
        <v>#DIV/0!</v>
      </c>
    </row>
    <row r="114" spans="1:97" ht="15" customHeight="1">
      <c r="A114" s="482"/>
      <c r="B114" s="482"/>
      <c r="C114" s="482"/>
      <c r="D114" s="118" t="e">
        <f t="shared" ref="D114:I114" si="96">HLOOKUP(MOD(D$104,$N42),$M41:$DO42,2,0)</f>
        <v>#DIV/0!</v>
      </c>
      <c r="E114" s="229" t="e">
        <f t="shared" si="96"/>
        <v>#DIV/0!</v>
      </c>
      <c r="F114" s="229" t="e">
        <f t="shared" si="96"/>
        <v>#DIV/0!</v>
      </c>
      <c r="G114" s="229" t="e">
        <f t="shared" si="96"/>
        <v>#DIV/0!</v>
      </c>
      <c r="H114" s="229" t="e">
        <f t="shared" si="96"/>
        <v>#DIV/0!</v>
      </c>
      <c r="I114" s="542" t="e">
        <f t="shared" si="96"/>
        <v>#DIV/0!</v>
      </c>
      <c r="J114" s="69"/>
      <c r="N114" s="106" t="str">
        <f t="shared" si="70"/>
        <v>직원9</v>
      </c>
      <c r="O114" s="118" t="e">
        <f t="shared" ref="O114:AS114" si="97">HLOOKUP(MOD(O$104,$N42),$M41:$DO42,2,0)</f>
        <v>#DIV/0!</v>
      </c>
      <c r="P114" s="229" t="e">
        <f t="shared" si="97"/>
        <v>#DIV/0!</v>
      </c>
      <c r="Q114" s="229" t="e">
        <f t="shared" si="97"/>
        <v>#DIV/0!</v>
      </c>
      <c r="R114" s="229" t="e">
        <f t="shared" si="97"/>
        <v>#DIV/0!</v>
      </c>
      <c r="S114" s="229" t="e">
        <f t="shared" si="97"/>
        <v>#DIV/0!</v>
      </c>
      <c r="T114" s="229" t="e">
        <f t="shared" si="97"/>
        <v>#DIV/0!</v>
      </c>
      <c r="U114" s="229" t="e">
        <f t="shared" si="97"/>
        <v>#DIV/0!</v>
      </c>
      <c r="V114" s="230" t="e">
        <f t="shared" si="97"/>
        <v>#DIV/0!</v>
      </c>
      <c r="W114" s="230" t="e">
        <f t="shared" si="97"/>
        <v>#DIV/0!</v>
      </c>
      <c r="X114" s="230" t="e">
        <f t="shared" si="97"/>
        <v>#DIV/0!</v>
      </c>
      <c r="Y114" s="230" t="e">
        <f t="shared" si="97"/>
        <v>#DIV/0!</v>
      </c>
      <c r="Z114" s="230" t="e">
        <f t="shared" si="97"/>
        <v>#DIV/0!</v>
      </c>
      <c r="AA114" s="230" t="e">
        <f t="shared" si="97"/>
        <v>#DIV/0!</v>
      </c>
      <c r="AB114" s="230" t="e">
        <f t="shared" si="97"/>
        <v>#DIV/0!</v>
      </c>
      <c r="AC114" s="230" t="e">
        <f t="shared" si="97"/>
        <v>#DIV/0!</v>
      </c>
      <c r="AD114" s="230" t="e">
        <f t="shared" si="97"/>
        <v>#DIV/0!</v>
      </c>
      <c r="AE114" s="230" t="e">
        <f t="shared" si="97"/>
        <v>#DIV/0!</v>
      </c>
      <c r="AF114" s="230" t="e">
        <f t="shared" si="97"/>
        <v>#DIV/0!</v>
      </c>
      <c r="AG114" s="230" t="e">
        <f t="shared" si="97"/>
        <v>#DIV/0!</v>
      </c>
      <c r="AH114" s="230" t="e">
        <f t="shared" si="97"/>
        <v>#DIV/0!</v>
      </c>
      <c r="AI114" s="230" t="e">
        <f t="shared" si="97"/>
        <v>#DIV/0!</v>
      </c>
      <c r="AJ114" s="230" t="e">
        <f t="shared" si="97"/>
        <v>#DIV/0!</v>
      </c>
      <c r="AK114" s="230" t="e">
        <f t="shared" si="97"/>
        <v>#DIV/0!</v>
      </c>
      <c r="AL114" s="230" t="e">
        <f t="shared" si="97"/>
        <v>#DIV/0!</v>
      </c>
      <c r="AM114" s="230" t="e">
        <f t="shared" si="97"/>
        <v>#DIV/0!</v>
      </c>
      <c r="AN114" s="230" t="e">
        <f t="shared" si="97"/>
        <v>#DIV/0!</v>
      </c>
      <c r="AO114" s="230" t="e">
        <f t="shared" si="97"/>
        <v>#DIV/0!</v>
      </c>
      <c r="AP114" s="230" t="e">
        <f t="shared" si="97"/>
        <v>#DIV/0!</v>
      </c>
      <c r="AQ114" s="230" t="e">
        <f t="shared" si="97"/>
        <v>#DIV/0!</v>
      </c>
      <c r="AR114" s="230" t="e">
        <f t="shared" si="97"/>
        <v>#DIV/0!</v>
      </c>
      <c r="AS114" s="231" t="e">
        <f t="shared" si="97"/>
        <v>#DIV/0!</v>
      </c>
      <c r="AT114" s="454">
        <f t="shared" si="76"/>
        <v>0</v>
      </c>
      <c r="BN114" s="187" t="str">
        <f t="shared" si="72"/>
        <v>직원9</v>
      </c>
      <c r="BO114" s="244" t="e">
        <f t="shared" ref="BO114:CS114" si="98">HLOOKUP(MOD(BO$104,$N42),$M41:$DO42,2,0)</f>
        <v>#DIV/0!</v>
      </c>
      <c r="BP114" s="245" t="e">
        <f t="shared" si="98"/>
        <v>#DIV/0!</v>
      </c>
      <c r="BQ114" s="245" t="e">
        <f t="shared" si="98"/>
        <v>#DIV/0!</v>
      </c>
      <c r="BR114" s="245" t="e">
        <f t="shared" si="98"/>
        <v>#DIV/0!</v>
      </c>
      <c r="BS114" s="245" t="e">
        <f t="shared" si="98"/>
        <v>#DIV/0!</v>
      </c>
      <c r="BT114" s="245" t="e">
        <f t="shared" si="98"/>
        <v>#DIV/0!</v>
      </c>
      <c r="BU114" s="245" t="e">
        <f t="shared" si="98"/>
        <v>#DIV/0!</v>
      </c>
      <c r="BV114" s="246" t="e">
        <f t="shared" si="98"/>
        <v>#DIV/0!</v>
      </c>
      <c r="BW114" s="246" t="e">
        <f t="shared" si="98"/>
        <v>#DIV/0!</v>
      </c>
      <c r="BX114" s="246" t="e">
        <f t="shared" si="98"/>
        <v>#DIV/0!</v>
      </c>
      <c r="BY114" s="246" t="e">
        <f t="shared" si="98"/>
        <v>#DIV/0!</v>
      </c>
      <c r="BZ114" s="246" t="e">
        <f t="shared" si="98"/>
        <v>#DIV/0!</v>
      </c>
      <c r="CA114" s="246" t="e">
        <f t="shared" si="98"/>
        <v>#DIV/0!</v>
      </c>
      <c r="CB114" s="246" t="e">
        <f t="shared" si="98"/>
        <v>#DIV/0!</v>
      </c>
      <c r="CC114" s="246" t="e">
        <f t="shared" si="98"/>
        <v>#DIV/0!</v>
      </c>
      <c r="CD114" s="246" t="e">
        <f t="shared" si="98"/>
        <v>#DIV/0!</v>
      </c>
      <c r="CE114" s="246" t="e">
        <f t="shared" si="98"/>
        <v>#DIV/0!</v>
      </c>
      <c r="CF114" s="246" t="e">
        <f t="shared" si="98"/>
        <v>#DIV/0!</v>
      </c>
      <c r="CG114" s="246" t="e">
        <f t="shared" si="98"/>
        <v>#DIV/0!</v>
      </c>
      <c r="CH114" s="246" t="e">
        <f t="shared" si="98"/>
        <v>#DIV/0!</v>
      </c>
      <c r="CI114" s="246" t="e">
        <f t="shared" si="98"/>
        <v>#DIV/0!</v>
      </c>
      <c r="CJ114" s="246" t="e">
        <f t="shared" si="98"/>
        <v>#DIV/0!</v>
      </c>
      <c r="CK114" s="246" t="e">
        <f t="shared" si="98"/>
        <v>#DIV/0!</v>
      </c>
      <c r="CL114" s="246" t="e">
        <f t="shared" si="98"/>
        <v>#DIV/0!</v>
      </c>
      <c r="CM114" s="246" t="e">
        <f t="shared" si="98"/>
        <v>#DIV/0!</v>
      </c>
      <c r="CN114" s="246" t="e">
        <f t="shared" si="98"/>
        <v>#DIV/0!</v>
      </c>
      <c r="CO114" s="246" t="e">
        <f t="shared" si="98"/>
        <v>#DIV/0!</v>
      </c>
      <c r="CP114" s="246" t="e">
        <f t="shared" si="98"/>
        <v>#DIV/0!</v>
      </c>
      <c r="CQ114" s="246" t="e">
        <f t="shared" si="98"/>
        <v>#DIV/0!</v>
      </c>
      <c r="CR114" s="246" t="e">
        <f t="shared" si="98"/>
        <v>#DIV/0!</v>
      </c>
      <c r="CS114" s="247" t="e">
        <f t="shared" si="98"/>
        <v>#DIV/0!</v>
      </c>
    </row>
    <row r="115" spans="1:97" ht="15" customHeight="1">
      <c r="A115" s="482"/>
      <c r="B115" s="482"/>
      <c r="C115" s="482"/>
      <c r="D115" s="118" t="e">
        <f t="shared" ref="D115:I115" si="99">HLOOKUP(MOD(D$104,$N44),$M43:$DO44,2,0)</f>
        <v>#DIV/0!</v>
      </c>
      <c r="E115" s="229" t="e">
        <f t="shared" si="99"/>
        <v>#DIV/0!</v>
      </c>
      <c r="F115" s="229" t="e">
        <f t="shared" si="99"/>
        <v>#DIV/0!</v>
      </c>
      <c r="G115" s="229" t="e">
        <f t="shared" si="99"/>
        <v>#DIV/0!</v>
      </c>
      <c r="H115" s="229" t="e">
        <f t="shared" si="99"/>
        <v>#DIV/0!</v>
      </c>
      <c r="I115" s="542" t="e">
        <f t="shared" si="99"/>
        <v>#DIV/0!</v>
      </c>
      <c r="J115" s="69"/>
      <c r="N115" s="106" t="str">
        <f t="shared" si="70"/>
        <v>직원10</v>
      </c>
      <c r="O115" s="118" t="e">
        <f t="shared" ref="O115:AS115" si="100">HLOOKUP(MOD(O$104,$N44),$M43:$DO44,2,0)</f>
        <v>#DIV/0!</v>
      </c>
      <c r="P115" s="229" t="e">
        <f t="shared" si="100"/>
        <v>#DIV/0!</v>
      </c>
      <c r="Q115" s="229" t="e">
        <f t="shared" si="100"/>
        <v>#DIV/0!</v>
      </c>
      <c r="R115" s="229" t="e">
        <f t="shared" si="100"/>
        <v>#DIV/0!</v>
      </c>
      <c r="S115" s="229" t="e">
        <f t="shared" si="100"/>
        <v>#DIV/0!</v>
      </c>
      <c r="T115" s="229" t="e">
        <f t="shared" si="100"/>
        <v>#DIV/0!</v>
      </c>
      <c r="U115" s="229" t="e">
        <f t="shared" si="100"/>
        <v>#DIV/0!</v>
      </c>
      <c r="V115" s="230" t="e">
        <f t="shared" si="100"/>
        <v>#DIV/0!</v>
      </c>
      <c r="W115" s="230" t="e">
        <f t="shared" si="100"/>
        <v>#DIV/0!</v>
      </c>
      <c r="X115" s="230" t="e">
        <f t="shared" si="100"/>
        <v>#DIV/0!</v>
      </c>
      <c r="Y115" s="230" t="e">
        <f t="shared" si="100"/>
        <v>#DIV/0!</v>
      </c>
      <c r="Z115" s="230" t="e">
        <f t="shared" si="100"/>
        <v>#DIV/0!</v>
      </c>
      <c r="AA115" s="230" t="e">
        <f t="shared" si="100"/>
        <v>#DIV/0!</v>
      </c>
      <c r="AB115" s="230" t="e">
        <f t="shared" si="100"/>
        <v>#DIV/0!</v>
      </c>
      <c r="AC115" s="230" t="e">
        <f t="shared" si="100"/>
        <v>#DIV/0!</v>
      </c>
      <c r="AD115" s="230" t="e">
        <f t="shared" si="100"/>
        <v>#DIV/0!</v>
      </c>
      <c r="AE115" s="230" t="e">
        <f t="shared" si="100"/>
        <v>#DIV/0!</v>
      </c>
      <c r="AF115" s="230" t="e">
        <f t="shared" si="100"/>
        <v>#DIV/0!</v>
      </c>
      <c r="AG115" s="230" t="e">
        <f t="shared" si="100"/>
        <v>#DIV/0!</v>
      </c>
      <c r="AH115" s="230" t="e">
        <f t="shared" si="100"/>
        <v>#DIV/0!</v>
      </c>
      <c r="AI115" s="230" t="e">
        <f t="shared" si="100"/>
        <v>#DIV/0!</v>
      </c>
      <c r="AJ115" s="230" t="e">
        <f t="shared" si="100"/>
        <v>#DIV/0!</v>
      </c>
      <c r="AK115" s="230" t="e">
        <f t="shared" si="100"/>
        <v>#DIV/0!</v>
      </c>
      <c r="AL115" s="230" t="e">
        <f t="shared" si="100"/>
        <v>#DIV/0!</v>
      </c>
      <c r="AM115" s="230" t="e">
        <f t="shared" si="100"/>
        <v>#DIV/0!</v>
      </c>
      <c r="AN115" s="230" t="e">
        <f t="shared" si="100"/>
        <v>#DIV/0!</v>
      </c>
      <c r="AO115" s="230" t="e">
        <f t="shared" si="100"/>
        <v>#DIV/0!</v>
      </c>
      <c r="AP115" s="230" t="e">
        <f t="shared" si="100"/>
        <v>#DIV/0!</v>
      </c>
      <c r="AQ115" s="230" t="e">
        <f t="shared" si="100"/>
        <v>#DIV/0!</v>
      </c>
      <c r="AR115" s="230" t="e">
        <f t="shared" si="100"/>
        <v>#DIV/0!</v>
      </c>
      <c r="AS115" s="231" t="e">
        <f t="shared" si="100"/>
        <v>#DIV/0!</v>
      </c>
      <c r="AT115" s="454">
        <f t="shared" si="76"/>
        <v>0</v>
      </c>
      <c r="BN115" s="187" t="str">
        <f t="shared" si="72"/>
        <v>직원10</v>
      </c>
      <c r="BO115" s="244" t="e">
        <f t="shared" ref="BO115:CS115" si="101">HLOOKUP(MOD(BO$104,$N44),$M43:$DO44,2,0)</f>
        <v>#DIV/0!</v>
      </c>
      <c r="BP115" s="245" t="e">
        <f t="shared" si="101"/>
        <v>#DIV/0!</v>
      </c>
      <c r="BQ115" s="245" t="e">
        <f t="shared" si="101"/>
        <v>#DIV/0!</v>
      </c>
      <c r="BR115" s="245" t="e">
        <f t="shared" si="101"/>
        <v>#DIV/0!</v>
      </c>
      <c r="BS115" s="245" t="e">
        <f t="shared" si="101"/>
        <v>#DIV/0!</v>
      </c>
      <c r="BT115" s="245" t="e">
        <f t="shared" si="101"/>
        <v>#DIV/0!</v>
      </c>
      <c r="BU115" s="245" t="e">
        <f t="shared" si="101"/>
        <v>#DIV/0!</v>
      </c>
      <c r="BV115" s="246" t="e">
        <f t="shared" si="101"/>
        <v>#DIV/0!</v>
      </c>
      <c r="BW115" s="246" t="e">
        <f t="shared" si="101"/>
        <v>#DIV/0!</v>
      </c>
      <c r="BX115" s="246" t="e">
        <f t="shared" si="101"/>
        <v>#DIV/0!</v>
      </c>
      <c r="BY115" s="246" t="e">
        <f t="shared" si="101"/>
        <v>#DIV/0!</v>
      </c>
      <c r="BZ115" s="246" t="e">
        <f t="shared" si="101"/>
        <v>#DIV/0!</v>
      </c>
      <c r="CA115" s="246" t="e">
        <f t="shared" si="101"/>
        <v>#DIV/0!</v>
      </c>
      <c r="CB115" s="246" t="e">
        <f t="shared" si="101"/>
        <v>#DIV/0!</v>
      </c>
      <c r="CC115" s="246" t="e">
        <f t="shared" si="101"/>
        <v>#DIV/0!</v>
      </c>
      <c r="CD115" s="246" t="e">
        <f t="shared" si="101"/>
        <v>#DIV/0!</v>
      </c>
      <c r="CE115" s="246" t="e">
        <f t="shared" si="101"/>
        <v>#DIV/0!</v>
      </c>
      <c r="CF115" s="246" t="e">
        <f t="shared" si="101"/>
        <v>#DIV/0!</v>
      </c>
      <c r="CG115" s="246" t="e">
        <f t="shared" si="101"/>
        <v>#DIV/0!</v>
      </c>
      <c r="CH115" s="246" t="e">
        <f t="shared" si="101"/>
        <v>#DIV/0!</v>
      </c>
      <c r="CI115" s="246" t="e">
        <f t="shared" si="101"/>
        <v>#DIV/0!</v>
      </c>
      <c r="CJ115" s="246" t="e">
        <f t="shared" si="101"/>
        <v>#DIV/0!</v>
      </c>
      <c r="CK115" s="246" t="e">
        <f t="shared" si="101"/>
        <v>#DIV/0!</v>
      </c>
      <c r="CL115" s="246" t="e">
        <f t="shared" si="101"/>
        <v>#DIV/0!</v>
      </c>
      <c r="CM115" s="246" t="e">
        <f t="shared" si="101"/>
        <v>#DIV/0!</v>
      </c>
      <c r="CN115" s="246" t="e">
        <f t="shared" si="101"/>
        <v>#DIV/0!</v>
      </c>
      <c r="CO115" s="246" t="e">
        <f t="shared" si="101"/>
        <v>#DIV/0!</v>
      </c>
      <c r="CP115" s="246" t="e">
        <f t="shared" si="101"/>
        <v>#DIV/0!</v>
      </c>
      <c r="CQ115" s="246" t="e">
        <f t="shared" si="101"/>
        <v>#DIV/0!</v>
      </c>
      <c r="CR115" s="246" t="e">
        <f t="shared" si="101"/>
        <v>#DIV/0!</v>
      </c>
      <c r="CS115" s="247" t="e">
        <f t="shared" si="101"/>
        <v>#DIV/0!</v>
      </c>
    </row>
    <row r="116" spans="1:97" ht="15" customHeight="1">
      <c r="A116" s="482"/>
      <c r="B116" s="482"/>
      <c r="C116" s="482"/>
      <c r="D116" s="118" t="e">
        <f t="shared" ref="D116:I116" si="102">HLOOKUP(MOD(D$104,$N46),$M45:$DO46,2,0)</f>
        <v>#DIV/0!</v>
      </c>
      <c r="E116" s="229" t="e">
        <f t="shared" si="102"/>
        <v>#DIV/0!</v>
      </c>
      <c r="F116" s="229" t="e">
        <f t="shared" si="102"/>
        <v>#DIV/0!</v>
      </c>
      <c r="G116" s="229" t="e">
        <f t="shared" si="102"/>
        <v>#DIV/0!</v>
      </c>
      <c r="H116" s="229" t="e">
        <f t="shared" si="102"/>
        <v>#DIV/0!</v>
      </c>
      <c r="I116" s="542" t="e">
        <f t="shared" si="102"/>
        <v>#DIV/0!</v>
      </c>
      <c r="J116" s="69"/>
      <c r="N116" s="106" t="str">
        <f t="shared" si="70"/>
        <v>직원11</v>
      </c>
      <c r="O116" s="118" t="e">
        <f t="shared" ref="O116:AS116" si="103">HLOOKUP(MOD(O$104,$N46),$M45:$DO46,2,0)</f>
        <v>#DIV/0!</v>
      </c>
      <c r="P116" s="229" t="e">
        <f t="shared" si="103"/>
        <v>#DIV/0!</v>
      </c>
      <c r="Q116" s="229" t="e">
        <f t="shared" si="103"/>
        <v>#DIV/0!</v>
      </c>
      <c r="R116" s="229" t="e">
        <f t="shared" si="103"/>
        <v>#DIV/0!</v>
      </c>
      <c r="S116" s="229" t="e">
        <f t="shared" si="103"/>
        <v>#DIV/0!</v>
      </c>
      <c r="T116" s="229" t="e">
        <f t="shared" si="103"/>
        <v>#DIV/0!</v>
      </c>
      <c r="U116" s="229" t="e">
        <f t="shared" si="103"/>
        <v>#DIV/0!</v>
      </c>
      <c r="V116" s="230" t="e">
        <f t="shared" si="103"/>
        <v>#DIV/0!</v>
      </c>
      <c r="W116" s="230" t="e">
        <f t="shared" si="103"/>
        <v>#DIV/0!</v>
      </c>
      <c r="X116" s="230" t="e">
        <f t="shared" si="103"/>
        <v>#DIV/0!</v>
      </c>
      <c r="Y116" s="230" t="e">
        <f t="shared" si="103"/>
        <v>#DIV/0!</v>
      </c>
      <c r="Z116" s="230" t="e">
        <f t="shared" si="103"/>
        <v>#DIV/0!</v>
      </c>
      <c r="AA116" s="230" t="e">
        <f t="shared" si="103"/>
        <v>#DIV/0!</v>
      </c>
      <c r="AB116" s="230" t="e">
        <f t="shared" si="103"/>
        <v>#DIV/0!</v>
      </c>
      <c r="AC116" s="230" t="e">
        <f t="shared" si="103"/>
        <v>#DIV/0!</v>
      </c>
      <c r="AD116" s="230" t="e">
        <f t="shared" si="103"/>
        <v>#DIV/0!</v>
      </c>
      <c r="AE116" s="230" t="e">
        <f t="shared" si="103"/>
        <v>#DIV/0!</v>
      </c>
      <c r="AF116" s="230" t="e">
        <f t="shared" si="103"/>
        <v>#DIV/0!</v>
      </c>
      <c r="AG116" s="230" t="e">
        <f t="shared" si="103"/>
        <v>#DIV/0!</v>
      </c>
      <c r="AH116" s="230" t="e">
        <f t="shared" si="103"/>
        <v>#DIV/0!</v>
      </c>
      <c r="AI116" s="230" t="e">
        <f t="shared" si="103"/>
        <v>#DIV/0!</v>
      </c>
      <c r="AJ116" s="230" t="e">
        <f t="shared" si="103"/>
        <v>#DIV/0!</v>
      </c>
      <c r="AK116" s="230" t="e">
        <f t="shared" si="103"/>
        <v>#DIV/0!</v>
      </c>
      <c r="AL116" s="230" t="e">
        <f t="shared" si="103"/>
        <v>#DIV/0!</v>
      </c>
      <c r="AM116" s="230" t="e">
        <f t="shared" si="103"/>
        <v>#DIV/0!</v>
      </c>
      <c r="AN116" s="230" t="e">
        <f t="shared" si="103"/>
        <v>#DIV/0!</v>
      </c>
      <c r="AO116" s="230" t="e">
        <f t="shared" si="103"/>
        <v>#DIV/0!</v>
      </c>
      <c r="AP116" s="230" t="e">
        <f t="shared" si="103"/>
        <v>#DIV/0!</v>
      </c>
      <c r="AQ116" s="230" t="e">
        <f t="shared" si="103"/>
        <v>#DIV/0!</v>
      </c>
      <c r="AR116" s="230" t="e">
        <f t="shared" si="103"/>
        <v>#DIV/0!</v>
      </c>
      <c r="AS116" s="231" t="e">
        <f t="shared" si="103"/>
        <v>#DIV/0!</v>
      </c>
      <c r="AT116" s="454">
        <f t="shared" si="76"/>
        <v>0</v>
      </c>
      <c r="BN116" s="187" t="str">
        <f t="shared" si="72"/>
        <v>직원11</v>
      </c>
      <c r="BO116" s="244" t="e">
        <f t="shared" ref="BO116:CS116" si="104">HLOOKUP(MOD(BO$104,$N46),$M45:$DO46,2,0)</f>
        <v>#DIV/0!</v>
      </c>
      <c r="BP116" s="245" t="e">
        <f t="shared" si="104"/>
        <v>#DIV/0!</v>
      </c>
      <c r="BQ116" s="245" t="e">
        <f t="shared" si="104"/>
        <v>#DIV/0!</v>
      </c>
      <c r="BR116" s="245" t="e">
        <f t="shared" si="104"/>
        <v>#DIV/0!</v>
      </c>
      <c r="BS116" s="245" t="e">
        <f t="shared" si="104"/>
        <v>#DIV/0!</v>
      </c>
      <c r="BT116" s="245" t="e">
        <f t="shared" si="104"/>
        <v>#DIV/0!</v>
      </c>
      <c r="BU116" s="245" t="e">
        <f t="shared" si="104"/>
        <v>#DIV/0!</v>
      </c>
      <c r="BV116" s="246" t="e">
        <f t="shared" si="104"/>
        <v>#DIV/0!</v>
      </c>
      <c r="BW116" s="246" t="e">
        <f t="shared" si="104"/>
        <v>#DIV/0!</v>
      </c>
      <c r="BX116" s="246" t="e">
        <f t="shared" si="104"/>
        <v>#DIV/0!</v>
      </c>
      <c r="BY116" s="246" t="e">
        <f t="shared" si="104"/>
        <v>#DIV/0!</v>
      </c>
      <c r="BZ116" s="246" t="e">
        <f t="shared" si="104"/>
        <v>#DIV/0!</v>
      </c>
      <c r="CA116" s="246" t="e">
        <f t="shared" si="104"/>
        <v>#DIV/0!</v>
      </c>
      <c r="CB116" s="246" t="e">
        <f t="shared" si="104"/>
        <v>#DIV/0!</v>
      </c>
      <c r="CC116" s="246" t="e">
        <f t="shared" si="104"/>
        <v>#DIV/0!</v>
      </c>
      <c r="CD116" s="246" t="e">
        <f t="shared" si="104"/>
        <v>#DIV/0!</v>
      </c>
      <c r="CE116" s="246" t="e">
        <f t="shared" si="104"/>
        <v>#DIV/0!</v>
      </c>
      <c r="CF116" s="246" t="e">
        <f t="shared" si="104"/>
        <v>#DIV/0!</v>
      </c>
      <c r="CG116" s="246" t="e">
        <f t="shared" si="104"/>
        <v>#DIV/0!</v>
      </c>
      <c r="CH116" s="246" t="e">
        <f t="shared" si="104"/>
        <v>#DIV/0!</v>
      </c>
      <c r="CI116" s="246" t="e">
        <f t="shared" si="104"/>
        <v>#DIV/0!</v>
      </c>
      <c r="CJ116" s="246" t="e">
        <f t="shared" si="104"/>
        <v>#DIV/0!</v>
      </c>
      <c r="CK116" s="246" t="e">
        <f t="shared" si="104"/>
        <v>#DIV/0!</v>
      </c>
      <c r="CL116" s="246" t="e">
        <f t="shared" si="104"/>
        <v>#DIV/0!</v>
      </c>
      <c r="CM116" s="246" t="e">
        <f t="shared" si="104"/>
        <v>#DIV/0!</v>
      </c>
      <c r="CN116" s="246" t="e">
        <f t="shared" si="104"/>
        <v>#DIV/0!</v>
      </c>
      <c r="CO116" s="246" t="e">
        <f t="shared" si="104"/>
        <v>#DIV/0!</v>
      </c>
      <c r="CP116" s="246" t="e">
        <f t="shared" si="104"/>
        <v>#DIV/0!</v>
      </c>
      <c r="CQ116" s="246" t="e">
        <f t="shared" si="104"/>
        <v>#DIV/0!</v>
      </c>
      <c r="CR116" s="246" t="e">
        <f t="shared" si="104"/>
        <v>#DIV/0!</v>
      </c>
      <c r="CS116" s="247" t="e">
        <f t="shared" si="104"/>
        <v>#DIV/0!</v>
      </c>
    </row>
    <row r="117" spans="1:97" ht="15" customHeight="1">
      <c r="A117" s="482"/>
      <c r="B117" s="482"/>
      <c r="C117" s="482"/>
      <c r="D117" s="118" t="e">
        <f t="shared" ref="D117:I117" si="105">HLOOKUP(MOD(D$104,$N48),$M47:$DO48,2,0)</f>
        <v>#DIV/0!</v>
      </c>
      <c r="E117" s="229" t="e">
        <f t="shared" si="105"/>
        <v>#DIV/0!</v>
      </c>
      <c r="F117" s="229" t="e">
        <f t="shared" si="105"/>
        <v>#DIV/0!</v>
      </c>
      <c r="G117" s="229" t="e">
        <f t="shared" si="105"/>
        <v>#DIV/0!</v>
      </c>
      <c r="H117" s="229" t="e">
        <f t="shared" si="105"/>
        <v>#DIV/0!</v>
      </c>
      <c r="I117" s="542" t="e">
        <f t="shared" si="105"/>
        <v>#DIV/0!</v>
      </c>
      <c r="J117" s="69"/>
      <c r="N117" s="106" t="str">
        <f t="shared" si="70"/>
        <v>직원12</v>
      </c>
      <c r="O117" s="118" t="e">
        <f t="shared" ref="O117:AS117" si="106">HLOOKUP(MOD(O$104,$N48),$M47:$DO48,2,0)</f>
        <v>#DIV/0!</v>
      </c>
      <c r="P117" s="229" t="e">
        <f t="shared" si="106"/>
        <v>#DIV/0!</v>
      </c>
      <c r="Q117" s="229" t="e">
        <f t="shared" si="106"/>
        <v>#DIV/0!</v>
      </c>
      <c r="R117" s="229" t="e">
        <f t="shared" si="106"/>
        <v>#DIV/0!</v>
      </c>
      <c r="S117" s="229" t="e">
        <f t="shared" si="106"/>
        <v>#DIV/0!</v>
      </c>
      <c r="T117" s="229" t="e">
        <f t="shared" si="106"/>
        <v>#DIV/0!</v>
      </c>
      <c r="U117" s="229" t="e">
        <f t="shared" si="106"/>
        <v>#DIV/0!</v>
      </c>
      <c r="V117" s="230" t="e">
        <f t="shared" si="106"/>
        <v>#DIV/0!</v>
      </c>
      <c r="W117" s="230" t="e">
        <f t="shared" si="106"/>
        <v>#DIV/0!</v>
      </c>
      <c r="X117" s="230" t="e">
        <f t="shared" si="106"/>
        <v>#DIV/0!</v>
      </c>
      <c r="Y117" s="230" t="e">
        <f t="shared" si="106"/>
        <v>#DIV/0!</v>
      </c>
      <c r="Z117" s="230" t="e">
        <f t="shared" si="106"/>
        <v>#DIV/0!</v>
      </c>
      <c r="AA117" s="230" t="e">
        <f t="shared" si="106"/>
        <v>#DIV/0!</v>
      </c>
      <c r="AB117" s="230" t="e">
        <f t="shared" si="106"/>
        <v>#DIV/0!</v>
      </c>
      <c r="AC117" s="230" t="e">
        <f t="shared" si="106"/>
        <v>#DIV/0!</v>
      </c>
      <c r="AD117" s="230" t="e">
        <f t="shared" si="106"/>
        <v>#DIV/0!</v>
      </c>
      <c r="AE117" s="230" t="e">
        <f t="shared" si="106"/>
        <v>#DIV/0!</v>
      </c>
      <c r="AF117" s="230" t="e">
        <f t="shared" si="106"/>
        <v>#DIV/0!</v>
      </c>
      <c r="AG117" s="230" t="e">
        <f t="shared" si="106"/>
        <v>#DIV/0!</v>
      </c>
      <c r="AH117" s="230" t="e">
        <f t="shared" si="106"/>
        <v>#DIV/0!</v>
      </c>
      <c r="AI117" s="230" t="e">
        <f t="shared" si="106"/>
        <v>#DIV/0!</v>
      </c>
      <c r="AJ117" s="230" t="e">
        <f t="shared" si="106"/>
        <v>#DIV/0!</v>
      </c>
      <c r="AK117" s="230" t="e">
        <f t="shared" si="106"/>
        <v>#DIV/0!</v>
      </c>
      <c r="AL117" s="230" t="e">
        <f t="shared" si="106"/>
        <v>#DIV/0!</v>
      </c>
      <c r="AM117" s="230" t="e">
        <f t="shared" si="106"/>
        <v>#DIV/0!</v>
      </c>
      <c r="AN117" s="230" t="e">
        <f t="shared" si="106"/>
        <v>#DIV/0!</v>
      </c>
      <c r="AO117" s="230" t="e">
        <f t="shared" si="106"/>
        <v>#DIV/0!</v>
      </c>
      <c r="AP117" s="230" t="e">
        <f t="shared" si="106"/>
        <v>#DIV/0!</v>
      </c>
      <c r="AQ117" s="230" t="e">
        <f t="shared" si="106"/>
        <v>#DIV/0!</v>
      </c>
      <c r="AR117" s="230" t="e">
        <f t="shared" si="106"/>
        <v>#DIV/0!</v>
      </c>
      <c r="AS117" s="231" t="e">
        <f t="shared" si="106"/>
        <v>#DIV/0!</v>
      </c>
      <c r="AT117" s="454">
        <f t="shared" si="76"/>
        <v>0</v>
      </c>
      <c r="BN117" s="187" t="str">
        <f t="shared" si="72"/>
        <v>직원12</v>
      </c>
      <c r="BO117" s="244" t="e">
        <f t="shared" ref="BO117:CS117" si="107">HLOOKUP(MOD(BO$104,$N48),$M47:$DO48,2,0)</f>
        <v>#DIV/0!</v>
      </c>
      <c r="BP117" s="245" t="e">
        <f t="shared" si="107"/>
        <v>#DIV/0!</v>
      </c>
      <c r="BQ117" s="245" t="e">
        <f t="shared" si="107"/>
        <v>#DIV/0!</v>
      </c>
      <c r="BR117" s="245" t="e">
        <f t="shared" si="107"/>
        <v>#DIV/0!</v>
      </c>
      <c r="BS117" s="245" t="e">
        <f t="shared" si="107"/>
        <v>#DIV/0!</v>
      </c>
      <c r="BT117" s="245" t="e">
        <f t="shared" si="107"/>
        <v>#DIV/0!</v>
      </c>
      <c r="BU117" s="245" t="e">
        <f t="shared" si="107"/>
        <v>#DIV/0!</v>
      </c>
      <c r="BV117" s="246" t="e">
        <f t="shared" si="107"/>
        <v>#DIV/0!</v>
      </c>
      <c r="BW117" s="246" t="e">
        <f t="shared" si="107"/>
        <v>#DIV/0!</v>
      </c>
      <c r="BX117" s="246" t="e">
        <f t="shared" si="107"/>
        <v>#DIV/0!</v>
      </c>
      <c r="BY117" s="246" t="e">
        <f t="shared" si="107"/>
        <v>#DIV/0!</v>
      </c>
      <c r="BZ117" s="246" t="e">
        <f t="shared" si="107"/>
        <v>#DIV/0!</v>
      </c>
      <c r="CA117" s="246" t="e">
        <f t="shared" si="107"/>
        <v>#DIV/0!</v>
      </c>
      <c r="CB117" s="246" t="e">
        <f t="shared" si="107"/>
        <v>#DIV/0!</v>
      </c>
      <c r="CC117" s="246" t="e">
        <f t="shared" si="107"/>
        <v>#DIV/0!</v>
      </c>
      <c r="CD117" s="246" t="e">
        <f t="shared" si="107"/>
        <v>#DIV/0!</v>
      </c>
      <c r="CE117" s="246" t="e">
        <f t="shared" si="107"/>
        <v>#DIV/0!</v>
      </c>
      <c r="CF117" s="246" t="e">
        <f t="shared" si="107"/>
        <v>#DIV/0!</v>
      </c>
      <c r="CG117" s="246" t="e">
        <f t="shared" si="107"/>
        <v>#DIV/0!</v>
      </c>
      <c r="CH117" s="246" t="e">
        <f t="shared" si="107"/>
        <v>#DIV/0!</v>
      </c>
      <c r="CI117" s="246" t="e">
        <f t="shared" si="107"/>
        <v>#DIV/0!</v>
      </c>
      <c r="CJ117" s="246" t="e">
        <f t="shared" si="107"/>
        <v>#DIV/0!</v>
      </c>
      <c r="CK117" s="246" t="e">
        <f t="shared" si="107"/>
        <v>#DIV/0!</v>
      </c>
      <c r="CL117" s="246" t="e">
        <f t="shared" si="107"/>
        <v>#DIV/0!</v>
      </c>
      <c r="CM117" s="246" t="e">
        <f t="shared" si="107"/>
        <v>#DIV/0!</v>
      </c>
      <c r="CN117" s="246" t="e">
        <f t="shared" si="107"/>
        <v>#DIV/0!</v>
      </c>
      <c r="CO117" s="246" t="e">
        <f t="shared" si="107"/>
        <v>#DIV/0!</v>
      </c>
      <c r="CP117" s="246" t="e">
        <f t="shared" si="107"/>
        <v>#DIV/0!</v>
      </c>
      <c r="CQ117" s="246" t="e">
        <f t="shared" si="107"/>
        <v>#DIV/0!</v>
      </c>
      <c r="CR117" s="246" t="e">
        <f t="shared" si="107"/>
        <v>#DIV/0!</v>
      </c>
      <c r="CS117" s="247" t="e">
        <f t="shared" si="107"/>
        <v>#DIV/0!</v>
      </c>
    </row>
    <row r="118" spans="1:97" ht="15" customHeight="1">
      <c r="A118" s="482"/>
      <c r="B118" s="482"/>
      <c r="C118" s="482"/>
      <c r="D118" s="118" t="e">
        <f t="shared" ref="D118:I118" si="108">HLOOKUP(MOD(D$104,$N50),$M49:$DO50,2,0)</f>
        <v>#DIV/0!</v>
      </c>
      <c r="E118" s="229" t="e">
        <f t="shared" si="108"/>
        <v>#DIV/0!</v>
      </c>
      <c r="F118" s="229" t="e">
        <f t="shared" si="108"/>
        <v>#DIV/0!</v>
      </c>
      <c r="G118" s="229" t="e">
        <f t="shared" si="108"/>
        <v>#DIV/0!</v>
      </c>
      <c r="H118" s="229" t="e">
        <f t="shared" si="108"/>
        <v>#DIV/0!</v>
      </c>
      <c r="I118" s="542" t="e">
        <f t="shared" si="108"/>
        <v>#DIV/0!</v>
      </c>
      <c r="J118" s="69"/>
      <c r="N118" s="106" t="str">
        <f t="shared" si="70"/>
        <v>직원13</v>
      </c>
      <c r="O118" s="118" t="e">
        <f t="shared" ref="O118:AS118" si="109">HLOOKUP(MOD(O$104,$N50),$M49:$DO50,2,0)</f>
        <v>#DIV/0!</v>
      </c>
      <c r="P118" s="229" t="e">
        <f t="shared" si="109"/>
        <v>#DIV/0!</v>
      </c>
      <c r="Q118" s="229" t="e">
        <f t="shared" si="109"/>
        <v>#DIV/0!</v>
      </c>
      <c r="R118" s="229" t="e">
        <f t="shared" si="109"/>
        <v>#DIV/0!</v>
      </c>
      <c r="S118" s="229" t="e">
        <f t="shared" si="109"/>
        <v>#DIV/0!</v>
      </c>
      <c r="T118" s="229" t="e">
        <f t="shared" si="109"/>
        <v>#DIV/0!</v>
      </c>
      <c r="U118" s="229" t="e">
        <f t="shared" si="109"/>
        <v>#DIV/0!</v>
      </c>
      <c r="V118" s="230" t="e">
        <f t="shared" si="109"/>
        <v>#DIV/0!</v>
      </c>
      <c r="W118" s="230" t="e">
        <f t="shared" si="109"/>
        <v>#DIV/0!</v>
      </c>
      <c r="X118" s="230" t="e">
        <f t="shared" si="109"/>
        <v>#DIV/0!</v>
      </c>
      <c r="Y118" s="230" t="e">
        <f t="shared" si="109"/>
        <v>#DIV/0!</v>
      </c>
      <c r="Z118" s="230" t="e">
        <f t="shared" si="109"/>
        <v>#DIV/0!</v>
      </c>
      <c r="AA118" s="230" t="e">
        <f t="shared" si="109"/>
        <v>#DIV/0!</v>
      </c>
      <c r="AB118" s="230" t="e">
        <f t="shared" si="109"/>
        <v>#DIV/0!</v>
      </c>
      <c r="AC118" s="230" t="e">
        <f t="shared" si="109"/>
        <v>#DIV/0!</v>
      </c>
      <c r="AD118" s="230" t="e">
        <f t="shared" si="109"/>
        <v>#DIV/0!</v>
      </c>
      <c r="AE118" s="230" t="e">
        <f t="shared" si="109"/>
        <v>#DIV/0!</v>
      </c>
      <c r="AF118" s="230" t="e">
        <f t="shared" si="109"/>
        <v>#DIV/0!</v>
      </c>
      <c r="AG118" s="230" t="e">
        <f t="shared" si="109"/>
        <v>#DIV/0!</v>
      </c>
      <c r="AH118" s="230" t="e">
        <f t="shared" si="109"/>
        <v>#DIV/0!</v>
      </c>
      <c r="AI118" s="230" t="e">
        <f t="shared" si="109"/>
        <v>#DIV/0!</v>
      </c>
      <c r="AJ118" s="230" t="e">
        <f t="shared" si="109"/>
        <v>#DIV/0!</v>
      </c>
      <c r="AK118" s="230" t="e">
        <f t="shared" si="109"/>
        <v>#DIV/0!</v>
      </c>
      <c r="AL118" s="230" t="e">
        <f t="shared" si="109"/>
        <v>#DIV/0!</v>
      </c>
      <c r="AM118" s="230" t="e">
        <f t="shared" si="109"/>
        <v>#DIV/0!</v>
      </c>
      <c r="AN118" s="230" t="e">
        <f t="shared" si="109"/>
        <v>#DIV/0!</v>
      </c>
      <c r="AO118" s="230" t="e">
        <f t="shared" si="109"/>
        <v>#DIV/0!</v>
      </c>
      <c r="AP118" s="230" t="e">
        <f t="shared" si="109"/>
        <v>#DIV/0!</v>
      </c>
      <c r="AQ118" s="230" t="e">
        <f t="shared" si="109"/>
        <v>#DIV/0!</v>
      </c>
      <c r="AR118" s="230" t="e">
        <f t="shared" si="109"/>
        <v>#DIV/0!</v>
      </c>
      <c r="AS118" s="231" t="e">
        <f t="shared" si="109"/>
        <v>#DIV/0!</v>
      </c>
      <c r="AT118" s="454">
        <f t="shared" si="76"/>
        <v>0</v>
      </c>
      <c r="BN118" s="187" t="str">
        <f t="shared" si="72"/>
        <v>직원13</v>
      </c>
      <c r="BO118" s="244" t="e">
        <f t="shared" ref="BO118:CS118" si="110">HLOOKUP(MOD(BO$104,$N50),$M49:$DO50,2,0)</f>
        <v>#DIV/0!</v>
      </c>
      <c r="BP118" s="245" t="e">
        <f t="shared" si="110"/>
        <v>#DIV/0!</v>
      </c>
      <c r="BQ118" s="245" t="e">
        <f t="shared" si="110"/>
        <v>#DIV/0!</v>
      </c>
      <c r="BR118" s="245" t="e">
        <f t="shared" si="110"/>
        <v>#DIV/0!</v>
      </c>
      <c r="BS118" s="245" t="e">
        <f t="shared" si="110"/>
        <v>#DIV/0!</v>
      </c>
      <c r="BT118" s="245" t="e">
        <f t="shared" si="110"/>
        <v>#DIV/0!</v>
      </c>
      <c r="BU118" s="245" t="e">
        <f t="shared" si="110"/>
        <v>#DIV/0!</v>
      </c>
      <c r="BV118" s="246" t="e">
        <f t="shared" si="110"/>
        <v>#DIV/0!</v>
      </c>
      <c r="BW118" s="246" t="e">
        <f t="shared" si="110"/>
        <v>#DIV/0!</v>
      </c>
      <c r="BX118" s="246" t="e">
        <f t="shared" si="110"/>
        <v>#DIV/0!</v>
      </c>
      <c r="BY118" s="246" t="e">
        <f t="shared" si="110"/>
        <v>#DIV/0!</v>
      </c>
      <c r="BZ118" s="246" t="e">
        <f t="shared" si="110"/>
        <v>#DIV/0!</v>
      </c>
      <c r="CA118" s="246" t="e">
        <f t="shared" si="110"/>
        <v>#DIV/0!</v>
      </c>
      <c r="CB118" s="246" t="e">
        <f t="shared" si="110"/>
        <v>#DIV/0!</v>
      </c>
      <c r="CC118" s="246" t="e">
        <f t="shared" si="110"/>
        <v>#DIV/0!</v>
      </c>
      <c r="CD118" s="246" t="e">
        <f t="shared" si="110"/>
        <v>#DIV/0!</v>
      </c>
      <c r="CE118" s="246" t="e">
        <f t="shared" si="110"/>
        <v>#DIV/0!</v>
      </c>
      <c r="CF118" s="246" t="e">
        <f t="shared" si="110"/>
        <v>#DIV/0!</v>
      </c>
      <c r="CG118" s="246" t="e">
        <f t="shared" si="110"/>
        <v>#DIV/0!</v>
      </c>
      <c r="CH118" s="246" t="e">
        <f t="shared" si="110"/>
        <v>#DIV/0!</v>
      </c>
      <c r="CI118" s="246" t="e">
        <f t="shared" si="110"/>
        <v>#DIV/0!</v>
      </c>
      <c r="CJ118" s="246" t="e">
        <f t="shared" si="110"/>
        <v>#DIV/0!</v>
      </c>
      <c r="CK118" s="246" t="e">
        <f t="shared" si="110"/>
        <v>#DIV/0!</v>
      </c>
      <c r="CL118" s="246" t="e">
        <f t="shared" si="110"/>
        <v>#DIV/0!</v>
      </c>
      <c r="CM118" s="246" t="e">
        <f t="shared" si="110"/>
        <v>#DIV/0!</v>
      </c>
      <c r="CN118" s="246" t="e">
        <f t="shared" si="110"/>
        <v>#DIV/0!</v>
      </c>
      <c r="CO118" s="246" t="e">
        <f t="shared" si="110"/>
        <v>#DIV/0!</v>
      </c>
      <c r="CP118" s="246" t="e">
        <f t="shared" si="110"/>
        <v>#DIV/0!</v>
      </c>
      <c r="CQ118" s="246" t="e">
        <f t="shared" si="110"/>
        <v>#DIV/0!</v>
      </c>
      <c r="CR118" s="246" t="e">
        <f t="shared" si="110"/>
        <v>#DIV/0!</v>
      </c>
      <c r="CS118" s="247" t="e">
        <f t="shared" si="110"/>
        <v>#DIV/0!</v>
      </c>
    </row>
    <row r="119" spans="1:97" ht="15" customHeight="1">
      <c r="A119" s="482"/>
      <c r="B119" s="482"/>
      <c r="C119" s="482"/>
      <c r="D119" s="118" t="e">
        <f t="shared" ref="D119:I119" si="111">HLOOKUP(MOD(D$104,$N52),$M51:$DO52,2,0)</f>
        <v>#DIV/0!</v>
      </c>
      <c r="E119" s="229" t="e">
        <f t="shared" si="111"/>
        <v>#DIV/0!</v>
      </c>
      <c r="F119" s="229" t="e">
        <f t="shared" si="111"/>
        <v>#DIV/0!</v>
      </c>
      <c r="G119" s="229" t="e">
        <f t="shared" si="111"/>
        <v>#DIV/0!</v>
      </c>
      <c r="H119" s="229" t="e">
        <f t="shared" si="111"/>
        <v>#DIV/0!</v>
      </c>
      <c r="I119" s="542" t="e">
        <f t="shared" si="111"/>
        <v>#DIV/0!</v>
      </c>
      <c r="J119" s="69"/>
      <c r="N119" s="106" t="str">
        <f t="shared" si="70"/>
        <v>직원14</v>
      </c>
      <c r="O119" s="118" t="e">
        <f t="shared" ref="O119:AS119" si="112">HLOOKUP(MOD(O$104,$N52),$M51:$DO52,2,0)</f>
        <v>#DIV/0!</v>
      </c>
      <c r="P119" s="229" t="e">
        <f t="shared" si="112"/>
        <v>#DIV/0!</v>
      </c>
      <c r="Q119" s="229" t="e">
        <f t="shared" si="112"/>
        <v>#DIV/0!</v>
      </c>
      <c r="R119" s="229" t="e">
        <f t="shared" si="112"/>
        <v>#DIV/0!</v>
      </c>
      <c r="S119" s="229" t="e">
        <f t="shared" si="112"/>
        <v>#DIV/0!</v>
      </c>
      <c r="T119" s="229" t="e">
        <f t="shared" si="112"/>
        <v>#DIV/0!</v>
      </c>
      <c r="U119" s="229" t="e">
        <f t="shared" si="112"/>
        <v>#DIV/0!</v>
      </c>
      <c r="V119" s="230" t="e">
        <f t="shared" si="112"/>
        <v>#DIV/0!</v>
      </c>
      <c r="W119" s="230" t="e">
        <f t="shared" si="112"/>
        <v>#DIV/0!</v>
      </c>
      <c r="X119" s="230" t="e">
        <f t="shared" si="112"/>
        <v>#DIV/0!</v>
      </c>
      <c r="Y119" s="230" t="e">
        <f t="shared" si="112"/>
        <v>#DIV/0!</v>
      </c>
      <c r="Z119" s="230" t="e">
        <f t="shared" si="112"/>
        <v>#DIV/0!</v>
      </c>
      <c r="AA119" s="230" t="e">
        <f t="shared" si="112"/>
        <v>#DIV/0!</v>
      </c>
      <c r="AB119" s="230" t="e">
        <f t="shared" si="112"/>
        <v>#DIV/0!</v>
      </c>
      <c r="AC119" s="230" t="e">
        <f t="shared" si="112"/>
        <v>#DIV/0!</v>
      </c>
      <c r="AD119" s="230" t="e">
        <f t="shared" si="112"/>
        <v>#DIV/0!</v>
      </c>
      <c r="AE119" s="230" t="e">
        <f t="shared" si="112"/>
        <v>#DIV/0!</v>
      </c>
      <c r="AF119" s="230" t="e">
        <f t="shared" si="112"/>
        <v>#DIV/0!</v>
      </c>
      <c r="AG119" s="230" t="e">
        <f t="shared" si="112"/>
        <v>#DIV/0!</v>
      </c>
      <c r="AH119" s="230" t="e">
        <f t="shared" si="112"/>
        <v>#DIV/0!</v>
      </c>
      <c r="AI119" s="230" t="e">
        <f t="shared" si="112"/>
        <v>#DIV/0!</v>
      </c>
      <c r="AJ119" s="230" t="e">
        <f t="shared" si="112"/>
        <v>#DIV/0!</v>
      </c>
      <c r="AK119" s="230" t="e">
        <f t="shared" si="112"/>
        <v>#DIV/0!</v>
      </c>
      <c r="AL119" s="230" t="e">
        <f t="shared" si="112"/>
        <v>#DIV/0!</v>
      </c>
      <c r="AM119" s="230" t="e">
        <f t="shared" si="112"/>
        <v>#DIV/0!</v>
      </c>
      <c r="AN119" s="230" t="e">
        <f t="shared" si="112"/>
        <v>#DIV/0!</v>
      </c>
      <c r="AO119" s="230" t="e">
        <f t="shared" si="112"/>
        <v>#DIV/0!</v>
      </c>
      <c r="AP119" s="230" t="e">
        <f t="shared" si="112"/>
        <v>#DIV/0!</v>
      </c>
      <c r="AQ119" s="230" t="e">
        <f t="shared" si="112"/>
        <v>#DIV/0!</v>
      </c>
      <c r="AR119" s="230" t="e">
        <f t="shared" si="112"/>
        <v>#DIV/0!</v>
      </c>
      <c r="AS119" s="231" t="e">
        <f t="shared" si="112"/>
        <v>#DIV/0!</v>
      </c>
      <c r="AT119" s="454">
        <f t="shared" si="76"/>
        <v>0</v>
      </c>
      <c r="BN119" s="187" t="str">
        <f t="shared" si="72"/>
        <v>직원14</v>
      </c>
      <c r="BO119" s="244" t="e">
        <f t="shared" ref="BO119:CS119" si="113">HLOOKUP(MOD(BO$104,$N52),$M51:$DO52,2,0)</f>
        <v>#DIV/0!</v>
      </c>
      <c r="BP119" s="245" t="e">
        <f t="shared" si="113"/>
        <v>#DIV/0!</v>
      </c>
      <c r="BQ119" s="245" t="e">
        <f t="shared" si="113"/>
        <v>#DIV/0!</v>
      </c>
      <c r="BR119" s="245" t="e">
        <f t="shared" si="113"/>
        <v>#DIV/0!</v>
      </c>
      <c r="BS119" s="245" t="e">
        <f t="shared" si="113"/>
        <v>#DIV/0!</v>
      </c>
      <c r="BT119" s="245" t="e">
        <f t="shared" si="113"/>
        <v>#DIV/0!</v>
      </c>
      <c r="BU119" s="245" t="e">
        <f t="shared" si="113"/>
        <v>#DIV/0!</v>
      </c>
      <c r="BV119" s="246" t="e">
        <f t="shared" si="113"/>
        <v>#DIV/0!</v>
      </c>
      <c r="BW119" s="246" t="e">
        <f t="shared" si="113"/>
        <v>#DIV/0!</v>
      </c>
      <c r="BX119" s="246" t="e">
        <f t="shared" si="113"/>
        <v>#DIV/0!</v>
      </c>
      <c r="BY119" s="246" t="e">
        <f t="shared" si="113"/>
        <v>#DIV/0!</v>
      </c>
      <c r="BZ119" s="246" t="e">
        <f t="shared" si="113"/>
        <v>#DIV/0!</v>
      </c>
      <c r="CA119" s="246" t="e">
        <f t="shared" si="113"/>
        <v>#DIV/0!</v>
      </c>
      <c r="CB119" s="246" t="e">
        <f t="shared" si="113"/>
        <v>#DIV/0!</v>
      </c>
      <c r="CC119" s="246" t="e">
        <f t="shared" si="113"/>
        <v>#DIV/0!</v>
      </c>
      <c r="CD119" s="246" t="e">
        <f t="shared" si="113"/>
        <v>#DIV/0!</v>
      </c>
      <c r="CE119" s="246" t="e">
        <f t="shared" si="113"/>
        <v>#DIV/0!</v>
      </c>
      <c r="CF119" s="246" t="e">
        <f t="shared" si="113"/>
        <v>#DIV/0!</v>
      </c>
      <c r="CG119" s="246" t="e">
        <f t="shared" si="113"/>
        <v>#DIV/0!</v>
      </c>
      <c r="CH119" s="246" t="e">
        <f t="shared" si="113"/>
        <v>#DIV/0!</v>
      </c>
      <c r="CI119" s="246" t="e">
        <f t="shared" si="113"/>
        <v>#DIV/0!</v>
      </c>
      <c r="CJ119" s="246" t="e">
        <f t="shared" si="113"/>
        <v>#DIV/0!</v>
      </c>
      <c r="CK119" s="246" t="e">
        <f t="shared" si="113"/>
        <v>#DIV/0!</v>
      </c>
      <c r="CL119" s="246" t="e">
        <f t="shared" si="113"/>
        <v>#DIV/0!</v>
      </c>
      <c r="CM119" s="246" t="e">
        <f t="shared" si="113"/>
        <v>#DIV/0!</v>
      </c>
      <c r="CN119" s="246" t="e">
        <f t="shared" si="113"/>
        <v>#DIV/0!</v>
      </c>
      <c r="CO119" s="246" t="e">
        <f t="shared" si="113"/>
        <v>#DIV/0!</v>
      </c>
      <c r="CP119" s="246" t="e">
        <f t="shared" si="113"/>
        <v>#DIV/0!</v>
      </c>
      <c r="CQ119" s="246" t="e">
        <f t="shared" si="113"/>
        <v>#DIV/0!</v>
      </c>
      <c r="CR119" s="246" t="e">
        <f t="shared" si="113"/>
        <v>#DIV/0!</v>
      </c>
      <c r="CS119" s="247" t="e">
        <f t="shared" si="113"/>
        <v>#DIV/0!</v>
      </c>
    </row>
    <row r="120" spans="1:97" ht="15" customHeight="1">
      <c r="A120" s="482"/>
      <c r="B120" s="482"/>
      <c r="C120" s="482"/>
      <c r="D120" s="119" t="e">
        <f t="shared" ref="D120:I120" si="114">HLOOKUP(MOD(D$104,$N54),$M53:$DO54,2,0)</f>
        <v>#DIV/0!</v>
      </c>
      <c r="E120" s="232" t="e">
        <f t="shared" si="114"/>
        <v>#DIV/0!</v>
      </c>
      <c r="F120" s="232" t="e">
        <f t="shared" si="114"/>
        <v>#DIV/0!</v>
      </c>
      <c r="G120" s="232" t="e">
        <f t="shared" si="114"/>
        <v>#DIV/0!</v>
      </c>
      <c r="H120" s="232" t="e">
        <f t="shared" si="114"/>
        <v>#DIV/0!</v>
      </c>
      <c r="I120" s="543" t="e">
        <f t="shared" si="114"/>
        <v>#DIV/0!</v>
      </c>
      <c r="J120" s="69"/>
      <c r="N120" s="108" t="str">
        <f t="shared" si="70"/>
        <v>직원15</v>
      </c>
      <c r="O120" s="119" t="e">
        <f t="shared" ref="O120:AS120" si="115">HLOOKUP(MOD(O$104,$N54),$M53:$DO54,2,0)</f>
        <v>#DIV/0!</v>
      </c>
      <c r="P120" s="232" t="e">
        <f t="shared" si="115"/>
        <v>#DIV/0!</v>
      </c>
      <c r="Q120" s="232" t="e">
        <f t="shared" si="115"/>
        <v>#DIV/0!</v>
      </c>
      <c r="R120" s="232" t="e">
        <f t="shared" si="115"/>
        <v>#DIV/0!</v>
      </c>
      <c r="S120" s="232" t="e">
        <f t="shared" si="115"/>
        <v>#DIV/0!</v>
      </c>
      <c r="T120" s="232" t="e">
        <f t="shared" si="115"/>
        <v>#DIV/0!</v>
      </c>
      <c r="U120" s="232" t="e">
        <f t="shared" si="115"/>
        <v>#DIV/0!</v>
      </c>
      <c r="V120" s="233" t="e">
        <f t="shared" si="115"/>
        <v>#DIV/0!</v>
      </c>
      <c r="W120" s="233" t="e">
        <f t="shared" si="115"/>
        <v>#DIV/0!</v>
      </c>
      <c r="X120" s="233" t="e">
        <f t="shared" si="115"/>
        <v>#DIV/0!</v>
      </c>
      <c r="Y120" s="233" t="e">
        <f t="shared" si="115"/>
        <v>#DIV/0!</v>
      </c>
      <c r="Z120" s="233" t="e">
        <f t="shared" si="115"/>
        <v>#DIV/0!</v>
      </c>
      <c r="AA120" s="233" t="e">
        <f t="shared" si="115"/>
        <v>#DIV/0!</v>
      </c>
      <c r="AB120" s="233" t="e">
        <f t="shared" si="115"/>
        <v>#DIV/0!</v>
      </c>
      <c r="AC120" s="233" t="e">
        <f t="shared" si="115"/>
        <v>#DIV/0!</v>
      </c>
      <c r="AD120" s="233" t="e">
        <f t="shared" si="115"/>
        <v>#DIV/0!</v>
      </c>
      <c r="AE120" s="233" t="e">
        <f t="shared" si="115"/>
        <v>#DIV/0!</v>
      </c>
      <c r="AF120" s="233" t="e">
        <f t="shared" si="115"/>
        <v>#DIV/0!</v>
      </c>
      <c r="AG120" s="233" t="e">
        <f t="shared" si="115"/>
        <v>#DIV/0!</v>
      </c>
      <c r="AH120" s="233" t="e">
        <f t="shared" si="115"/>
        <v>#DIV/0!</v>
      </c>
      <c r="AI120" s="233" t="e">
        <f t="shared" si="115"/>
        <v>#DIV/0!</v>
      </c>
      <c r="AJ120" s="233" t="e">
        <f t="shared" si="115"/>
        <v>#DIV/0!</v>
      </c>
      <c r="AK120" s="233" t="e">
        <f t="shared" si="115"/>
        <v>#DIV/0!</v>
      </c>
      <c r="AL120" s="233" t="e">
        <f t="shared" si="115"/>
        <v>#DIV/0!</v>
      </c>
      <c r="AM120" s="233" t="e">
        <f t="shared" si="115"/>
        <v>#DIV/0!</v>
      </c>
      <c r="AN120" s="233" t="e">
        <f t="shared" si="115"/>
        <v>#DIV/0!</v>
      </c>
      <c r="AO120" s="233" t="e">
        <f t="shared" si="115"/>
        <v>#DIV/0!</v>
      </c>
      <c r="AP120" s="233" t="e">
        <f t="shared" si="115"/>
        <v>#DIV/0!</v>
      </c>
      <c r="AQ120" s="233" t="e">
        <f t="shared" si="115"/>
        <v>#DIV/0!</v>
      </c>
      <c r="AR120" s="233" t="e">
        <f t="shared" si="115"/>
        <v>#DIV/0!</v>
      </c>
      <c r="AS120" s="234" t="e">
        <f t="shared" si="115"/>
        <v>#DIV/0!</v>
      </c>
      <c r="AT120" s="454">
        <f t="shared" si="76"/>
        <v>0</v>
      </c>
      <c r="BN120" s="192" t="str">
        <f t="shared" si="72"/>
        <v>직원15</v>
      </c>
      <c r="BO120" s="123" t="e">
        <f t="shared" ref="BO120:CS120" si="116">HLOOKUP(MOD(BO$104,$N54),$M53:$DO54,2,0)</f>
        <v>#DIV/0!</v>
      </c>
      <c r="BP120" s="79" t="e">
        <f t="shared" si="116"/>
        <v>#DIV/0!</v>
      </c>
      <c r="BQ120" s="79" t="e">
        <f t="shared" si="116"/>
        <v>#DIV/0!</v>
      </c>
      <c r="BR120" s="79" t="e">
        <f t="shared" si="116"/>
        <v>#DIV/0!</v>
      </c>
      <c r="BS120" s="79" t="e">
        <f t="shared" si="116"/>
        <v>#DIV/0!</v>
      </c>
      <c r="BT120" s="79" t="e">
        <f t="shared" si="116"/>
        <v>#DIV/0!</v>
      </c>
      <c r="BU120" s="79" t="e">
        <f t="shared" si="116"/>
        <v>#DIV/0!</v>
      </c>
      <c r="BV120" s="125" t="e">
        <f t="shared" si="116"/>
        <v>#DIV/0!</v>
      </c>
      <c r="BW120" s="125" t="e">
        <f t="shared" si="116"/>
        <v>#DIV/0!</v>
      </c>
      <c r="BX120" s="125" t="e">
        <f t="shared" si="116"/>
        <v>#DIV/0!</v>
      </c>
      <c r="BY120" s="125" t="e">
        <f t="shared" si="116"/>
        <v>#DIV/0!</v>
      </c>
      <c r="BZ120" s="125" t="e">
        <f t="shared" si="116"/>
        <v>#DIV/0!</v>
      </c>
      <c r="CA120" s="125" t="e">
        <f t="shared" si="116"/>
        <v>#DIV/0!</v>
      </c>
      <c r="CB120" s="125" t="e">
        <f t="shared" si="116"/>
        <v>#DIV/0!</v>
      </c>
      <c r="CC120" s="125" t="e">
        <f t="shared" si="116"/>
        <v>#DIV/0!</v>
      </c>
      <c r="CD120" s="125" t="e">
        <f t="shared" si="116"/>
        <v>#DIV/0!</v>
      </c>
      <c r="CE120" s="125" t="e">
        <f t="shared" si="116"/>
        <v>#DIV/0!</v>
      </c>
      <c r="CF120" s="125" t="e">
        <f t="shared" si="116"/>
        <v>#DIV/0!</v>
      </c>
      <c r="CG120" s="125" t="e">
        <f t="shared" si="116"/>
        <v>#DIV/0!</v>
      </c>
      <c r="CH120" s="125" t="e">
        <f t="shared" si="116"/>
        <v>#DIV/0!</v>
      </c>
      <c r="CI120" s="125" t="e">
        <f t="shared" si="116"/>
        <v>#DIV/0!</v>
      </c>
      <c r="CJ120" s="125" t="e">
        <f t="shared" si="116"/>
        <v>#DIV/0!</v>
      </c>
      <c r="CK120" s="125" t="e">
        <f t="shared" si="116"/>
        <v>#DIV/0!</v>
      </c>
      <c r="CL120" s="125" t="e">
        <f t="shared" si="116"/>
        <v>#DIV/0!</v>
      </c>
      <c r="CM120" s="125" t="e">
        <f t="shared" si="116"/>
        <v>#DIV/0!</v>
      </c>
      <c r="CN120" s="125" t="e">
        <f t="shared" si="116"/>
        <v>#DIV/0!</v>
      </c>
      <c r="CO120" s="125" t="e">
        <f t="shared" si="116"/>
        <v>#DIV/0!</v>
      </c>
      <c r="CP120" s="125" t="e">
        <f t="shared" si="116"/>
        <v>#DIV/0!</v>
      </c>
      <c r="CQ120" s="125" t="e">
        <f t="shared" si="116"/>
        <v>#DIV/0!</v>
      </c>
      <c r="CR120" s="125" t="e">
        <f t="shared" si="116"/>
        <v>#DIV/0!</v>
      </c>
      <c r="CS120" s="126" t="e">
        <f t="shared" si="116"/>
        <v>#DIV/0!</v>
      </c>
    </row>
    <row r="121" spans="1:97" ht="15" customHeight="1">
      <c r="A121" s="482"/>
      <c r="B121" s="482"/>
      <c r="C121" s="482"/>
      <c r="D121" s="482"/>
      <c r="E121" s="482"/>
      <c r="F121" s="482"/>
      <c r="G121" s="482"/>
      <c r="H121" s="482"/>
      <c r="I121" s="482"/>
      <c r="J121" s="69"/>
    </row>
    <row r="122" spans="1:97" ht="15" customHeight="1">
      <c r="A122" s="482"/>
      <c r="B122" s="482"/>
      <c r="C122" s="482"/>
      <c r="D122" s="482"/>
      <c r="E122" s="482"/>
      <c r="F122" s="482"/>
      <c r="G122" s="482"/>
      <c r="H122" s="482"/>
      <c r="I122" s="482"/>
      <c r="J122" s="69"/>
    </row>
    <row r="123" spans="1:97" ht="15" customHeight="1">
      <c r="A123" s="482"/>
      <c r="B123" s="482"/>
      <c r="C123" s="482"/>
      <c r="D123" s="482"/>
      <c r="E123" s="482"/>
      <c r="F123" s="482"/>
      <c r="G123" s="482"/>
      <c r="H123" s="482"/>
      <c r="I123" s="482"/>
      <c r="J123" s="69"/>
      <c r="N123" s="72" t="s">
        <v>40</v>
      </c>
      <c r="S123" s="167" t="s">
        <v>181</v>
      </c>
      <c r="AD123" s="72" t="s">
        <v>182</v>
      </c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</row>
    <row r="124" spans="1:97" ht="15" customHeight="1">
      <c r="A124" s="482"/>
      <c r="B124" s="482"/>
      <c r="C124" s="482"/>
      <c r="D124" s="482"/>
      <c r="E124" s="482"/>
      <c r="F124" s="482"/>
      <c r="G124" s="482"/>
      <c r="H124" s="482"/>
      <c r="I124" s="482"/>
      <c r="J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</row>
    <row r="125" spans="1:97" ht="15" customHeight="1">
      <c r="A125" s="482"/>
      <c r="B125" s="482"/>
      <c r="C125" s="482"/>
      <c r="D125" s="482"/>
      <c r="E125" s="482"/>
      <c r="F125" s="482"/>
      <c r="G125" s="482"/>
      <c r="H125" s="482"/>
      <c r="I125" s="482"/>
      <c r="J125" s="69"/>
      <c r="N125" s="98"/>
      <c r="O125" s="98" t="s">
        <v>41</v>
      </c>
      <c r="P125" s="98" t="s">
        <v>42</v>
      </c>
      <c r="Q125" s="98" t="s">
        <v>176</v>
      </c>
      <c r="R125" s="98" t="s">
        <v>43</v>
      </c>
      <c r="S125" s="98" t="s">
        <v>44</v>
      </c>
      <c r="T125" s="98" t="s">
        <v>178</v>
      </c>
      <c r="U125" s="98" t="s">
        <v>179</v>
      </c>
      <c r="W125" s="69"/>
      <c r="X125" s="482" t="s">
        <v>196</v>
      </c>
      <c r="Y125" s="510"/>
      <c r="Z125" s="510"/>
      <c r="AA125" s="510"/>
      <c r="AB125" s="510"/>
      <c r="AC125" s="510"/>
      <c r="AD125" s="510"/>
      <c r="AE125" s="510"/>
      <c r="AF125" s="510"/>
      <c r="AG125" s="510"/>
      <c r="AH125" s="510"/>
      <c r="AI125" s="510"/>
      <c r="AJ125" s="510"/>
      <c r="AK125" s="313"/>
      <c r="AL125" s="313"/>
      <c r="AM125" s="313"/>
      <c r="AN125" s="313"/>
    </row>
    <row r="126" spans="1:97" ht="15" customHeight="1">
      <c r="A126" s="482"/>
      <c r="B126" s="482"/>
      <c r="C126" s="482"/>
      <c r="D126" s="482"/>
      <c r="E126" s="482"/>
      <c r="F126" s="482"/>
      <c r="G126" s="482"/>
      <c r="H126" s="482"/>
      <c r="I126" s="482"/>
      <c r="J126" s="69"/>
      <c r="N126" s="102"/>
      <c r="O126" s="102" t="s">
        <v>45</v>
      </c>
      <c r="P126" s="102" t="s">
        <v>35</v>
      </c>
      <c r="Q126" s="102" t="s">
        <v>177</v>
      </c>
      <c r="R126" s="102" t="s">
        <v>46</v>
      </c>
      <c r="S126" s="102" t="s">
        <v>47</v>
      </c>
      <c r="T126" s="102" t="s">
        <v>177</v>
      </c>
      <c r="U126" s="102" t="s">
        <v>180</v>
      </c>
      <c r="W126" s="313"/>
      <c r="X126" s="482" t="s">
        <v>197</v>
      </c>
      <c r="Y126" s="510"/>
      <c r="Z126" s="510"/>
      <c r="AA126" s="510"/>
      <c r="AB126" s="510"/>
      <c r="AC126" s="510"/>
      <c r="AD126" s="510"/>
      <c r="AE126" s="510"/>
      <c r="AF126" s="510"/>
      <c r="AG126" s="510"/>
      <c r="AH126" s="510"/>
      <c r="AI126" s="510"/>
      <c r="AJ126" s="510"/>
      <c r="AK126" s="313"/>
      <c r="AL126" s="313"/>
      <c r="AM126" s="313"/>
      <c r="AN126" s="313"/>
    </row>
    <row r="127" spans="1:97" ht="15" customHeight="1">
      <c r="A127" s="482"/>
      <c r="B127" s="482"/>
      <c r="C127" s="482"/>
      <c r="D127" s="482"/>
      <c r="E127" s="482"/>
      <c r="F127" s="482"/>
      <c r="G127" s="482"/>
      <c r="H127" s="482"/>
      <c r="I127" s="482"/>
      <c r="J127" s="69"/>
      <c r="N127" s="104" t="str">
        <f t="shared" ref="N127:N141" si="117">M8</f>
        <v>직원1</v>
      </c>
      <c r="O127" s="198">
        <f t="shared" ref="O127:O141" ca="1" si="118">IF($H$21=1,IF(AH170&gt;0,AH170,0),AT148-R127-S127-$AH$141)</f>
        <v>0</v>
      </c>
      <c r="P127" s="198">
        <f>COUNTIF(O106:AS106,$D$15)*$I$15+COUNTIF(O106:AS106,$D$16)*$I$16+COUNTIF(O106:AS106,$D$17)*$I$17</f>
        <v>0</v>
      </c>
      <c r="Q127" s="198">
        <f t="shared" ref="Q127:Q141" ca="1" si="119">IF(O127&lt;0,0,O127)+P127/3</f>
        <v>0</v>
      </c>
      <c r="R127" s="198">
        <f ca="1">SUM(O191:AS191)</f>
        <v>0</v>
      </c>
      <c r="S127" s="198">
        <f ca="1">SUM(O212:AS212)</f>
        <v>0</v>
      </c>
      <c r="T127" s="198">
        <f ca="1">R127+S127*4/3</f>
        <v>0</v>
      </c>
      <c r="U127" s="198">
        <f ca="1">Q127+T127</f>
        <v>0</v>
      </c>
      <c r="W127" s="313"/>
      <c r="X127" s="482" t="s">
        <v>198</v>
      </c>
      <c r="Y127" s="510"/>
      <c r="Z127" s="510"/>
      <c r="AA127" s="510"/>
      <c r="AB127" s="510"/>
      <c r="AC127" s="510"/>
      <c r="AD127" s="510"/>
      <c r="AE127" s="510"/>
      <c r="AF127" s="510"/>
      <c r="AG127" s="510"/>
      <c r="AH127" s="510"/>
      <c r="AI127" s="510"/>
      <c r="AJ127" s="510"/>
      <c r="AK127" s="313"/>
      <c r="AL127" s="313"/>
      <c r="AM127" s="313"/>
      <c r="AN127" s="313"/>
    </row>
    <row r="128" spans="1:97" ht="15" customHeight="1">
      <c r="A128" s="482"/>
      <c r="B128" s="482"/>
      <c r="C128" s="482"/>
      <c r="D128" s="482"/>
      <c r="E128" s="482"/>
      <c r="F128" s="482"/>
      <c r="G128" s="482"/>
      <c r="H128" s="482"/>
      <c r="I128" s="482"/>
      <c r="J128" s="69"/>
      <c r="N128" s="106" t="str">
        <f t="shared" si="117"/>
        <v>직원2</v>
      </c>
      <c r="O128" s="199">
        <f t="shared" ca="1" si="118"/>
        <v>0</v>
      </c>
      <c r="P128" s="199">
        <f t="shared" ref="P128:P141" si="120">COUNTIF(O107:AS107,$D$15)*$I$15+COUNTIF(O107:AS107,$D$16)*$I$16+COUNTIF(O107:AS107,$D$17)*$I$17</f>
        <v>0</v>
      </c>
      <c r="Q128" s="199">
        <f t="shared" ca="1" si="119"/>
        <v>0</v>
      </c>
      <c r="R128" s="199">
        <f t="shared" ref="R128:R141" ca="1" si="121">SUM(O192:AS192)</f>
        <v>0</v>
      </c>
      <c r="S128" s="199">
        <f t="shared" ref="S128:S141" ca="1" si="122">SUM(O213:AS213)</f>
        <v>0</v>
      </c>
      <c r="T128" s="199">
        <f t="shared" ref="T128:T141" ca="1" si="123">R128+S128*4/3</f>
        <v>0</v>
      </c>
      <c r="U128" s="199">
        <f t="shared" ref="U128:U141" ca="1" si="124">Q128+T128</f>
        <v>0</v>
      </c>
      <c r="W128" s="313"/>
      <c r="X128" s="482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510"/>
      <c r="AK128" s="313"/>
      <c r="AL128" s="313"/>
      <c r="AM128" s="313"/>
      <c r="AN128" s="313"/>
    </row>
    <row r="129" spans="1:97" ht="15" customHeight="1">
      <c r="A129" s="482"/>
      <c r="B129" s="482"/>
      <c r="C129" s="482"/>
      <c r="D129" s="482"/>
      <c r="E129" s="482"/>
      <c r="F129" s="482"/>
      <c r="G129" s="482"/>
      <c r="H129" s="482"/>
      <c r="I129" s="482"/>
      <c r="J129" s="69"/>
      <c r="N129" s="106" t="str">
        <f t="shared" si="117"/>
        <v>직원3</v>
      </c>
      <c r="O129" s="199">
        <f t="shared" ca="1" si="118"/>
        <v>0</v>
      </c>
      <c r="P129" s="199">
        <f t="shared" si="120"/>
        <v>0</v>
      </c>
      <c r="Q129" s="199">
        <f t="shared" ca="1" si="119"/>
        <v>0</v>
      </c>
      <c r="R129" s="199">
        <f t="shared" ca="1" si="121"/>
        <v>0</v>
      </c>
      <c r="S129" s="199">
        <f t="shared" ca="1" si="122"/>
        <v>0</v>
      </c>
      <c r="T129" s="199">
        <f t="shared" ca="1" si="123"/>
        <v>0</v>
      </c>
      <c r="U129" s="199">
        <f t="shared" ca="1" si="124"/>
        <v>0</v>
      </c>
      <c r="W129" s="313"/>
      <c r="X129" s="607" t="s">
        <v>192</v>
      </c>
      <c r="Y129" s="607"/>
      <c r="Z129" s="607"/>
      <c r="AA129" s="607"/>
      <c r="AB129" s="607"/>
      <c r="AC129" s="607"/>
      <c r="AD129" s="607"/>
      <c r="AE129" s="607"/>
      <c r="AF129" s="607"/>
      <c r="AG129" s="607"/>
      <c r="AH129" s="607"/>
      <c r="AI129" s="510"/>
      <c r="AJ129" s="510"/>
      <c r="AK129" s="313"/>
      <c r="AL129" s="313"/>
      <c r="AM129" s="313"/>
      <c r="AN129" s="313"/>
    </row>
    <row r="130" spans="1:97" ht="15" customHeight="1">
      <c r="A130" s="482"/>
      <c r="B130" s="482"/>
      <c r="C130" s="482"/>
      <c r="D130" s="482"/>
      <c r="E130" s="482"/>
      <c r="F130" s="482"/>
      <c r="G130" s="482"/>
      <c r="H130" s="482"/>
      <c r="I130" s="482"/>
      <c r="J130" s="69"/>
      <c r="N130" s="106" t="str">
        <f t="shared" si="117"/>
        <v>직원4</v>
      </c>
      <c r="O130" s="199">
        <f t="shared" ca="1" si="118"/>
        <v>0</v>
      </c>
      <c r="P130" s="199">
        <f t="shared" si="120"/>
        <v>0</v>
      </c>
      <c r="Q130" s="199">
        <f t="shared" ca="1" si="119"/>
        <v>0</v>
      </c>
      <c r="R130" s="199">
        <f t="shared" ca="1" si="121"/>
        <v>0</v>
      </c>
      <c r="S130" s="199">
        <f t="shared" ca="1" si="122"/>
        <v>0</v>
      </c>
      <c r="T130" s="199">
        <f t="shared" ca="1" si="123"/>
        <v>0</v>
      </c>
      <c r="U130" s="199">
        <f t="shared" ca="1" si="124"/>
        <v>0</v>
      </c>
      <c r="W130" s="313"/>
      <c r="X130" s="607"/>
      <c r="Y130" s="607"/>
      <c r="Z130" s="607"/>
      <c r="AA130" s="607"/>
      <c r="AB130" s="607"/>
      <c r="AC130" s="607"/>
      <c r="AD130" s="607"/>
      <c r="AE130" s="607"/>
      <c r="AF130" s="607"/>
      <c r="AG130" s="607"/>
      <c r="AH130" s="607"/>
      <c r="AI130" s="510"/>
      <c r="AJ130" s="510"/>
      <c r="AK130" s="313"/>
      <c r="AL130" s="313"/>
      <c r="AM130" s="313"/>
      <c r="AN130" s="313"/>
    </row>
    <row r="131" spans="1:97" ht="15" customHeight="1">
      <c r="A131" s="482"/>
      <c r="B131" s="482"/>
      <c r="C131" s="482"/>
      <c r="D131" s="482"/>
      <c r="E131" s="482"/>
      <c r="F131" s="482"/>
      <c r="G131" s="482"/>
      <c r="H131" s="482"/>
      <c r="I131" s="482"/>
      <c r="J131" s="69"/>
      <c r="N131" s="106" t="str">
        <f t="shared" si="117"/>
        <v>직원5</v>
      </c>
      <c r="O131" s="199">
        <f t="shared" ca="1" si="118"/>
        <v>0</v>
      </c>
      <c r="P131" s="199">
        <f t="shared" si="120"/>
        <v>0</v>
      </c>
      <c r="Q131" s="199">
        <f t="shared" ca="1" si="119"/>
        <v>0</v>
      </c>
      <c r="R131" s="199">
        <f t="shared" ca="1" si="121"/>
        <v>0</v>
      </c>
      <c r="S131" s="199">
        <f t="shared" ca="1" si="122"/>
        <v>0</v>
      </c>
      <c r="T131" s="199">
        <f t="shared" ca="1" si="123"/>
        <v>0</v>
      </c>
      <c r="U131" s="199">
        <f t="shared" ca="1" si="124"/>
        <v>0</v>
      </c>
      <c r="W131" s="313"/>
      <c r="X131" s="607"/>
      <c r="Y131" s="607"/>
      <c r="Z131" s="607"/>
      <c r="AA131" s="607"/>
      <c r="AB131" s="607"/>
      <c r="AC131" s="607"/>
      <c r="AD131" s="607"/>
      <c r="AE131" s="607"/>
      <c r="AF131" s="607"/>
      <c r="AG131" s="607"/>
      <c r="AH131" s="607"/>
      <c r="AI131" s="510"/>
      <c r="AJ131" s="510"/>
      <c r="AK131" s="313"/>
      <c r="AL131" s="313"/>
      <c r="AM131" s="313"/>
      <c r="AN131" s="313"/>
    </row>
    <row r="132" spans="1:97" ht="15" customHeight="1">
      <c r="A132" s="482"/>
      <c r="B132" s="482"/>
      <c r="C132" s="482"/>
      <c r="D132" s="482"/>
      <c r="E132" s="482"/>
      <c r="F132" s="482"/>
      <c r="G132" s="482"/>
      <c r="H132" s="482"/>
      <c r="I132" s="482"/>
      <c r="J132" s="69"/>
      <c r="N132" s="106" t="str">
        <f t="shared" si="117"/>
        <v>직원6</v>
      </c>
      <c r="O132" s="199">
        <f t="shared" ca="1" si="118"/>
        <v>0</v>
      </c>
      <c r="P132" s="199">
        <f t="shared" si="120"/>
        <v>0</v>
      </c>
      <c r="Q132" s="199">
        <f t="shared" ca="1" si="119"/>
        <v>0</v>
      </c>
      <c r="R132" s="199">
        <f t="shared" ca="1" si="121"/>
        <v>0</v>
      </c>
      <c r="S132" s="199">
        <f t="shared" ca="1" si="122"/>
        <v>0</v>
      </c>
      <c r="T132" s="199">
        <f t="shared" ca="1" si="123"/>
        <v>0</v>
      </c>
      <c r="U132" s="199">
        <f t="shared" ca="1" si="124"/>
        <v>0</v>
      </c>
      <c r="W132" s="313"/>
      <c r="X132" s="607"/>
      <c r="Y132" s="607"/>
      <c r="Z132" s="607"/>
      <c r="AA132" s="607"/>
      <c r="AB132" s="607"/>
      <c r="AC132" s="607"/>
      <c r="AD132" s="607"/>
      <c r="AE132" s="607"/>
      <c r="AF132" s="607"/>
      <c r="AG132" s="607"/>
      <c r="AH132" s="607"/>
      <c r="AI132" s="510"/>
      <c r="AJ132" s="510"/>
      <c r="AK132" s="313"/>
      <c r="AL132" s="313"/>
      <c r="AM132" s="313"/>
      <c r="AN132" s="313"/>
    </row>
    <row r="133" spans="1:97" ht="15" customHeight="1">
      <c r="A133" s="482"/>
      <c r="B133" s="482"/>
      <c r="C133" s="482"/>
      <c r="D133" s="482"/>
      <c r="E133" s="482"/>
      <c r="F133" s="482"/>
      <c r="G133" s="482"/>
      <c r="H133" s="482"/>
      <c r="I133" s="482"/>
      <c r="J133" s="69"/>
      <c r="N133" s="106" t="str">
        <f t="shared" si="117"/>
        <v>직원7</v>
      </c>
      <c r="O133" s="199">
        <f t="shared" ca="1" si="118"/>
        <v>0</v>
      </c>
      <c r="P133" s="199">
        <f t="shared" si="120"/>
        <v>0</v>
      </c>
      <c r="Q133" s="199">
        <f t="shared" ca="1" si="119"/>
        <v>0</v>
      </c>
      <c r="R133" s="199">
        <f t="shared" ca="1" si="121"/>
        <v>0</v>
      </c>
      <c r="S133" s="199">
        <f t="shared" ca="1" si="122"/>
        <v>0</v>
      </c>
      <c r="T133" s="199">
        <f t="shared" ca="1" si="123"/>
        <v>0</v>
      </c>
      <c r="U133" s="199">
        <f t="shared" ca="1" si="124"/>
        <v>0</v>
      </c>
      <c r="W133" s="313"/>
      <c r="X133" s="607"/>
      <c r="Y133" s="607"/>
      <c r="Z133" s="607"/>
      <c r="AA133" s="607"/>
      <c r="AB133" s="607"/>
      <c r="AC133" s="607"/>
      <c r="AD133" s="607"/>
      <c r="AE133" s="607"/>
      <c r="AF133" s="607"/>
      <c r="AG133" s="607"/>
      <c r="AH133" s="607"/>
      <c r="AI133" s="510"/>
      <c r="AJ133" s="510"/>
      <c r="AK133" s="313"/>
      <c r="AL133" s="313"/>
      <c r="AM133" s="313"/>
      <c r="AN133" s="313"/>
    </row>
    <row r="134" spans="1:97" ht="15" customHeight="1">
      <c r="A134" s="482"/>
      <c r="B134" s="482"/>
      <c r="C134" s="482"/>
      <c r="D134" s="482"/>
      <c r="E134" s="482"/>
      <c r="F134" s="482"/>
      <c r="G134" s="482"/>
      <c r="H134" s="482"/>
      <c r="I134" s="482"/>
      <c r="J134" s="69"/>
      <c r="N134" s="106" t="str">
        <f t="shared" si="117"/>
        <v>직원8</v>
      </c>
      <c r="O134" s="199">
        <f t="shared" ca="1" si="118"/>
        <v>0</v>
      </c>
      <c r="P134" s="199">
        <f t="shared" si="120"/>
        <v>0</v>
      </c>
      <c r="Q134" s="199">
        <f t="shared" ca="1" si="119"/>
        <v>0</v>
      </c>
      <c r="R134" s="199">
        <f t="shared" ca="1" si="121"/>
        <v>0</v>
      </c>
      <c r="S134" s="199">
        <f t="shared" ca="1" si="122"/>
        <v>0</v>
      </c>
      <c r="T134" s="199">
        <f t="shared" ca="1" si="123"/>
        <v>0</v>
      </c>
      <c r="U134" s="199">
        <f t="shared" ca="1" si="124"/>
        <v>0</v>
      </c>
      <c r="W134" s="313"/>
      <c r="X134" s="607"/>
      <c r="Y134" s="607"/>
      <c r="Z134" s="607"/>
      <c r="AA134" s="607"/>
      <c r="AB134" s="607"/>
      <c r="AC134" s="607"/>
      <c r="AD134" s="607"/>
      <c r="AE134" s="607"/>
      <c r="AF134" s="607"/>
      <c r="AG134" s="607"/>
      <c r="AH134" s="607"/>
      <c r="AI134" s="510"/>
      <c r="AJ134" s="510"/>
      <c r="AK134" s="313"/>
      <c r="AL134" s="313"/>
      <c r="AM134" s="313"/>
      <c r="AN134" s="313"/>
    </row>
    <row r="135" spans="1:97" ht="15" customHeight="1">
      <c r="A135" s="482"/>
      <c r="B135" s="482"/>
      <c r="C135" s="482"/>
      <c r="D135" s="482"/>
      <c r="E135" s="482"/>
      <c r="F135" s="482"/>
      <c r="G135" s="482"/>
      <c r="H135" s="482"/>
      <c r="I135" s="482"/>
      <c r="J135" s="69"/>
      <c r="N135" s="106" t="str">
        <f t="shared" si="117"/>
        <v>직원9</v>
      </c>
      <c r="O135" s="199">
        <f t="shared" ca="1" si="118"/>
        <v>0</v>
      </c>
      <c r="P135" s="199">
        <f t="shared" si="120"/>
        <v>0</v>
      </c>
      <c r="Q135" s="199">
        <f t="shared" ca="1" si="119"/>
        <v>0</v>
      </c>
      <c r="R135" s="199">
        <f t="shared" ca="1" si="121"/>
        <v>0</v>
      </c>
      <c r="S135" s="199">
        <f t="shared" ca="1" si="122"/>
        <v>0</v>
      </c>
      <c r="T135" s="199">
        <f t="shared" ca="1" si="123"/>
        <v>0</v>
      </c>
      <c r="U135" s="199">
        <f t="shared" ca="1" si="124"/>
        <v>0</v>
      </c>
      <c r="W135" s="313"/>
      <c r="X135" s="607"/>
      <c r="Y135" s="607"/>
      <c r="Z135" s="607"/>
      <c r="AA135" s="607"/>
      <c r="AB135" s="607"/>
      <c r="AC135" s="607"/>
      <c r="AD135" s="607"/>
      <c r="AE135" s="607"/>
      <c r="AF135" s="607"/>
      <c r="AG135" s="607"/>
      <c r="AH135" s="607"/>
      <c r="AI135" s="313"/>
      <c r="AJ135" s="313"/>
      <c r="AK135" s="313"/>
      <c r="AL135" s="313"/>
      <c r="AM135" s="313"/>
      <c r="AN135" s="313"/>
    </row>
    <row r="136" spans="1:97" ht="15" customHeight="1">
      <c r="A136" s="482"/>
      <c r="B136" s="482"/>
      <c r="C136" s="482"/>
      <c r="D136" s="482"/>
      <c r="E136" s="482"/>
      <c r="F136" s="482"/>
      <c r="G136" s="482"/>
      <c r="H136" s="482"/>
      <c r="I136" s="482"/>
      <c r="J136" s="69"/>
      <c r="N136" s="106" t="str">
        <f t="shared" si="117"/>
        <v>직원10</v>
      </c>
      <c r="O136" s="199">
        <f t="shared" ca="1" si="118"/>
        <v>0</v>
      </c>
      <c r="P136" s="199">
        <f t="shared" si="120"/>
        <v>0</v>
      </c>
      <c r="Q136" s="199">
        <f t="shared" ca="1" si="119"/>
        <v>0</v>
      </c>
      <c r="R136" s="199">
        <f t="shared" ca="1" si="121"/>
        <v>0</v>
      </c>
      <c r="S136" s="199">
        <f t="shared" ca="1" si="122"/>
        <v>0</v>
      </c>
      <c r="T136" s="199">
        <f t="shared" ca="1" si="123"/>
        <v>0</v>
      </c>
      <c r="U136" s="199">
        <f t="shared" ca="1" si="124"/>
        <v>0</v>
      </c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  <c r="AN136" s="313"/>
    </row>
    <row r="137" spans="1:97" ht="15" customHeight="1">
      <c r="A137" s="482"/>
      <c r="B137" s="482"/>
      <c r="C137" s="482"/>
      <c r="D137" s="482"/>
      <c r="E137" s="482"/>
      <c r="F137" s="482"/>
      <c r="G137" s="482"/>
      <c r="H137" s="482"/>
      <c r="I137" s="482"/>
      <c r="J137" s="69"/>
      <c r="N137" s="106" t="str">
        <f t="shared" si="117"/>
        <v>직원11</v>
      </c>
      <c r="O137" s="199">
        <f t="shared" ca="1" si="118"/>
        <v>0</v>
      </c>
      <c r="P137" s="199">
        <f t="shared" si="120"/>
        <v>0</v>
      </c>
      <c r="Q137" s="199">
        <f t="shared" ca="1" si="119"/>
        <v>0</v>
      </c>
      <c r="R137" s="199">
        <f t="shared" ca="1" si="121"/>
        <v>0</v>
      </c>
      <c r="S137" s="199">
        <f t="shared" ca="1" si="122"/>
        <v>0</v>
      </c>
      <c r="T137" s="199">
        <f t="shared" ca="1" si="123"/>
        <v>0</v>
      </c>
      <c r="U137" s="199">
        <f t="shared" ca="1" si="124"/>
        <v>0</v>
      </c>
    </row>
    <row r="138" spans="1:97" ht="15" customHeight="1">
      <c r="A138" s="482"/>
      <c r="B138" s="482"/>
      <c r="C138" s="482"/>
      <c r="D138" s="482"/>
      <c r="E138" s="482"/>
      <c r="F138" s="482"/>
      <c r="G138" s="482"/>
      <c r="H138" s="482"/>
      <c r="I138" s="482"/>
      <c r="J138" s="69"/>
      <c r="N138" s="106" t="str">
        <f t="shared" si="117"/>
        <v>직원12</v>
      </c>
      <c r="O138" s="199">
        <f t="shared" ca="1" si="118"/>
        <v>0</v>
      </c>
      <c r="P138" s="199">
        <f t="shared" si="120"/>
        <v>0</v>
      </c>
      <c r="Q138" s="199">
        <f t="shared" ca="1" si="119"/>
        <v>0</v>
      </c>
      <c r="R138" s="199">
        <f t="shared" ca="1" si="121"/>
        <v>0</v>
      </c>
      <c r="S138" s="199">
        <f t="shared" ca="1" si="122"/>
        <v>0</v>
      </c>
      <c r="T138" s="199">
        <f t="shared" ca="1" si="123"/>
        <v>0</v>
      </c>
      <c r="U138" s="199">
        <f t="shared" ca="1" si="124"/>
        <v>0</v>
      </c>
    </row>
    <row r="139" spans="1:97" ht="15" customHeight="1">
      <c r="A139" s="482"/>
      <c r="B139" s="482"/>
      <c r="C139" s="482"/>
      <c r="D139" s="482"/>
      <c r="E139" s="482"/>
      <c r="F139" s="482"/>
      <c r="G139" s="482"/>
      <c r="H139" s="482"/>
      <c r="I139" s="482"/>
      <c r="J139" s="69"/>
      <c r="N139" s="106" t="str">
        <f t="shared" si="117"/>
        <v>직원13</v>
      </c>
      <c r="O139" s="199">
        <f t="shared" ca="1" si="118"/>
        <v>0</v>
      </c>
      <c r="P139" s="199">
        <f t="shared" si="120"/>
        <v>0</v>
      </c>
      <c r="Q139" s="199">
        <f t="shared" ca="1" si="119"/>
        <v>0</v>
      </c>
      <c r="R139" s="199">
        <f t="shared" ca="1" si="121"/>
        <v>0</v>
      </c>
      <c r="S139" s="199">
        <f t="shared" ca="1" si="122"/>
        <v>0</v>
      </c>
      <c r="T139" s="199">
        <f t="shared" ca="1" si="123"/>
        <v>0</v>
      </c>
      <c r="U139" s="199">
        <f t="shared" ca="1" si="124"/>
        <v>0</v>
      </c>
      <c r="W139" s="69"/>
      <c r="X139" s="69"/>
      <c r="Y139" s="4"/>
      <c r="Z139" s="4"/>
      <c r="AA139" s="4"/>
      <c r="AB139" s="72" t="s">
        <v>205</v>
      </c>
      <c r="AC139" s="319"/>
      <c r="AD139" s="319"/>
      <c r="AE139" s="320"/>
      <c r="AF139" s="320"/>
      <c r="AG139" s="321"/>
      <c r="AH139" s="69"/>
      <c r="AI139" s="621" t="s">
        <v>204</v>
      </c>
      <c r="AJ139" s="622"/>
      <c r="AK139" s="69"/>
      <c r="AL139" s="519">
        <f>IF(AI139="역일수",1,2)</f>
        <v>1</v>
      </c>
      <c r="AM139" s="69"/>
      <c r="AN139" s="69"/>
    </row>
    <row r="140" spans="1:97" ht="15" customHeight="1">
      <c r="A140" s="482"/>
      <c r="B140" s="482"/>
      <c r="C140" s="482"/>
      <c r="D140" s="482"/>
      <c r="E140" s="482"/>
      <c r="F140" s="482"/>
      <c r="G140" s="482"/>
      <c r="H140" s="482"/>
      <c r="I140" s="482"/>
      <c r="J140" s="69"/>
      <c r="N140" s="106" t="str">
        <f t="shared" si="117"/>
        <v>직원14</v>
      </c>
      <c r="O140" s="199">
        <f t="shared" ca="1" si="118"/>
        <v>0</v>
      </c>
      <c r="P140" s="199">
        <f t="shared" si="120"/>
        <v>0</v>
      </c>
      <c r="Q140" s="199">
        <f t="shared" ca="1" si="119"/>
        <v>0</v>
      </c>
      <c r="R140" s="199">
        <f t="shared" ca="1" si="121"/>
        <v>0</v>
      </c>
      <c r="S140" s="199">
        <f t="shared" ca="1" si="122"/>
        <v>0</v>
      </c>
      <c r="T140" s="199">
        <f t="shared" ca="1" si="123"/>
        <v>0</v>
      </c>
      <c r="U140" s="199">
        <f t="shared" ca="1" si="124"/>
        <v>0</v>
      </c>
      <c r="W140" s="69"/>
      <c r="X140" s="69"/>
      <c r="Y140" s="69"/>
      <c r="Z140" s="69"/>
      <c r="AA140" s="69"/>
      <c r="AB140" s="167" t="s">
        <v>104</v>
      </c>
      <c r="AC140" s="69"/>
      <c r="AD140" s="69"/>
      <c r="AE140" s="69"/>
      <c r="AF140" s="69"/>
      <c r="AG140" s="69"/>
      <c r="AH140" s="620">
        <f>N101</f>
        <v>2022</v>
      </c>
      <c r="AI140" s="620"/>
      <c r="AJ140" s="322">
        <f>O101</f>
        <v>3</v>
      </c>
      <c r="AK140" s="610">
        <f>IF(AL139=1,DAY(EOMONTH(DATE(N101,O101,1),0)),DAY(EOMONTH(DATE(N101,O101,1),0))-COUNTIF($O$105:$AS$105,"휴"))</f>
        <v>31</v>
      </c>
      <c r="AL140" s="610"/>
      <c r="AM140" s="69"/>
      <c r="AN140" s="69"/>
    </row>
    <row r="141" spans="1:97" ht="15" customHeight="1">
      <c r="A141" s="482"/>
      <c r="B141" s="482"/>
      <c r="C141" s="482"/>
      <c r="D141" s="482"/>
      <c r="E141" s="482"/>
      <c r="F141" s="482"/>
      <c r="G141" s="482"/>
      <c r="H141" s="482"/>
      <c r="I141" s="482"/>
      <c r="J141" s="69"/>
      <c r="N141" s="108" t="str">
        <f t="shared" si="117"/>
        <v>직원15</v>
      </c>
      <c r="O141" s="200">
        <f t="shared" ca="1" si="118"/>
        <v>0</v>
      </c>
      <c r="P141" s="200">
        <f t="shared" si="120"/>
        <v>0</v>
      </c>
      <c r="Q141" s="200">
        <f t="shared" ca="1" si="119"/>
        <v>0</v>
      </c>
      <c r="R141" s="200">
        <f t="shared" ca="1" si="121"/>
        <v>0</v>
      </c>
      <c r="S141" s="200">
        <f t="shared" ca="1" si="122"/>
        <v>0</v>
      </c>
      <c r="T141" s="200">
        <f t="shared" ca="1" si="123"/>
        <v>0</v>
      </c>
      <c r="U141" s="200">
        <f t="shared" ca="1" si="124"/>
        <v>0</v>
      </c>
      <c r="W141" s="69"/>
      <c r="X141" s="69"/>
      <c r="Y141" s="69"/>
      <c r="Z141" s="69"/>
      <c r="AA141" s="69"/>
      <c r="AB141" s="70" t="s">
        <v>106</v>
      </c>
      <c r="AE141" s="82"/>
      <c r="AF141" s="82"/>
      <c r="AG141" s="82"/>
      <c r="AH141" s="611">
        <f>40/7*AK140</f>
        <v>177.14285714285714</v>
      </c>
      <c r="AI141" s="611"/>
      <c r="AJ141" s="18" t="s">
        <v>105</v>
      </c>
      <c r="AK141" s="1"/>
      <c r="AM141" s="69"/>
      <c r="AN141" s="82"/>
    </row>
    <row r="142" spans="1:97" ht="15" customHeight="1">
      <c r="A142" s="482"/>
      <c r="B142" s="482"/>
      <c r="C142" s="482"/>
      <c r="D142" s="482"/>
      <c r="E142" s="482"/>
      <c r="F142" s="482"/>
      <c r="G142" s="482"/>
      <c r="H142" s="482"/>
      <c r="I142" s="482"/>
      <c r="J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</row>
    <row r="143" spans="1:97" ht="15" customHeight="1">
      <c r="A143" s="482"/>
      <c r="B143" s="482"/>
      <c r="C143" s="482"/>
      <c r="D143" s="482"/>
      <c r="E143" s="482"/>
      <c r="F143" s="482"/>
      <c r="G143" s="482"/>
      <c r="H143" s="482"/>
      <c r="I143" s="482"/>
      <c r="J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</row>
    <row r="144" spans="1:97" ht="15" customHeight="1">
      <c r="A144" s="482"/>
      <c r="B144" s="482"/>
      <c r="C144" s="482"/>
      <c r="D144" s="482"/>
      <c r="E144" s="482"/>
      <c r="F144" s="482"/>
      <c r="G144" s="482"/>
      <c r="I144" s="482"/>
      <c r="J144" s="69"/>
      <c r="N144" s="167" t="s">
        <v>49</v>
      </c>
      <c r="W144" s="7" t="s">
        <v>124</v>
      </c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BN144" s="259" t="s">
        <v>73</v>
      </c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</row>
    <row r="145" spans="1:97" ht="15" customHeight="1">
      <c r="A145" s="482"/>
      <c r="B145" s="482"/>
      <c r="C145" s="482"/>
      <c r="D145" s="491"/>
      <c r="E145" s="482"/>
      <c r="F145" s="482"/>
      <c r="G145" s="482"/>
      <c r="H145" s="482"/>
      <c r="I145" s="482"/>
      <c r="J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</row>
    <row r="146" spans="1:97" ht="15" customHeight="1">
      <c r="A146" s="482"/>
      <c r="B146" s="482"/>
      <c r="C146" s="482"/>
      <c r="D146" s="540">
        <f t="shared" ref="D146:G146" si="125">E146-1</f>
        <v>44615</v>
      </c>
      <c r="E146" s="114">
        <f t="shared" si="125"/>
        <v>44616</v>
      </c>
      <c r="F146" s="114">
        <f t="shared" si="125"/>
        <v>44617</v>
      </c>
      <c r="G146" s="114">
        <f t="shared" si="125"/>
        <v>44618</v>
      </c>
      <c r="H146" s="114">
        <f>I146-1</f>
        <v>44619</v>
      </c>
      <c r="I146" s="115">
        <f>O146-1</f>
        <v>44620</v>
      </c>
      <c r="J146" s="69"/>
      <c r="N146" s="262" t="str">
        <f t="shared" ref="N146:AS147" si="126">N104</f>
        <v>날짜</v>
      </c>
      <c r="O146" s="263">
        <f t="shared" si="126"/>
        <v>44621</v>
      </c>
      <c r="P146" s="264">
        <f t="shared" si="126"/>
        <v>44622</v>
      </c>
      <c r="Q146" s="264">
        <f t="shared" si="126"/>
        <v>44623</v>
      </c>
      <c r="R146" s="264">
        <f t="shared" si="126"/>
        <v>44624</v>
      </c>
      <c r="S146" s="264">
        <f t="shared" si="126"/>
        <v>44625</v>
      </c>
      <c r="T146" s="264">
        <f t="shared" si="126"/>
        <v>44626</v>
      </c>
      <c r="U146" s="264">
        <f t="shared" si="126"/>
        <v>44627</v>
      </c>
      <c r="V146" s="264">
        <f t="shared" si="126"/>
        <v>44628</v>
      </c>
      <c r="W146" s="264">
        <f t="shared" si="126"/>
        <v>44629</v>
      </c>
      <c r="X146" s="264">
        <f t="shared" si="126"/>
        <v>44630</v>
      </c>
      <c r="Y146" s="264">
        <f t="shared" si="126"/>
        <v>44631</v>
      </c>
      <c r="Z146" s="264">
        <f t="shared" si="126"/>
        <v>44632</v>
      </c>
      <c r="AA146" s="264">
        <f t="shared" si="126"/>
        <v>44633</v>
      </c>
      <c r="AB146" s="264">
        <f t="shared" si="126"/>
        <v>44634</v>
      </c>
      <c r="AC146" s="264">
        <f t="shared" si="126"/>
        <v>44635</v>
      </c>
      <c r="AD146" s="264">
        <f t="shared" si="126"/>
        <v>44636</v>
      </c>
      <c r="AE146" s="264">
        <f t="shared" si="126"/>
        <v>44637</v>
      </c>
      <c r="AF146" s="264">
        <f t="shared" si="126"/>
        <v>44638</v>
      </c>
      <c r="AG146" s="264">
        <f t="shared" si="126"/>
        <v>44639</v>
      </c>
      <c r="AH146" s="264">
        <f t="shared" si="126"/>
        <v>44640</v>
      </c>
      <c r="AI146" s="264">
        <f t="shared" si="126"/>
        <v>44641</v>
      </c>
      <c r="AJ146" s="264">
        <f t="shared" si="126"/>
        <v>44642</v>
      </c>
      <c r="AK146" s="264">
        <f t="shared" si="126"/>
        <v>44643</v>
      </c>
      <c r="AL146" s="264">
        <f t="shared" si="126"/>
        <v>44644</v>
      </c>
      <c r="AM146" s="264">
        <f t="shared" si="126"/>
        <v>44645</v>
      </c>
      <c r="AN146" s="264">
        <f t="shared" si="126"/>
        <v>44646</v>
      </c>
      <c r="AO146" s="264">
        <f t="shared" si="126"/>
        <v>44647</v>
      </c>
      <c r="AP146" s="264">
        <f t="shared" si="126"/>
        <v>44648</v>
      </c>
      <c r="AQ146" s="264">
        <f t="shared" si="126"/>
        <v>44649</v>
      </c>
      <c r="AR146" s="264">
        <f t="shared" si="126"/>
        <v>44650</v>
      </c>
      <c r="AS146" s="264">
        <f t="shared" si="126"/>
        <v>44651</v>
      </c>
      <c r="AT146" s="618" t="s">
        <v>48</v>
      </c>
      <c r="AV146" s="614" t="s">
        <v>102</v>
      </c>
      <c r="AW146" s="615"/>
      <c r="BN146" s="250" t="str">
        <f t="shared" ref="BN146:CS161" si="127">BN104</f>
        <v>날짜</v>
      </c>
      <c r="BO146" s="251">
        <f t="shared" si="127"/>
        <v>44621</v>
      </c>
      <c r="BP146" s="252">
        <f t="shared" si="127"/>
        <v>44622</v>
      </c>
      <c r="BQ146" s="252">
        <f t="shared" si="127"/>
        <v>44623</v>
      </c>
      <c r="BR146" s="252">
        <f t="shared" si="127"/>
        <v>44624</v>
      </c>
      <c r="BS146" s="252">
        <f t="shared" si="127"/>
        <v>44625</v>
      </c>
      <c r="BT146" s="252">
        <f t="shared" si="127"/>
        <v>44626</v>
      </c>
      <c r="BU146" s="252">
        <f t="shared" si="127"/>
        <v>44627</v>
      </c>
      <c r="BV146" s="252">
        <f t="shared" si="127"/>
        <v>44628</v>
      </c>
      <c r="BW146" s="252">
        <f t="shared" si="127"/>
        <v>44629</v>
      </c>
      <c r="BX146" s="252">
        <f t="shared" si="127"/>
        <v>44630</v>
      </c>
      <c r="BY146" s="252">
        <f t="shared" si="127"/>
        <v>44631</v>
      </c>
      <c r="BZ146" s="252">
        <f t="shared" si="127"/>
        <v>44632</v>
      </c>
      <c r="CA146" s="252">
        <f t="shared" si="127"/>
        <v>44633</v>
      </c>
      <c r="CB146" s="252">
        <f t="shared" si="127"/>
        <v>44634</v>
      </c>
      <c r="CC146" s="252">
        <f t="shared" si="127"/>
        <v>44635</v>
      </c>
      <c r="CD146" s="252">
        <f t="shared" si="127"/>
        <v>44636</v>
      </c>
      <c r="CE146" s="252">
        <f t="shared" si="127"/>
        <v>44637</v>
      </c>
      <c r="CF146" s="252">
        <f t="shared" si="127"/>
        <v>44638</v>
      </c>
      <c r="CG146" s="252">
        <f t="shared" si="127"/>
        <v>44639</v>
      </c>
      <c r="CH146" s="252">
        <f t="shared" si="127"/>
        <v>44640</v>
      </c>
      <c r="CI146" s="252">
        <f t="shared" si="127"/>
        <v>44641</v>
      </c>
      <c r="CJ146" s="252">
        <f t="shared" si="127"/>
        <v>44642</v>
      </c>
      <c r="CK146" s="252">
        <f t="shared" si="127"/>
        <v>44643</v>
      </c>
      <c r="CL146" s="252">
        <f t="shared" si="127"/>
        <v>44644</v>
      </c>
      <c r="CM146" s="252">
        <f t="shared" si="127"/>
        <v>44645</v>
      </c>
      <c r="CN146" s="252">
        <f t="shared" si="127"/>
        <v>44646</v>
      </c>
      <c r="CO146" s="252">
        <f t="shared" si="127"/>
        <v>44647</v>
      </c>
      <c r="CP146" s="252">
        <f t="shared" si="127"/>
        <v>44648</v>
      </c>
      <c r="CQ146" s="252">
        <f t="shared" si="127"/>
        <v>44649</v>
      </c>
      <c r="CR146" s="252">
        <f t="shared" si="127"/>
        <v>44650</v>
      </c>
      <c r="CS146" s="253">
        <f t="shared" si="127"/>
        <v>44651</v>
      </c>
    </row>
    <row r="147" spans="1:97" ht="15" customHeight="1">
      <c r="A147" s="482"/>
      <c r="B147" s="482"/>
      <c r="C147" s="482"/>
      <c r="D147" s="549" t="str">
        <f t="shared" ref="D147:I147" ca="1" si="128">D105</f>
        <v>수</v>
      </c>
      <c r="E147" s="92" t="str">
        <f t="shared" ca="1" si="128"/>
        <v>목</v>
      </c>
      <c r="F147" s="92" t="str">
        <f t="shared" ca="1" si="128"/>
        <v>금</v>
      </c>
      <c r="G147" s="92" t="str">
        <f t="shared" ca="1" si="128"/>
        <v>토</v>
      </c>
      <c r="H147" s="92" t="str">
        <f t="shared" ca="1" si="128"/>
        <v>일</v>
      </c>
      <c r="I147" s="103" t="str">
        <f t="shared" ca="1" si="128"/>
        <v>월</v>
      </c>
      <c r="J147" s="69"/>
      <c r="N147" s="265" t="str">
        <f t="shared" si="126"/>
        <v>이름</v>
      </c>
      <c r="O147" s="266" t="str">
        <f t="shared" ca="1" si="126"/>
        <v>휴</v>
      </c>
      <c r="P147" s="266" t="str">
        <f t="shared" ca="1" si="126"/>
        <v>수</v>
      </c>
      <c r="Q147" s="266" t="str">
        <f t="shared" ca="1" si="126"/>
        <v>목</v>
      </c>
      <c r="R147" s="266" t="str">
        <f t="shared" ca="1" si="126"/>
        <v>금</v>
      </c>
      <c r="S147" s="266" t="str">
        <f t="shared" ca="1" si="126"/>
        <v>토</v>
      </c>
      <c r="T147" s="266" t="str">
        <f t="shared" ca="1" si="126"/>
        <v>일</v>
      </c>
      <c r="U147" s="266" t="str">
        <f t="shared" ca="1" si="126"/>
        <v>월</v>
      </c>
      <c r="V147" s="266" t="str">
        <f t="shared" ca="1" si="126"/>
        <v>화</v>
      </c>
      <c r="W147" s="266" t="str">
        <f t="shared" ca="1" si="126"/>
        <v>수</v>
      </c>
      <c r="X147" s="266" t="str">
        <f t="shared" ca="1" si="126"/>
        <v>목</v>
      </c>
      <c r="Y147" s="266" t="str">
        <f t="shared" ca="1" si="126"/>
        <v>금</v>
      </c>
      <c r="Z147" s="266" t="str">
        <f t="shared" ca="1" si="126"/>
        <v>토</v>
      </c>
      <c r="AA147" s="266" t="str">
        <f t="shared" ca="1" si="126"/>
        <v>일</v>
      </c>
      <c r="AB147" s="266" t="str">
        <f t="shared" ca="1" si="126"/>
        <v>월</v>
      </c>
      <c r="AC147" s="266" t="str">
        <f t="shared" ca="1" si="126"/>
        <v>화</v>
      </c>
      <c r="AD147" s="266" t="str">
        <f t="shared" ca="1" si="126"/>
        <v>수</v>
      </c>
      <c r="AE147" s="266" t="str">
        <f t="shared" ca="1" si="126"/>
        <v>목</v>
      </c>
      <c r="AF147" s="266" t="str">
        <f t="shared" ca="1" si="126"/>
        <v>금</v>
      </c>
      <c r="AG147" s="266" t="str">
        <f t="shared" ca="1" si="126"/>
        <v>토</v>
      </c>
      <c r="AH147" s="266" t="str">
        <f t="shared" ca="1" si="126"/>
        <v>일</v>
      </c>
      <c r="AI147" s="266" t="str">
        <f t="shared" ca="1" si="126"/>
        <v>월</v>
      </c>
      <c r="AJ147" s="266" t="str">
        <f t="shared" ca="1" si="126"/>
        <v>화</v>
      </c>
      <c r="AK147" s="266" t="str">
        <f t="shared" ca="1" si="126"/>
        <v>수</v>
      </c>
      <c r="AL147" s="266" t="str">
        <f t="shared" ca="1" si="126"/>
        <v>목</v>
      </c>
      <c r="AM147" s="266" t="str">
        <f t="shared" ca="1" si="126"/>
        <v>금</v>
      </c>
      <c r="AN147" s="266" t="str">
        <f t="shared" ca="1" si="126"/>
        <v>토</v>
      </c>
      <c r="AO147" s="266" t="str">
        <f t="shared" ca="1" si="126"/>
        <v>일</v>
      </c>
      <c r="AP147" s="266" t="str">
        <f t="shared" ca="1" si="126"/>
        <v>월</v>
      </c>
      <c r="AQ147" s="266" t="str">
        <f t="shared" ca="1" si="126"/>
        <v>화</v>
      </c>
      <c r="AR147" s="266" t="str">
        <f t="shared" ca="1" si="126"/>
        <v>수</v>
      </c>
      <c r="AS147" s="266" t="str">
        <f t="shared" ca="1" si="126"/>
        <v>목</v>
      </c>
      <c r="AT147" s="619"/>
      <c r="AV147" s="616"/>
      <c r="AW147" s="617"/>
      <c r="BN147" s="254" t="str">
        <f t="shared" si="127"/>
        <v>요일</v>
      </c>
      <c r="BO147" s="255" t="str">
        <f t="shared" ca="1" si="127"/>
        <v>휴</v>
      </c>
      <c r="BP147" s="256" t="str">
        <f t="shared" ca="1" si="127"/>
        <v>수</v>
      </c>
      <c r="BQ147" s="256" t="str">
        <f t="shared" ca="1" si="127"/>
        <v>목</v>
      </c>
      <c r="BR147" s="256" t="str">
        <f t="shared" ca="1" si="127"/>
        <v>금</v>
      </c>
      <c r="BS147" s="256" t="str">
        <f t="shared" ca="1" si="127"/>
        <v>토</v>
      </c>
      <c r="BT147" s="256" t="str">
        <f t="shared" ca="1" si="127"/>
        <v>일</v>
      </c>
      <c r="BU147" s="256" t="str">
        <f t="shared" ca="1" si="127"/>
        <v>월</v>
      </c>
      <c r="BV147" s="256" t="str">
        <f t="shared" ca="1" si="127"/>
        <v>화</v>
      </c>
      <c r="BW147" s="256" t="str">
        <f t="shared" ca="1" si="127"/>
        <v>수</v>
      </c>
      <c r="BX147" s="256" t="str">
        <f t="shared" ca="1" si="127"/>
        <v>목</v>
      </c>
      <c r="BY147" s="256" t="str">
        <f t="shared" ca="1" si="127"/>
        <v>금</v>
      </c>
      <c r="BZ147" s="256" t="str">
        <f t="shared" ca="1" si="127"/>
        <v>토</v>
      </c>
      <c r="CA147" s="256" t="str">
        <f t="shared" ca="1" si="127"/>
        <v>일</v>
      </c>
      <c r="CB147" s="256" t="str">
        <f t="shared" ca="1" si="127"/>
        <v>월</v>
      </c>
      <c r="CC147" s="256" t="str">
        <f t="shared" ca="1" si="127"/>
        <v>화</v>
      </c>
      <c r="CD147" s="256" t="str">
        <f t="shared" ca="1" si="127"/>
        <v>수</v>
      </c>
      <c r="CE147" s="256" t="str">
        <f t="shared" ca="1" si="127"/>
        <v>목</v>
      </c>
      <c r="CF147" s="256" t="str">
        <f t="shared" ca="1" si="127"/>
        <v>금</v>
      </c>
      <c r="CG147" s="256" t="str">
        <f t="shared" ca="1" si="127"/>
        <v>토</v>
      </c>
      <c r="CH147" s="256" t="str">
        <f t="shared" ca="1" si="127"/>
        <v>일</v>
      </c>
      <c r="CI147" s="256" t="str">
        <f t="shared" ca="1" si="127"/>
        <v>월</v>
      </c>
      <c r="CJ147" s="256" t="str">
        <f t="shared" ca="1" si="127"/>
        <v>화</v>
      </c>
      <c r="CK147" s="256" t="str">
        <f t="shared" ca="1" si="127"/>
        <v>수</v>
      </c>
      <c r="CL147" s="256" t="str">
        <f t="shared" ca="1" si="127"/>
        <v>목</v>
      </c>
      <c r="CM147" s="256" t="str">
        <f t="shared" ca="1" si="127"/>
        <v>금</v>
      </c>
      <c r="CN147" s="256" t="str">
        <f t="shared" ca="1" si="127"/>
        <v>토</v>
      </c>
      <c r="CO147" s="256" t="str">
        <f t="shared" ca="1" si="127"/>
        <v>일</v>
      </c>
      <c r="CP147" s="256" t="str">
        <f t="shared" ca="1" si="127"/>
        <v>월</v>
      </c>
      <c r="CQ147" s="256" t="str">
        <f t="shared" ca="1" si="127"/>
        <v>화</v>
      </c>
      <c r="CR147" s="256" t="str">
        <f t="shared" ca="1" si="127"/>
        <v>수</v>
      </c>
      <c r="CS147" s="257" t="str">
        <f t="shared" ca="1" si="127"/>
        <v>목</v>
      </c>
    </row>
    <row r="148" spans="1:97" ht="15" customHeight="1">
      <c r="A148" s="487">
        <f ca="1">SUM(IF(OR(D$147="휴",D148&lt;=8),0,D148-8),IF(OR(E$147="휴",E148&lt;=8),0,E148-8),IF(OR(F$147="휴",F148&lt;=8),0,F148-8),IF(OR(G$147="휴",G148&lt;=8),0,G148-8),IF(OR(H$147="휴",H148&lt;=8),0,H148-8),IF(OR(I$147="휴",I148&lt;=8),0,I148-8))</f>
        <v>0</v>
      </c>
      <c r="B148" s="488">
        <f t="shared" ref="B148:B162" si="129">IF(OR($I$2=0,$H$22="부"),0,MAX(A148,C148-40))</f>
        <v>0</v>
      </c>
      <c r="C148" s="489">
        <f t="shared" ref="C148:C162" ca="1" si="130">IF($I$2=0,0,SUM(D148:I148)-SUMIF($D$147:$I$147,"휴",D148:I148)-IF($E$2=1,0,SUMIF($D$147:$I$147,$F$3,D148:I148)))</f>
        <v>0</v>
      </c>
      <c r="D148" s="550">
        <f t="shared" ref="D148:I162" si="131">IF(OR($I$2=0,$H$22="부"),0,IFERROR(IF(D$102&lt;0,0,VLOOKUP(D106,$D$8:$H$18,5,0)),0))</f>
        <v>0</v>
      </c>
      <c r="E148" s="485">
        <f t="shared" si="131"/>
        <v>0</v>
      </c>
      <c r="F148" s="485">
        <f t="shared" si="131"/>
        <v>0</v>
      </c>
      <c r="G148" s="485">
        <f t="shared" si="131"/>
        <v>0</v>
      </c>
      <c r="H148" s="485">
        <f t="shared" si="131"/>
        <v>0</v>
      </c>
      <c r="I148" s="551">
        <f t="shared" si="131"/>
        <v>0</v>
      </c>
      <c r="J148" s="69"/>
      <c r="N148" s="267" t="str">
        <f t="shared" ref="N148:N162" si="132">M8</f>
        <v>직원1</v>
      </c>
      <c r="O148" s="268">
        <f t="shared" ref="O148:AS156" si="133">IFERROR(VLOOKUP(O106,$D$8:$H$18,5,0),0)</f>
        <v>0</v>
      </c>
      <c r="P148" s="268">
        <f t="shared" si="133"/>
        <v>0</v>
      </c>
      <c r="Q148" s="268">
        <f t="shared" si="133"/>
        <v>0</v>
      </c>
      <c r="R148" s="268">
        <f t="shared" si="133"/>
        <v>0</v>
      </c>
      <c r="S148" s="268">
        <f t="shared" si="133"/>
        <v>0</v>
      </c>
      <c r="T148" s="268">
        <f t="shared" si="133"/>
        <v>0</v>
      </c>
      <c r="U148" s="268">
        <f t="shared" si="133"/>
        <v>0</v>
      </c>
      <c r="V148" s="269">
        <f t="shared" si="133"/>
        <v>0</v>
      </c>
      <c r="W148" s="269">
        <f t="shared" si="133"/>
        <v>0</v>
      </c>
      <c r="X148" s="269">
        <f t="shared" si="133"/>
        <v>0</v>
      </c>
      <c r="Y148" s="269">
        <f t="shared" si="133"/>
        <v>0</v>
      </c>
      <c r="Z148" s="269">
        <f t="shared" si="133"/>
        <v>0</v>
      </c>
      <c r="AA148" s="269">
        <f t="shared" si="133"/>
        <v>0</v>
      </c>
      <c r="AB148" s="269">
        <f t="shared" si="133"/>
        <v>0</v>
      </c>
      <c r="AC148" s="269">
        <f t="shared" si="133"/>
        <v>0</v>
      </c>
      <c r="AD148" s="269">
        <f t="shared" si="133"/>
        <v>0</v>
      </c>
      <c r="AE148" s="269">
        <f t="shared" si="133"/>
        <v>0</v>
      </c>
      <c r="AF148" s="269">
        <f t="shared" si="133"/>
        <v>0</v>
      </c>
      <c r="AG148" s="269">
        <f t="shared" si="133"/>
        <v>0</v>
      </c>
      <c r="AH148" s="269">
        <f t="shared" si="133"/>
        <v>0</v>
      </c>
      <c r="AI148" s="269">
        <f t="shared" si="133"/>
        <v>0</v>
      </c>
      <c r="AJ148" s="269">
        <f t="shared" si="133"/>
        <v>0</v>
      </c>
      <c r="AK148" s="269">
        <f t="shared" si="133"/>
        <v>0</v>
      </c>
      <c r="AL148" s="269">
        <f t="shared" si="133"/>
        <v>0</v>
      </c>
      <c r="AM148" s="269">
        <f t="shared" si="133"/>
        <v>0</v>
      </c>
      <c r="AN148" s="269">
        <f t="shared" si="133"/>
        <v>0</v>
      </c>
      <c r="AO148" s="269">
        <f t="shared" si="133"/>
        <v>0</v>
      </c>
      <c r="AP148" s="269">
        <f t="shared" si="133"/>
        <v>0</v>
      </c>
      <c r="AQ148" s="269">
        <f t="shared" si="133"/>
        <v>0</v>
      </c>
      <c r="AR148" s="269">
        <f t="shared" si="133"/>
        <v>0</v>
      </c>
      <c r="AS148" s="269">
        <f t="shared" si="133"/>
        <v>0</v>
      </c>
      <c r="AT148" s="270">
        <f>SUM(O148:AS148)</f>
        <v>0</v>
      </c>
      <c r="AV148" s="458" t="s">
        <v>98</v>
      </c>
      <c r="AW148" s="315">
        <v>160</v>
      </c>
      <c r="BN148" s="182" t="str">
        <f t="shared" si="127"/>
        <v>직원1</v>
      </c>
      <c r="BO148" s="183">
        <f>IFERROR(VLOOKUP(O106,$D$8:$H$18,5,0),0)</f>
        <v>0</v>
      </c>
      <c r="BP148" s="184">
        <f t="shared" ref="BP148:CS148" si="134">IFERROR(VLOOKUP(P106,$D$8:$H$18,5,0),0)</f>
        <v>0</v>
      </c>
      <c r="BQ148" s="184">
        <f t="shared" si="134"/>
        <v>0</v>
      </c>
      <c r="BR148" s="184">
        <f t="shared" si="134"/>
        <v>0</v>
      </c>
      <c r="BS148" s="184">
        <f t="shared" si="134"/>
        <v>0</v>
      </c>
      <c r="BT148" s="184">
        <f t="shared" si="134"/>
        <v>0</v>
      </c>
      <c r="BU148" s="184">
        <f t="shared" si="134"/>
        <v>0</v>
      </c>
      <c r="BV148" s="185">
        <f t="shared" si="134"/>
        <v>0</v>
      </c>
      <c r="BW148" s="185">
        <f t="shared" si="134"/>
        <v>0</v>
      </c>
      <c r="BX148" s="185">
        <f t="shared" si="134"/>
        <v>0</v>
      </c>
      <c r="BY148" s="185">
        <f t="shared" si="134"/>
        <v>0</v>
      </c>
      <c r="BZ148" s="185">
        <f t="shared" si="134"/>
        <v>0</v>
      </c>
      <c r="CA148" s="185">
        <f t="shared" si="134"/>
        <v>0</v>
      </c>
      <c r="CB148" s="185">
        <f t="shared" si="134"/>
        <v>0</v>
      </c>
      <c r="CC148" s="185">
        <f t="shared" si="134"/>
        <v>0</v>
      </c>
      <c r="CD148" s="185">
        <f t="shared" si="134"/>
        <v>0</v>
      </c>
      <c r="CE148" s="185">
        <f t="shared" si="134"/>
        <v>0</v>
      </c>
      <c r="CF148" s="185">
        <f t="shared" si="134"/>
        <v>0</v>
      </c>
      <c r="CG148" s="185">
        <f t="shared" si="134"/>
        <v>0</v>
      </c>
      <c r="CH148" s="185">
        <f t="shared" si="134"/>
        <v>0</v>
      </c>
      <c r="CI148" s="185">
        <f t="shared" si="134"/>
        <v>0</v>
      </c>
      <c r="CJ148" s="185">
        <f t="shared" si="134"/>
        <v>0</v>
      </c>
      <c r="CK148" s="185">
        <f t="shared" si="134"/>
        <v>0</v>
      </c>
      <c r="CL148" s="185">
        <f t="shared" si="134"/>
        <v>0</v>
      </c>
      <c r="CM148" s="185">
        <f t="shared" si="134"/>
        <v>0</v>
      </c>
      <c r="CN148" s="185">
        <f t="shared" si="134"/>
        <v>0</v>
      </c>
      <c r="CO148" s="185">
        <f t="shared" si="134"/>
        <v>0</v>
      </c>
      <c r="CP148" s="185">
        <f t="shared" si="134"/>
        <v>0</v>
      </c>
      <c r="CQ148" s="185">
        <f t="shared" si="134"/>
        <v>0</v>
      </c>
      <c r="CR148" s="185">
        <f t="shared" si="134"/>
        <v>0</v>
      </c>
      <c r="CS148" s="186">
        <f t="shared" si="134"/>
        <v>0</v>
      </c>
    </row>
    <row r="149" spans="1:97" ht="15" customHeight="1">
      <c r="A149" s="487">
        <f t="shared" ref="A149:A162" ca="1" si="135">SUM(IF(OR(D$147="휴",D149&lt;=8),0,D149-8),IF(OR(E$147="휴",E149&lt;=8),0,E149-8),IF(OR(F$147="휴",F149&lt;=8),0,F149-8),IF(OR(G$147="휴",G149&lt;=8),0,G149-8),IF(OR(H$147="휴",H149&lt;=8),0,H149-8),IF(OR(I$147="휴",I149&lt;=8),0,I149-8))</f>
        <v>0</v>
      </c>
      <c r="B149" s="488">
        <f t="shared" si="129"/>
        <v>0</v>
      </c>
      <c r="C149" s="489">
        <f t="shared" ca="1" si="130"/>
        <v>0</v>
      </c>
      <c r="D149" s="550">
        <f t="shared" si="131"/>
        <v>0</v>
      </c>
      <c r="E149" s="485">
        <f t="shared" si="131"/>
        <v>0</v>
      </c>
      <c r="F149" s="485">
        <f t="shared" si="131"/>
        <v>0</v>
      </c>
      <c r="G149" s="485">
        <f t="shared" si="131"/>
        <v>0</v>
      </c>
      <c r="H149" s="485">
        <f t="shared" si="131"/>
        <v>0</v>
      </c>
      <c r="I149" s="551">
        <f t="shared" si="131"/>
        <v>0</v>
      </c>
      <c r="J149" s="69"/>
      <c r="N149" s="267" t="str">
        <f t="shared" si="132"/>
        <v>직원2</v>
      </c>
      <c r="O149" s="268">
        <f t="shared" si="133"/>
        <v>0</v>
      </c>
      <c r="P149" s="268">
        <f t="shared" si="133"/>
        <v>0</v>
      </c>
      <c r="Q149" s="268">
        <f t="shared" si="133"/>
        <v>0</v>
      </c>
      <c r="R149" s="268">
        <f t="shared" si="133"/>
        <v>0</v>
      </c>
      <c r="S149" s="268">
        <f t="shared" si="133"/>
        <v>0</v>
      </c>
      <c r="T149" s="268">
        <f t="shared" si="133"/>
        <v>0</v>
      </c>
      <c r="U149" s="268">
        <f t="shared" si="133"/>
        <v>0</v>
      </c>
      <c r="V149" s="269">
        <f t="shared" si="133"/>
        <v>0</v>
      </c>
      <c r="W149" s="269">
        <f t="shared" si="133"/>
        <v>0</v>
      </c>
      <c r="X149" s="269">
        <f t="shared" si="133"/>
        <v>0</v>
      </c>
      <c r="Y149" s="269">
        <f t="shared" si="133"/>
        <v>0</v>
      </c>
      <c r="Z149" s="269">
        <f t="shared" si="133"/>
        <v>0</v>
      </c>
      <c r="AA149" s="269">
        <f t="shared" si="133"/>
        <v>0</v>
      </c>
      <c r="AB149" s="269">
        <f t="shared" si="133"/>
        <v>0</v>
      </c>
      <c r="AC149" s="269">
        <f t="shared" si="133"/>
        <v>0</v>
      </c>
      <c r="AD149" s="269">
        <f t="shared" si="133"/>
        <v>0</v>
      </c>
      <c r="AE149" s="269">
        <f t="shared" si="133"/>
        <v>0</v>
      </c>
      <c r="AF149" s="269">
        <f t="shared" si="133"/>
        <v>0</v>
      </c>
      <c r="AG149" s="269">
        <f t="shared" si="133"/>
        <v>0</v>
      </c>
      <c r="AH149" s="269">
        <f t="shared" si="133"/>
        <v>0</v>
      </c>
      <c r="AI149" s="269">
        <f t="shared" si="133"/>
        <v>0</v>
      </c>
      <c r="AJ149" s="269">
        <f t="shared" si="133"/>
        <v>0</v>
      </c>
      <c r="AK149" s="269">
        <f t="shared" si="133"/>
        <v>0</v>
      </c>
      <c r="AL149" s="269">
        <f t="shared" si="133"/>
        <v>0</v>
      </c>
      <c r="AM149" s="269">
        <f t="shared" si="133"/>
        <v>0</v>
      </c>
      <c r="AN149" s="269">
        <f t="shared" si="133"/>
        <v>0</v>
      </c>
      <c r="AO149" s="269">
        <f t="shared" si="133"/>
        <v>0</v>
      </c>
      <c r="AP149" s="269">
        <f t="shared" si="133"/>
        <v>0</v>
      </c>
      <c r="AQ149" s="269">
        <f t="shared" si="133"/>
        <v>0</v>
      </c>
      <c r="AR149" s="269">
        <f t="shared" si="133"/>
        <v>0</v>
      </c>
      <c r="AS149" s="269">
        <f t="shared" si="133"/>
        <v>0</v>
      </c>
      <c r="AT149" s="270">
        <f t="shared" ref="AT149:AT162" si="136">SUM(O149:AS149)</f>
        <v>0</v>
      </c>
      <c r="AV149" s="458" t="s">
        <v>99</v>
      </c>
      <c r="AW149" s="315">
        <v>165.71</v>
      </c>
      <c r="BN149" s="187" t="str">
        <f t="shared" si="127"/>
        <v>직원2</v>
      </c>
      <c r="BO149" s="188">
        <f t="shared" ref="BO149:CS157" si="137">IFERROR(VLOOKUP(O107,$D$8:$H$18,5,0),0)</f>
        <v>0</v>
      </c>
      <c r="BP149" s="189">
        <f t="shared" si="137"/>
        <v>0</v>
      </c>
      <c r="BQ149" s="189">
        <f t="shared" si="137"/>
        <v>0</v>
      </c>
      <c r="BR149" s="189">
        <f t="shared" si="137"/>
        <v>0</v>
      </c>
      <c r="BS149" s="189">
        <f t="shared" si="137"/>
        <v>0</v>
      </c>
      <c r="BT149" s="189">
        <f t="shared" si="137"/>
        <v>0</v>
      </c>
      <c r="BU149" s="189">
        <f t="shared" si="137"/>
        <v>0</v>
      </c>
      <c r="BV149" s="190">
        <f t="shared" si="137"/>
        <v>0</v>
      </c>
      <c r="BW149" s="190">
        <f t="shared" si="137"/>
        <v>0</v>
      </c>
      <c r="BX149" s="190">
        <f t="shared" si="137"/>
        <v>0</v>
      </c>
      <c r="BY149" s="190">
        <f t="shared" si="137"/>
        <v>0</v>
      </c>
      <c r="BZ149" s="190">
        <f t="shared" si="137"/>
        <v>0</v>
      </c>
      <c r="CA149" s="190">
        <f t="shared" si="137"/>
        <v>0</v>
      </c>
      <c r="CB149" s="190">
        <f t="shared" si="137"/>
        <v>0</v>
      </c>
      <c r="CC149" s="190">
        <f t="shared" si="137"/>
        <v>0</v>
      </c>
      <c r="CD149" s="190">
        <f t="shared" si="137"/>
        <v>0</v>
      </c>
      <c r="CE149" s="190">
        <f t="shared" si="137"/>
        <v>0</v>
      </c>
      <c r="CF149" s="190">
        <f t="shared" si="137"/>
        <v>0</v>
      </c>
      <c r="CG149" s="190">
        <f t="shared" si="137"/>
        <v>0</v>
      </c>
      <c r="CH149" s="190">
        <f t="shared" si="137"/>
        <v>0</v>
      </c>
      <c r="CI149" s="190">
        <f t="shared" si="137"/>
        <v>0</v>
      </c>
      <c r="CJ149" s="190">
        <f t="shared" si="137"/>
        <v>0</v>
      </c>
      <c r="CK149" s="190">
        <f t="shared" si="137"/>
        <v>0</v>
      </c>
      <c r="CL149" s="190">
        <f t="shared" si="137"/>
        <v>0</v>
      </c>
      <c r="CM149" s="190">
        <f t="shared" si="137"/>
        <v>0</v>
      </c>
      <c r="CN149" s="190">
        <f t="shared" si="137"/>
        <v>0</v>
      </c>
      <c r="CO149" s="190">
        <f t="shared" si="137"/>
        <v>0</v>
      </c>
      <c r="CP149" s="190">
        <f t="shared" si="137"/>
        <v>0</v>
      </c>
      <c r="CQ149" s="190">
        <f t="shared" si="137"/>
        <v>0</v>
      </c>
      <c r="CR149" s="190">
        <f t="shared" si="137"/>
        <v>0</v>
      </c>
      <c r="CS149" s="191">
        <f t="shared" si="137"/>
        <v>0</v>
      </c>
    </row>
    <row r="150" spans="1:97" ht="15" customHeight="1">
      <c r="A150" s="487">
        <f t="shared" ca="1" si="135"/>
        <v>0</v>
      </c>
      <c r="B150" s="488">
        <f t="shared" si="129"/>
        <v>0</v>
      </c>
      <c r="C150" s="489">
        <f t="shared" ca="1" si="130"/>
        <v>0</v>
      </c>
      <c r="D150" s="550">
        <f t="shared" si="131"/>
        <v>0</v>
      </c>
      <c r="E150" s="485">
        <f t="shared" si="131"/>
        <v>0</v>
      </c>
      <c r="F150" s="485">
        <f t="shared" si="131"/>
        <v>0</v>
      </c>
      <c r="G150" s="485">
        <f t="shared" si="131"/>
        <v>0</v>
      </c>
      <c r="H150" s="485">
        <f t="shared" si="131"/>
        <v>0</v>
      </c>
      <c r="I150" s="551">
        <f t="shared" si="131"/>
        <v>0</v>
      </c>
      <c r="J150" s="69"/>
      <c r="N150" s="267" t="str">
        <f t="shared" si="132"/>
        <v>직원3</v>
      </c>
      <c r="O150" s="268">
        <f t="shared" si="133"/>
        <v>0</v>
      </c>
      <c r="P150" s="268">
        <f t="shared" si="133"/>
        <v>0</v>
      </c>
      <c r="Q150" s="268">
        <f t="shared" si="133"/>
        <v>0</v>
      </c>
      <c r="R150" s="268">
        <f t="shared" si="133"/>
        <v>0</v>
      </c>
      <c r="S150" s="268">
        <f t="shared" si="133"/>
        <v>0</v>
      </c>
      <c r="T150" s="268">
        <f t="shared" si="133"/>
        <v>0</v>
      </c>
      <c r="U150" s="268">
        <f t="shared" si="133"/>
        <v>0</v>
      </c>
      <c r="V150" s="269">
        <f t="shared" si="133"/>
        <v>0</v>
      </c>
      <c r="W150" s="269">
        <f t="shared" si="133"/>
        <v>0</v>
      </c>
      <c r="X150" s="269">
        <f t="shared" si="133"/>
        <v>0</v>
      </c>
      <c r="Y150" s="269">
        <f t="shared" si="133"/>
        <v>0</v>
      </c>
      <c r="Z150" s="269">
        <f t="shared" si="133"/>
        <v>0</v>
      </c>
      <c r="AA150" s="269">
        <f t="shared" si="133"/>
        <v>0</v>
      </c>
      <c r="AB150" s="269">
        <f t="shared" si="133"/>
        <v>0</v>
      </c>
      <c r="AC150" s="269">
        <f t="shared" si="133"/>
        <v>0</v>
      </c>
      <c r="AD150" s="269">
        <f t="shared" si="133"/>
        <v>0</v>
      </c>
      <c r="AE150" s="269">
        <f t="shared" si="133"/>
        <v>0</v>
      </c>
      <c r="AF150" s="269">
        <f t="shared" si="133"/>
        <v>0</v>
      </c>
      <c r="AG150" s="269">
        <f t="shared" si="133"/>
        <v>0</v>
      </c>
      <c r="AH150" s="269">
        <f t="shared" si="133"/>
        <v>0</v>
      </c>
      <c r="AI150" s="269">
        <f t="shared" si="133"/>
        <v>0</v>
      </c>
      <c r="AJ150" s="269">
        <f t="shared" si="133"/>
        <v>0</v>
      </c>
      <c r="AK150" s="269">
        <f t="shared" si="133"/>
        <v>0</v>
      </c>
      <c r="AL150" s="269">
        <f t="shared" si="133"/>
        <v>0</v>
      </c>
      <c r="AM150" s="269">
        <f t="shared" si="133"/>
        <v>0</v>
      </c>
      <c r="AN150" s="269">
        <f t="shared" si="133"/>
        <v>0</v>
      </c>
      <c r="AO150" s="269">
        <f t="shared" si="133"/>
        <v>0</v>
      </c>
      <c r="AP150" s="269">
        <f t="shared" si="133"/>
        <v>0</v>
      </c>
      <c r="AQ150" s="269">
        <f t="shared" si="133"/>
        <v>0</v>
      </c>
      <c r="AR150" s="269">
        <f t="shared" si="133"/>
        <v>0</v>
      </c>
      <c r="AS150" s="269">
        <f t="shared" si="133"/>
        <v>0</v>
      </c>
      <c r="AT150" s="270">
        <f t="shared" si="136"/>
        <v>0</v>
      </c>
      <c r="AV150" s="458" t="s">
        <v>100</v>
      </c>
      <c r="AW150" s="315">
        <v>171.43</v>
      </c>
      <c r="BN150" s="187" t="str">
        <f t="shared" si="127"/>
        <v>직원3</v>
      </c>
      <c r="BO150" s="188">
        <f t="shared" si="137"/>
        <v>0</v>
      </c>
      <c r="BP150" s="189">
        <f t="shared" si="137"/>
        <v>0</v>
      </c>
      <c r="BQ150" s="189">
        <f t="shared" si="137"/>
        <v>0</v>
      </c>
      <c r="BR150" s="189">
        <f t="shared" si="137"/>
        <v>0</v>
      </c>
      <c r="BS150" s="189">
        <f t="shared" si="137"/>
        <v>0</v>
      </c>
      <c r="BT150" s="189">
        <f t="shared" si="137"/>
        <v>0</v>
      </c>
      <c r="BU150" s="189">
        <f t="shared" si="137"/>
        <v>0</v>
      </c>
      <c r="BV150" s="190">
        <f t="shared" si="137"/>
        <v>0</v>
      </c>
      <c r="BW150" s="190">
        <f t="shared" si="137"/>
        <v>0</v>
      </c>
      <c r="BX150" s="190">
        <f t="shared" si="137"/>
        <v>0</v>
      </c>
      <c r="BY150" s="190">
        <f t="shared" si="137"/>
        <v>0</v>
      </c>
      <c r="BZ150" s="190">
        <f t="shared" si="137"/>
        <v>0</v>
      </c>
      <c r="CA150" s="190">
        <f t="shared" si="137"/>
        <v>0</v>
      </c>
      <c r="CB150" s="190">
        <f t="shared" si="137"/>
        <v>0</v>
      </c>
      <c r="CC150" s="190">
        <f t="shared" si="137"/>
        <v>0</v>
      </c>
      <c r="CD150" s="190">
        <f t="shared" si="137"/>
        <v>0</v>
      </c>
      <c r="CE150" s="190">
        <f t="shared" si="137"/>
        <v>0</v>
      </c>
      <c r="CF150" s="190">
        <f t="shared" si="137"/>
        <v>0</v>
      </c>
      <c r="CG150" s="190">
        <f t="shared" si="137"/>
        <v>0</v>
      </c>
      <c r="CH150" s="190">
        <f t="shared" si="137"/>
        <v>0</v>
      </c>
      <c r="CI150" s="190">
        <f t="shared" si="137"/>
        <v>0</v>
      </c>
      <c r="CJ150" s="190">
        <f t="shared" si="137"/>
        <v>0</v>
      </c>
      <c r="CK150" s="190">
        <f t="shared" si="137"/>
        <v>0</v>
      </c>
      <c r="CL150" s="190">
        <f t="shared" si="137"/>
        <v>0</v>
      </c>
      <c r="CM150" s="190">
        <f t="shared" si="137"/>
        <v>0</v>
      </c>
      <c r="CN150" s="190">
        <f t="shared" si="137"/>
        <v>0</v>
      </c>
      <c r="CO150" s="190">
        <f t="shared" si="137"/>
        <v>0</v>
      </c>
      <c r="CP150" s="190">
        <f t="shared" si="137"/>
        <v>0</v>
      </c>
      <c r="CQ150" s="190">
        <f t="shared" si="137"/>
        <v>0</v>
      </c>
      <c r="CR150" s="190">
        <f t="shared" si="137"/>
        <v>0</v>
      </c>
      <c r="CS150" s="191">
        <f t="shared" si="137"/>
        <v>0</v>
      </c>
    </row>
    <row r="151" spans="1:97" ht="15" customHeight="1">
      <c r="A151" s="487">
        <f t="shared" ca="1" si="135"/>
        <v>0</v>
      </c>
      <c r="B151" s="488">
        <f t="shared" si="129"/>
        <v>0</v>
      </c>
      <c r="C151" s="489">
        <f t="shared" ca="1" si="130"/>
        <v>0</v>
      </c>
      <c r="D151" s="550">
        <f t="shared" si="131"/>
        <v>0</v>
      </c>
      <c r="E151" s="485">
        <f t="shared" si="131"/>
        <v>0</v>
      </c>
      <c r="F151" s="485">
        <f t="shared" si="131"/>
        <v>0</v>
      </c>
      <c r="G151" s="485">
        <f t="shared" si="131"/>
        <v>0</v>
      </c>
      <c r="H151" s="485">
        <f t="shared" si="131"/>
        <v>0</v>
      </c>
      <c r="I151" s="551">
        <f t="shared" si="131"/>
        <v>0</v>
      </c>
      <c r="J151" s="69"/>
      <c r="N151" s="267" t="str">
        <f t="shared" si="132"/>
        <v>직원4</v>
      </c>
      <c r="O151" s="268">
        <f t="shared" si="133"/>
        <v>0</v>
      </c>
      <c r="P151" s="268">
        <f t="shared" si="133"/>
        <v>0</v>
      </c>
      <c r="Q151" s="268">
        <f t="shared" si="133"/>
        <v>0</v>
      </c>
      <c r="R151" s="268">
        <f t="shared" si="133"/>
        <v>0</v>
      </c>
      <c r="S151" s="268">
        <f t="shared" si="133"/>
        <v>0</v>
      </c>
      <c r="T151" s="268">
        <f t="shared" si="133"/>
        <v>0</v>
      </c>
      <c r="U151" s="268">
        <f t="shared" si="133"/>
        <v>0</v>
      </c>
      <c r="V151" s="269">
        <f t="shared" si="133"/>
        <v>0</v>
      </c>
      <c r="W151" s="269">
        <f t="shared" si="133"/>
        <v>0</v>
      </c>
      <c r="X151" s="269">
        <f t="shared" si="133"/>
        <v>0</v>
      </c>
      <c r="Y151" s="269">
        <f t="shared" si="133"/>
        <v>0</v>
      </c>
      <c r="Z151" s="269">
        <f t="shared" si="133"/>
        <v>0</v>
      </c>
      <c r="AA151" s="269">
        <f t="shared" si="133"/>
        <v>0</v>
      </c>
      <c r="AB151" s="269">
        <f t="shared" si="133"/>
        <v>0</v>
      </c>
      <c r="AC151" s="269">
        <f t="shared" si="133"/>
        <v>0</v>
      </c>
      <c r="AD151" s="269">
        <f t="shared" si="133"/>
        <v>0</v>
      </c>
      <c r="AE151" s="269">
        <f t="shared" si="133"/>
        <v>0</v>
      </c>
      <c r="AF151" s="269">
        <f t="shared" si="133"/>
        <v>0</v>
      </c>
      <c r="AG151" s="269">
        <f t="shared" si="133"/>
        <v>0</v>
      </c>
      <c r="AH151" s="269">
        <f t="shared" si="133"/>
        <v>0</v>
      </c>
      <c r="AI151" s="269">
        <f t="shared" si="133"/>
        <v>0</v>
      </c>
      <c r="AJ151" s="269">
        <f t="shared" si="133"/>
        <v>0</v>
      </c>
      <c r="AK151" s="269">
        <f t="shared" si="133"/>
        <v>0</v>
      </c>
      <c r="AL151" s="269">
        <f t="shared" si="133"/>
        <v>0</v>
      </c>
      <c r="AM151" s="269">
        <f t="shared" si="133"/>
        <v>0</v>
      </c>
      <c r="AN151" s="269">
        <f t="shared" si="133"/>
        <v>0</v>
      </c>
      <c r="AO151" s="269">
        <f t="shared" si="133"/>
        <v>0</v>
      </c>
      <c r="AP151" s="269">
        <f t="shared" si="133"/>
        <v>0</v>
      </c>
      <c r="AQ151" s="269">
        <f t="shared" si="133"/>
        <v>0</v>
      </c>
      <c r="AR151" s="269">
        <f t="shared" si="133"/>
        <v>0</v>
      </c>
      <c r="AS151" s="269">
        <f t="shared" si="133"/>
        <v>0</v>
      </c>
      <c r="AT151" s="270">
        <f t="shared" si="136"/>
        <v>0</v>
      </c>
      <c r="AV151" s="316" t="s">
        <v>101</v>
      </c>
      <c r="AW151" s="317">
        <v>177.14</v>
      </c>
      <c r="BN151" s="187" t="str">
        <f t="shared" si="127"/>
        <v>직원4</v>
      </c>
      <c r="BO151" s="188">
        <f t="shared" si="137"/>
        <v>0</v>
      </c>
      <c r="BP151" s="189">
        <f t="shared" si="137"/>
        <v>0</v>
      </c>
      <c r="BQ151" s="189">
        <f t="shared" si="137"/>
        <v>0</v>
      </c>
      <c r="BR151" s="189">
        <f t="shared" si="137"/>
        <v>0</v>
      </c>
      <c r="BS151" s="189">
        <f t="shared" si="137"/>
        <v>0</v>
      </c>
      <c r="BT151" s="189">
        <f t="shared" si="137"/>
        <v>0</v>
      </c>
      <c r="BU151" s="189">
        <f t="shared" si="137"/>
        <v>0</v>
      </c>
      <c r="BV151" s="190">
        <f t="shared" si="137"/>
        <v>0</v>
      </c>
      <c r="BW151" s="190">
        <f t="shared" si="137"/>
        <v>0</v>
      </c>
      <c r="BX151" s="190">
        <f t="shared" si="137"/>
        <v>0</v>
      </c>
      <c r="BY151" s="190">
        <f t="shared" si="137"/>
        <v>0</v>
      </c>
      <c r="BZ151" s="190">
        <f t="shared" si="137"/>
        <v>0</v>
      </c>
      <c r="CA151" s="190">
        <f t="shared" si="137"/>
        <v>0</v>
      </c>
      <c r="CB151" s="190">
        <f t="shared" si="137"/>
        <v>0</v>
      </c>
      <c r="CC151" s="190">
        <f t="shared" si="137"/>
        <v>0</v>
      </c>
      <c r="CD151" s="190">
        <f t="shared" si="137"/>
        <v>0</v>
      </c>
      <c r="CE151" s="190">
        <f t="shared" si="137"/>
        <v>0</v>
      </c>
      <c r="CF151" s="190">
        <f t="shared" si="137"/>
        <v>0</v>
      </c>
      <c r="CG151" s="190">
        <f t="shared" si="137"/>
        <v>0</v>
      </c>
      <c r="CH151" s="190">
        <f t="shared" si="137"/>
        <v>0</v>
      </c>
      <c r="CI151" s="190">
        <f t="shared" si="137"/>
        <v>0</v>
      </c>
      <c r="CJ151" s="190">
        <f t="shared" si="137"/>
        <v>0</v>
      </c>
      <c r="CK151" s="190">
        <f t="shared" si="137"/>
        <v>0</v>
      </c>
      <c r="CL151" s="190">
        <f t="shared" si="137"/>
        <v>0</v>
      </c>
      <c r="CM151" s="190">
        <f t="shared" si="137"/>
        <v>0</v>
      </c>
      <c r="CN151" s="190">
        <f t="shared" si="137"/>
        <v>0</v>
      </c>
      <c r="CO151" s="190">
        <f t="shared" si="137"/>
        <v>0</v>
      </c>
      <c r="CP151" s="190">
        <f t="shared" si="137"/>
        <v>0</v>
      </c>
      <c r="CQ151" s="190">
        <f t="shared" si="137"/>
        <v>0</v>
      </c>
      <c r="CR151" s="190">
        <f t="shared" si="137"/>
        <v>0</v>
      </c>
      <c r="CS151" s="191">
        <f t="shared" si="137"/>
        <v>0</v>
      </c>
    </row>
    <row r="152" spans="1:97" ht="15" customHeight="1">
      <c r="A152" s="487">
        <f t="shared" ca="1" si="135"/>
        <v>0</v>
      </c>
      <c r="B152" s="488">
        <f t="shared" si="129"/>
        <v>0</v>
      </c>
      <c r="C152" s="489">
        <f t="shared" ca="1" si="130"/>
        <v>0</v>
      </c>
      <c r="D152" s="550">
        <f t="shared" si="131"/>
        <v>0</v>
      </c>
      <c r="E152" s="485">
        <f t="shared" si="131"/>
        <v>0</v>
      </c>
      <c r="F152" s="485">
        <f t="shared" si="131"/>
        <v>0</v>
      </c>
      <c r="G152" s="485">
        <f t="shared" si="131"/>
        <v>0</v>
      </c>
      <c r="H152" s="485">
        <f t="shared" si="131"/>
        <v>0</v>
      </c>
      <c r="I152" s="551">
        <f t="shared" si="131"/>
        <v>0</v>
      </c>
      <c r="J152" s="69"/>
      <c r="N152" s="267" t="str">
        <f t="shared" si="132"/>
        <v>직원5</v>
      </c>
      <c r="O152" s="268">
        <f t="shared" si="133"/>
        <v>0</v>
      </c>
      <c r="P152" s="268">
        <f t="shared" si="133"/>
        <v>0</v>
      </c>
      <c r="Q152" s="268">
        <f t="shared" si="133"/>
        <v>0</v>
      </c>
      <c r="R152" s="268">
        <f t="shared" si="133"/>
        <v>0</v>
      </c>
      <c r="S152" s="268">
        <f t="shared" si="133"/>
        <v>0</v>
      </c>
      <c r="T152" s="268">
        <f t="shared" si="133"/>
        <v>0</v>
      </c>
      <c r="U152" s="268">
        <f t="shared" si="133"/>
        <v>0</v>
      </c>
      <c r="V152" s="269">
        <f t="shared" si="133"/>
        <v>0</v>
      </c>
      <c r="W152" s="269">
        <f t="shared" si="133"/>
        <v>0</v>
      </c>
      <c r="X152" s="269">
        <f t="shared" si="133"/>
        <v>0</v>
      </c>
      <c r="Y152" s="269">
        <f t="shared" si="133"/>
        <v>0</v>
      </c>
      <c r="Z152" s="269">
        <f t="shared" si="133"/>
        <v>0</v>
      </c>
      <c r="AA152" s="269">
        <f t="shared" si="133"/>
        <v>0</v>
      </c>
      <c r="AB152" s="269">
        <f t="shared" si="133"/>
        <v>0</v>
      </c>
      <c r="AC152" s="269">
        <f t="shared" si="133"/>
        <v>0</v>
      </c>
      <c r="AD152" s="269">
        <f t="shared" si="133"/>
        <v>0</v>
      </c>
      <c r="AE152" s="269">
        <f t="shared" si="133"/>
        <v>0</v>
      </c>
      <c r="AF152" s="269">
        <f t="shared" si="133"/>
        <v>0</v>
      </c>
      <c r="AG152" s="269">
        <f t="shared" si="133"/>
        <v>0</v>
      </c>
      <c r="AH152" s="269">
        <f t="shared" si="133"/>
        <v>0</v>
      </c>
      <c r="AI152" s="269">
        <f t="shared" si="133"/>
        <v>0</v>
      </c>
      <c r="AJ152" s="269">
        <f t="shared" si="133"/>
        <v>0</v>
      </c>
      <c r="AK152" s="269">
        <f t="shared" si="133"/>
        <v>0</v>
      </c>
      <c r="AL152" s="269">
        <f t="shared" si="133"/>
        <v>0</v>
      </c>
      <c r="AM152" s="269">
        <f t="shared" si="133"/>
        <v>0</v>
      </c>
      <c r="AN152" s="269">
        <f t="shared" si="133"/>
        <v>0</v>
      </c>
      <c r="AO152" s="269">
        <f t="shared" si="133"/>
        <v>0</v>
      </c>
      <c r="AP152" s="269">
        <f t="shared" si="133"/>
        <v>0</v>
      </c>
      <c r="AQ152" s="269">
        <f t="shared" si="133"/>
        <v>0</v>
      </c>
      <c r="AR152" s="269">
        <f t="shared" si="133"/>
        <v>0</v>
      </c>
      <c r="AS152" s="269">
        <f t="shared" si="133"/>
        <v>0</v>
      </c>
      <c r="AT152" s="270">
        <f t="shared" si="136"/>
        <v>0</v>
      </c>
      <c r="BN152" s="187" t="str">
        <f t="shared" si="127"/>
        <v>직원5</v>
      </c>
      <c r="BO152" s="188">
        <f t="shared" si="137"/>
        <v>0</v>
      </c>
      <c r="BP152" s="189">
        <f t="shared" si="137"/>
        <v>0</v>
      </c>
      <c r="BQ152" s="189">
        <f t="shared" si="137"/>
        <v>0</v>
      </c>
      <c r="BR152" s="189">
        <f t="shared" si="137"/>
        <v>0</v>
      </c>
      <c r="BS152" s="189">
        <f t="shared" si="137"/>
        <v>0</v>
      </c>
      <c r="BT152" s="189">
        <f t="shared" si="137"/>
        <v>0</v>
      </c>
      <c r="BU152" s="189">
        <f t="shared" si="137"/>
        <v>0</v>
      </c>
      <c r="BV152" s="190">
        <f t="shared" si="137"/>
        <v>0</v>
      </c>
      <c r="BW152" s="190">
        <f t="shared" si="137"/>
        <v>0</v>
      </c>
      <c r="BX152" s="190">
        <f t="shared" si="137"/>
        <v>0</v>
      </c>
      <c r="BY152" s="190">
        <f t="shared" si="137"/>
        <v>0</v>
      </c>
      <c r="BZ152" s="190">
        <f t="shared" si="137"/>
        <v>0</v>
      </c>
      <c r="CA152" s="190">
        <f t="shared" si="137"/>
        <v>0</v>
      </c>
      <c r="CB152" s="190">
        <f t="shared" si="137"/>
        <v>0</v>
      </c>
      <c r="CC152" s="190">
        <f t="shared" si="137"/>
        <v>0</v>
      </c>
      <c r="CD152" s="190">
        <f t="shared" si="137"/>
        <v>0</v>
      </c>
      <c r="CE152" s="190">
        <f t="shared" si="137"/>
        <v>0</v>
      </c>
      <c r="CF152" s="190">
        <f t="shared" si="137"/>
        <v>0</v>
      </c>
      <c r="CG152" s="190">
        <f t="shared" si="137"/>
        <v>0</v>
      </c>
      <c r="CH152" s="190">
        <f t="shared" si="137"/>
        <v>0</v>
      </c>
      <c r="CI152" s="190">
        <f t="shared" si="137"/>
        <v>0</v>
      </c>
      <c r="CJ152" s="190">
        <f t="shared" si="137"/>
        <v>0</v>
      </c>
      <c r="CK152" s="190">
        <f t="shared" si="137"/>
        <v>0</v>
      </c>
      <c r="CL152" s="190">
        <f t="shared" si="137"/>
        <v>0</v>
      </c>
      <c r="CM152" s="190">
        <f t="shared" si="137"/>
        <v>0</v>
      </c>
      <c r="CN152" s="190">
        <f t="shared" si="137"/>
        <v>0</v>
      </c>
      <c r="CO152" s="190">
        <f t="shared" si="137"/>
        <v>0</v>
      </c>
      <c r="CP152" s="190">
        <f t="shared" si="137"/>
        <v>0</v>
      </c>
      <c r="CQ152" s="190">
        <f t="shared" si="137"/>
        <v>0</v>
      </c>
      <c r="CR152" s="190">
        <f t="shared" si="137"/>
        <v>0</v>
      </c>
      <c r="CS152" s="191">
        <f t="shared" si="137"/>
        <v>0</v>
      </c>
    </row>
    <row r="153" spans="1:97" ht="15" customHeight="1">
      <c r="A153" s="487">
        <f t="shared" ca="1" si="135"/>
        <v>0</v>
      </c>
      <c r="B153" s="488">
        <f t="shared" si="129"/>
        <v>0</v>
      </c>
      <c r="C153" s="489">
        <f t="shared" ca="1" si="130"/>
        <v>0</v>
      </c>
      <c r="D153" s="550">
        <f t="shared" si="131"/>
        <v>0</v>
      </c>
      <c r="E153" s="485">
        <f t="shared" si="131"/>
        <v>0</v>
      </c>
      <c r="F153" s="485">
        <f t="shared" si="131"/>
        <v>0</v>
      </c>
      <c r="G153" s="485">
        <f t="shared" si="131"/>
        <v>0</v>
      </c>
      <c r="H153" s="485">
        <f t="shared" si="131"/>
        <v>0</v>
      </c>
      <c r="I153" s="551">
        <f t="shared" si="131"/>
        <v>0</v>
      </c>
      <c r="J153" s="69"/>
      <c r="N153" s="267" t="str">
        <f t="shared" si="132"/>
        <v>직원6</v>
      </c>
      <c r="O153" s="268">
        <f t="shared" si="133"/>
        <v>0</v>
      </c>
      <c r="P153" s="268">
        <f t="shared" si="133"/>
        <v>0</v>
      </c>
      <c r="Q153" s="268">
        <f t="shared" si="133"/>
        <v>0</v>
      </c>
      <c r="R153" s="268">
        <f t="shared" si="133"/>
        <v>0</v>
      </c>
      <c r="S153" s="268">
        <f t="shared" si="133"/>
        <v>0</v>
      </c>
      <c r="T153" s="268">
        <f t="shared" si="133"/>
        <v>0</v>
      </c>
      <c r="U153" s="268">
        <f t="shared" si="133"/>
        <v>0</v>
      </c>
      <c r="V153" s="269">
        <f t="shared" si="133"/>
        <v>0</v>
      </c>
      <c r="W153" s="269">
        <f t="shared" si="133"/>
        <v>0</v>
      </c>
      <c r="X153" s="269">
        <f t="shared" si="133"/>
        <v>0</v>
      </c>
      <c r="Y153" s="269">
        <f t="shared" si="133"/>
        <v>0</v>
      </c>
      <c r="Z153" s="269">
        <f t="shared" si="133"/>
        <v>0</v>
      </c>
      <c r="AA153" s="269">
        <f t="shared" si="133"/>
        <v>0</v>
      </c>
      <c r="AB153" s="269">
        <f t="shared" si="133"/>
        <v>0</v>
      </c>
      <c r="AC153" s="269">
        <f t="shared" si="133"/>
        <v>0</v>
      </c>
      <c r="AD153" s="269">
        <f t="shared" si="133"/>
        <v>0</v>
      </c>
      <c r="AE153" s="269">
        <f t="shared" si="133"/>
        <v>0</v>
      </c>
      <c r="AF153" s="269">
        <f t="shared" si="133"/>
        <v>0</v>
      </c>
      <c r="AG153" s="269">
        <f t="shared" si="133"/>
        <v>0</v>
      </c>
      <c r="AH153" s="269">
        <f t="shared" si="133"/>
        <v>0</v>
      </c>
      <c r="AI153" s="269">
        <f t="shared" si="133"/>
        <v>0</v>
      </c>
      <c r="AJ153" s="269">
        <f t="shared" si="133"/>
        <v>0</v>
      </c>
      <c r="AK153" s="269">
        <f t="shared" si="133"/>
        <v>0</v>
      </c>
      <c r="AL153" s="269">
        <f t="shared" si="133"/>
        <v>0</v>
      </c>
      <c r="AM153" s="269">
        <f t="shared" si="133"/>
        <v>0</v>
      </c>
      <c r="AN153" s="269">
        <f t="shared" si="133"/>
        <v>0</v>
      </c>
      <c r="AO153" s="269">
        <f t="shared" si="133"/>
        <v>0</v>
      </c>
      <c r="AP153" s="269">
        <f t="shared" si="133"/>
        <v>0</v>
      </c>
      <c r="AQ153" s="269">
        <f t="shared" si="133"/>
        <v>0</v>
      </c>
      <c r="AR153" s="269">
        <f t="shared" si="133"/>
        <v>0</v>
      </c>
      <c r="AS153" s="269">
        <f t="shared" si="133"/>
        <v>0</v>
      </c>
      <c r="AT153" s="270">
        <f t="shared" si="136"/>
        <v>0</v>
      </c>
      <c r="BN153" s="187" t="str">
        <f t="shared" si="127"/>
        <v>직원6</v>
      </c>
      <c r="BO153" s="188">
        <f t="shared" si="137"/>
        <v>0</v>
      </c>
      <c r="BP153" s="189">
        <f t="shared" si="137"/>
        <v>0</v>
      </c>
      <c r="BQ153" s="189">
        <f t="shared" si="137"/>
        <v>0</v>
      </c>
      <c r="BR153" s="189">
        <f t="shared" si="137"/>
        <v>0</v>
      </c>
      <c r="BS153" s="189">
        <f t="shared" si="137"/>
        <v>0</v>
      </c>
      <c r="BT153" s="189">
        <f t="shared" si="137"/>
        <v>0</v>
      </c>
      <c r="BU153" s="189">
        <f t="shared" si="137"/>
        <v>0</v>
      </c>
      <c r="BV153" s="190">
        <f t="shared" si="137"/>
        <v>0</v>
      </c>
      <c r="BW153" s="190">
        <f t="shared" si="137"/>
        <v>0</v>
      </c>
      <c r="BX153" s="190">
        <f t="shared" si="137"/>
        <v>0</v>
      </c>
      <c r="BY153" s="190">
        <f t="shared" si="137"/>
        <v>0</v>
      </c>
      <c r="BZ153" s="190">
        <f t="shared" si="137"/>
        <v>0</v>
      </c>
      <c r="CA153" s="190">
        <f t="shared" si="137"/>
        <v>0</v>
      </c>
      <c r="CB153" s="190">
        <f t="shared" si="137"/>
        <v>0</v>
      </c>
      <c r="CC153" s="190">
        <f t="shared" si="137"/>
        <v>0</v>
      </c>
      <c r="CD153" s="190">
        <f t="shared" si="137"/>
        <v>0</v>
      </c>
      <c r="CE153" s="190">
        <f t="shared" si="137"/>
        <v>0</v>
      </c>
      <c r="CF153" s="190">
        <f t="shared" si="137"/>
        <v>0</v>
      </c>
      <c r="CG153" s="190">
        <f t="shared" si="137"/>
        <v>0</v>
      </c>
      <c r="CH153" s="190">
        <f t="shared" si="137"/>
        <v>0</v>
      </c>
      <c r="CI153" s="190">
        <f t="shared" si="137"/>
        <v>0</v>
      </c>
      <c r="CJ153" s="190">
        <f t="shared" si="137"/>
        <v>0</v>
      </c>
      <c r="CK153" s="190">
        <f t="shared" si="137"/>
        <v>0</v>
      </c>
      <c r="CL153" s="190">
        <f t="shared" si="137"/>
        <v>0</v>
      </c>
      <c r="CM153" s="190">
        <f t="shared" si="137"/>
        <v>0</v>
      </c>
      <c r="CN153" s="190">
        <f t="shared" si="137"/>
        <v>0</v>
      </c>
      <c r="CO153" s="190">
        <f t="shared" si="137"/>
        <v>0</v>
      </c>
      <c r="CP153" s="190">
        <f t="shared" si="137"/>
        <v>0</v>
      </c>
      <c r="CQ153" s="190">
        <f t="shared" si="137"/>
        <v>0</v>
      </c>
      <c r="CR153" s="190">
        <f t="shared" si="137"/>
        <v>0</v>
      </c>
      <c r="CS153" s="191">
        <f t="shared" si="137"/>
        <v>0</v>
      </c>
    </row>
    <row r="154" spans="1:97" ht="15" customHeight="1">
      <c r="A154" s="487">
        <f t="shared" ca="1" si="135"/>
        <v>0</v>
      </c>
      <c r="B154" s="488">
        <f t="shared" si="129"/>
        <v>0</v>
      </c>
      <c r="C154" s="489">
        <f t="shared" ca="1" si="130"/>
        <v>0</v>
      </c>
      <c r="D154" s="550">
        <f t="shared" si="131"/>
        <v>0</v>
      </c>
      <c r="E154" s="485">
        <f t="shared" si="131"/>
        <v>0</v>
      </c>
      <c r="F154" s="485">
        <f t="shared" si="131"/>
        <v>0</v>
      </c>
      <c r="G154" s="485">
        <f t="shared" si="131"/>
        <v>0</v>
      </c>
      <c r="H154" s="485">
        <f t="shared" si="131"/>
        <v>0</v>
      </c>
      <c r="I154" s="551">
        <f t="shared" si="131"/>
        <v>0</v>
      </c>
      <c r="J154" s="69"/>
      <c r="N154" s="267" t="str">
        <f t="shared" si="132"/>
        <v>직원7</v>
      </c>
      <c r="O154" s="268">
        <f t="shared" si="133"/>
        <v>0</v>
      </c>
      <c r="P154" s="268">
        <f t="shared" si="133"/>
        <v>0</v>
      </c>
      <c r="Q154" s="268">
        <f t="shared" si="133"/>
        <v>0</v>
      </c>
      <c r="R154" s="268">
        <f t="shared" si="133"/>
        <v>0</v>
      </c>
      <c r="S154" s="268">
        <f t="shared" si="133"/>
        <v>0</v>
      </c>
      <c r="T154" s="268">
        <f t="shared" si="133"/>
        <v>0</v>
      </c>
      <c r="U154" s="268">
        <f t="shared" si="133"/>
        <v>0</v>
      </c>
      <c r="V154" s="269">
        <f t="shared" si="133"/>
        <v>0</v>
      </c>
      <c r="W154" s="269">
        <f t="shared" si="133"/>
        <v>0</v>
      </c>
      <c r="X154" s="269">
        <f t="shared" si="133"/>
        <v>0</v>
      </c>
      <c r="Y154" s="269">
        <f t="shared" si="133"/>
        <v>0</v>
      </c>
      <c r="Z154" s="269">
        <f t="shared" si="133"/>
        <v>0</v>
      </c>
      <c r="AA154" s="269">
        <f t="shared" si="133"/>
        <v>0</v>
      </c>
      <c r="AB154" s="269">
        <f t="shared" si="133"/>
        <v>0</v>
      </c>
      <c r="AC154" s="269">
        <f t="shared" si="133"/>
        <v>0</v>
      </c>
      <c r="AD154" s="269">
        <f t="shared" si="133"/>
        <v>0</v>
      </c>
      <c r="AE154" s="269">
        <f t="shared" si="133"/>
        <v>0</v>
      </c>
      <c r="AF154" s="269">
        <f t="shared" si="133"/>
        <v>0</v>
      </c>
      <c r="AG154" s="269">
        <f t="shared" si="133"/>
        <v>0</v>
      </c>
      <c r="AH154" s="269">
        <f t="shared" si="133"/>
        <v>0</v>
      </c>
      <c r="AI154" s="269">
        <f t="shared" si="133"/>
        <v>0</v>
      </c>
      <c r="AJ154" s="269">
        <f t="shared" si="133"/>
        <v>0</v>
      </c>
      <c r="AK154" s="269">
        <f t="shared" si="133"/>
        <v>0</v>
      </c>
      <c r="AL154" s="269">
        <f t="shared" si="133"/>
        <v>0</v>
      </c>
      <c r="AM154" s="269">
        <f t="shared" si="133"/>
        <v>0</v>
      </c>
      <c r="AN154" s="269">
        <f t="shared" si="133"/>
        <v>0</v>
      </c>
      <c r="AO154" s="269">
        <f t="shared" si="133"/>
        <v>0</v>
      </c>
      <c r="AP154" s="269">
        <f t="shared" si="133"/>
        <v>0</v>
      </c>
      <c r="AQ154" s="269">
        <f t="shared" si="133"/>
        <v>0</v>
      </c>
      <c r="AR154" s="269">
        <f t="shared" si="133"/>
        <v>0</v>
      </c>
      <c r="AS154" s="269">
        <f t="shared" si="133"/>
        <v>0</v>
      </c>
      <c r="AT154" s="270">
        <f t="shared" si="136"/>
        <v>0</v>
      </c>
      <c r="BN154" s="187" t="str">
        <f t="shared" si="127"/>
        <v>직원7</v>
      </c>
      <c r="BO154" s="188">
        <f t="shared" si="137"/>
        <v>0</v>
      </c>
      <c r="BP154" s="189">
        <f t="shared" si="137"/>
        <v>0</v>
      </c>
      <c r="BQ154" s="189">
        <f t="shared" si="137"/>
        <v>0</v>
      </c>
      <c r="BR154" s="189">
        <f t="shared" si="137"/>
        <v>0</v>
      </c>
      <c r="BS154" s="189">
        <f t="shared" si="137"/>
        <v>0</v>
      </c>
      <c r="BT154" s="189">
        <f t="shared" si="137"/>
        <v>0</v>
      </c>
      <c r="BU154" s="189">
        <f t="shared" si="137"/>
        <v>0</v>
      </c>
      <c r="BV154" s="190">
        <f t="shared" si="137"/>
        <v>0</v>
      </c>
      <c r="BW154" s="190">
        <f t="shared" si="137"/>
        <v>0</v>
      </c>
      <c r="BX154" s="190">
        <f t="shared" si="137"/>
        <v>0</v>
      </c>
      <c r="BY154" s="190">
        <f t="shared" si="137"/>
        <v>0</v>
      </c>
      <c r="BZ154" s="190">
        <f t="shared" si="137"/>
        <v>0</v>
      </c>
      <c r="CA154" s="190">
        <f t="shared" si="137"/>
        <v>0</v>
      </c>
      <c r="CB154" s="190">
        <f t="shared" si="137"/>
        <v>0</v>
      </c>
      <c r="CC154" s="190">
        <f t="shared" si="137"/>
        <v>0</v>
      </c>
      <c r="CD154" s="190">
        <f t="shared" si="137"/>
        <v>0</v>
      </c>
      <c r="CE154" s="190">
        <f t="shared" si="137"/>
        <v>0</v>
      </c>
      <c r="CF154" s="190">
        <f t="shared" si="137"/>
        <v>0</v>
      </c>
      <c r="CG154" s="190">
        <f t="shared" si="137"/>
        <v>0</v>
      </c>
      <c r="CH154" s="190">
        <f t="shared" si="137"/>
        <v>0</v>
      </c>
      <c r="CI154" s="190">
        <f t="shared" si="137"/>
        <v>0</v>
      </c>
      <c r="CJ154" s="190">
        <f t="shared" si="137"/>
        <v>0</v>
      </c>
      <c r="CK154" s="190">
        <f t="shared" si="137"/>
        <v>0</v>
      </c>
      <c r="CL154" s="190">
        <f t="shared" si="137"/>
        <v>0</v>
      </c>
      <c r="CM154" s="190">
        <f t="shared" si="137"/>
        <v>0</v>
      </c>
      <c r="CN154" s="190">
        <f t="shared" si="137"/>
        <v>0</v>
      </c>
      <c r="CO154" s="190">
        <f t="shared" si="137"/>
        <v>0</v>
      </c>
      <c r="CP154" s="190">
        <f t="shared" si="137"/>
        <v>0</v>
      </c>
      <c r="CQ154" s="190">
        <f t="shared" si="137"/>
        <v>0</v>
      </c>
      <c r="CR154" s="190">
        <f t="shared" si="137"/>
        <v>0</v>
      </c>
      <c r="CS154" s="191">
        <f t="shared" si="137"/>
        <v>0</v>
      </c>
    </row>
    <row r="155" spans="1:97" ht="15" customHeight="1">
      <c r="A155" s="487">
        <f t="shared" ca="1" si="135"/>
        <v>0</v>
      </c>
      <c r="B155" s="488">
        <f t="shared" si="129"/>
        <v>0</v>
      </c>
      <c r="C155" s="489">
        <f t="shared" ca="1" si="130"/>
        <v>0</v>
      </c>
      <c r="D155" s="550">
        <f t="shared" si="131"/>
        <v>0</v>
      </c>
      <c r="E155" s="485">
        <f t="shared" si="131"/>
        <v>0</v>
      </c>
      <c r="F155" s="485">
        <f t="shared" si="131"/>
        <v>0</v>
      </c>
      <c r="G155" s="485">
        <f t="shared" si="131"/>
        <v>0</v>
      </c>
      <c r="H155" s="485">
        <f t="shared" si="131"/>
        <v>0</v>
      </c>
      <c r="I155" s="551">
        <f t="shared" si="131"/>
        <v>0</v>
      </c>
      <c r="J155" s="69"/>
      <c r="N155" s="267" t="str">
        <f t="shared" si="132"/>
        <v>직원8</v>
      </c>
      <c r="O155" s="268">
        <f t="shared" si="133"/>
        <v>0</v>
      </c>
      <c r="P155" s="268">
        <f t="shared" si="133"/>
        <v>0</v>
      </c>
      <c r="Q155" s="268">
        <f t="shared" si="133"/>
        <v>0</v>
      </c>
      <c r="R155" s="268">
        <f t="shared" si="133"/>
        <v>0</v>
      </c>
      <c r="S155" s="268">
        <f t="shared" si="133"/>
        <v>0</v>
      </c>
      <c r="T155" s="268">
        <f t="shared" si="133"/>
        <v>0</v>
      </c>
      <c r="U155" s="268">
        <f t="shared" si="133"/>
        <v>0</v>
      </c>
      <c r="V155" s="269">
        <f t="shared" si="133"/>
        <v>0</v>
      </c>
      <c r="W155" s="269">
        <f t="shared" si="133"/>
        <v>0</v>
      </c>
      <c r="X155" s="269">
        <f t="shared" si="133"/>
        <v>0</v>
      </c>
      <c r="Y155" s="269">
        <f t="shared" si="133"/>
        <v>0</v>
      </c>
      <c r="Z155" s="269">
        <f t="shared" si="133"/>
        <v>0</v>
      </c>
      <c r="AA155" s="269">
        <f t="shared" si="133"/>
        <v>0</v>
      </c>
      <c r="AB155" s="269">
        <f t="shared" si="133"/>
        <v>0</v>
      </c>
      <c r="AC155" s="269">
        <f t="shared" si="133"/>
        <v>0</v>
      </c>
      <c r="AD155" s="269">
        <f t="shared" si="133"/>
        <v>0</v>
      </c>
      <c r="AE155" s="269">
        <f t="shared" si="133"/>
        <v>0</v>
      </c>
      <c r="AF155" s="269">
        <f t="shared" si="133"/>
        <v>0</v>
      </c>
      <c r="AG155" s="269">
        <f t="shared" si="133"/>
        <v>0</v>
      </c>
      <c r="AH155" s="269">
        <f t="shared" si="133"/>
        <v>0</v>
      </c>
      <c r="AI155" s="269">
        <f t="shared" si="133"/>
        <v>0</v>
      </c>
      <c r="AJ155" s="269">
        <f t="shared" si="133"/>
        <v>0</v>
      </c>
      <c r="AK155" s="269">
        <f t="shared" si="133"/>
        <v>0</v>
      </c>
      <c r="AL155" s="269">
        <f t="shared" si="133"/>
        <v>0</v>
      </c>
      <c r="AM155" s="269">
        <f t="shared" si="133"/>
        <v>0</v>
      </c>
      <c r="AN155" s="269">
        <f t="shared" si="133"/>
        <v>0</v>
      </c>
      <c r="AO155" s="269">
        <f t="shared" si="133"/>
        <v>0</v>
      </c>
      <c r="AP155" s="269">
        <f t="shared" si="133"/>
        <v>0</v>
      </c>
      <c r="AQ155" s="269">
        <f t="shared" si="133"/>
        <v>0</v>
      </c>
      <c r="AR155" s="269">
        <f t="shared" si="133"/>
        <v>0</v>
      </c>
      <c r="AS155" s="269">
        <f t="shared" si="133"/>
        <v>0</v>
      </c>
      <c r="AT155" s="270">
        <f t="shared" si="136"/>
        <v>0</v>
      </c>
      <c r="BN155" s="187" t="str">
        <f t="shared" si="127"/>
        <v>직원8</v>
      </c>
      <c r="BO155" s="188">
        <f t="shared" si="137"/>
        <v>0</v>
      </c>
      <c r="BP155" s="189">
        <f t="shared" si="137"/>
        <v>0</v>
      </c>
      <c r="BQ155" s="189">
        <f t="shared" si="137"/>
        <v>0</v>
      </c>
      <c r="BR155" s="189">
        <f t="shared" si="137"/>
        <v>0</v>
      </c>
      <c r="BS155" s="189">
        <f t="shared" si="137"/>
        <v>0</v>
      </c>
      <c r="BT155" s="189">
        <f t="shared" si="137"/>
        <v>0</v>
      </c>
      <c r="BU155" s="189">
        <f t="shared" si="137"/>
        <v>0</v>
      </c>
      <c r="BV155" s="190">
        <f t="shared" si="137"/>
        <v>0</v>
      </c>
      <c r="BW155" s="190">
        <f t="shared" si="137"/>
        <v>0</v>
      </c>
      <c r="BX155" s="190">
        <f t="shared" si="137"/>
        <v>0</v>
      </c>
      <c r="BY155" s="190">
        <f t="shared" si="137"/>
        <v>0</v>
      </c>
      <c r="BZ155" s="190">
        <f t="shared" si="137"/>
        <v>0</v>
      </c>
      <c r="CA155" s="190">
        <f t="shared" si="137"/>
        <v>0</v>
      </c>
      <c r="CB155" s="190">
        <f t="shared" si="137"/>
        <v>0</v>
      </c>
      <c r="CC155" s="190">
        <f t="shared" si="137"/>
        <v>0</v>
      </c>
      <c r="CD155" s="190">
        <f t="shared" si="137"/>
        <v>0</v>
      </c>
      <c r="CE155" s="190">
        <f t="shared" si="137"/>
        <v>0</v>
      </c>
      <c r="CF155" s="190">
        <f t="shared" si="137"/>
        <v>0</v>
      </c>
      <c r="CG155" s="190">
        <f t="shared" si="137"/>
        <v>0</v>
      </c>
      <c r="CH155" s="190">
        <f t="shared" si="137"/>
        <v>0</v>
      </c>
      <c r="CI155" s="190">
        <f t="shared" si="137"/>
        <v>0</v>
      </c>
      <c r="CJ155" s="190">
        <f t="shared" si="137"/>
        <v>0</v>
      </c>
      <c r="CK155" s="190">
        <f t="shared" si="137"/>
        <v>0</v>
      </c>
      <c r="CL155" s="190">
        <f t="shared" si="137"/>
        <v>0</v>
      </c>
      <c r="CM155" s="190">
        <f t="shared" si="137"/>
        <v>0</v>
      </c>
      <c r="CN155" s="190">
        <f t="shared" si="137"/>
        <v>0</v>
      </c>
      <c r="CO155" s="190">
        <f t="shared" si="137"/>
        <v>0</v>
      </c>
      <c r="CP155" s="190">
        <f t="shared" si="137"/>
        <v>0</v>
      </c>
      <c r="CQ155" s="190">
        <f t="shared" si="137"/>
        <v>0</v>
      </c>
      <c r="CR155" s="190">
        <f t="shared" si="137"/>
        <v>0</v>
      </c>
      <c r="CS155" s="191">
        <f t="shared" si="137"/>
        <v>0</v>
      </c>
    </row>
    <row r="156" spans="1:97" ht="15" customHeight="1">
      <c r="A156" s="487">
        <f t="shared" ca="1" si="135"/>
        <v>0</v>
      </c>
      <c r="B156" s="488">
        <f t="shared" si="129"/>
        <v>0</v>
      </c>
      <c r="C156" s="489">
        <f t="shared" ca="1" si="130"/>
        <v>0</v>
      </c>
      <c r="D156" s="550">
        <f t="shared" si="131"/>
        <v>0</v>
      </c>
      <c r="E156" s="485">
        <f t="shared" si="131"/>
        <v>0</v>
      </c>
      <c r="F156" s="485">
        <f t="shared" si="131"/>
        <v>0</v>
      </c>
      <c r="G156" s="485">
        <f t="shared" si="131"/>
        <v>0</v>
      </c>
      <c r="H156" s="485">
        <f t="shared" si="131"/>
        <v>0</v>
      </c>
      <c r="I156" s="551">
        <f t="shared" si="131"/>
        <v>0</v>
      </c>
      <c r="J156" s="69"/>
      <c r="N156" s="267" t="str">
        <f t="shared" si="132"/>
        <v>직원9</v>
      </c>
      <c r="O156" s="268">
        <f t="shared" si="133"/>
        <v>0</v>
      </c>
      <c r="P156" s="268">
        <f t="shared" si="133"/>
        <v>0</v>
      </c>
      <c r="Q156" s="268">
        <f t="shared" si="133"/>
        <v>0</v>
      </c>
      <c r="R156" s="268">
        <f t="shared" si="133"/>
        <v>0</v>
      </c>
      <c r="S156" s="268">
        <f t="shared" si="133"/>
        <v>0</v>
      </c>
      <c r="T156" s="268">
        <f t="shared" si="133"/>
        <v>0</v>
      </c>
      <c r="U156" s="268">
        <f t="shared" si="133"/>
        <v>0</v>
      </c>
      <c r="V156" s="269">
        <f t="shared" ref="V156:AS156" si="138">IFERROR(VLOOKUP(V114,$D$8:$H$18,5,0),0)</f>
        <v>0</v>
      </c>
      <c r="W156" s="269">
        <f t="shared" si="138"/>
        <v>0</v>
      </c>
      <c r="X156" s="269">
        <f t="shared" si="138"/>
        <v>0</v>
      </c>
      <c r="Y156" s="269">
        <f t="shared" si="138"/>
        <v>0</v>
      </c>
      <c r="Z156" s="269">
        <f t="shared" si="138"/>
        <v>0</v>
      </c>
      <c r="AA156" s="269">
        <f t="shared" si="138"/>
        <v>0</v>
      </c>
      <c r="AB156" s="269">
        <f t="shared" si="138"/>
        <v>0</v>
      </c>
      <c r="AC156" s="269">
        <f t="shared" si="138"/>
        <v>0</v>
      </c>
      <c r="AD156" s="269">
        <f t="shared" si="138"/>
        <v>0</v>
      </c>
      <c r="AE156" s="269">
        <f t="shared" si="138"/>
        <v>0</v>
      </c>
      <c r="AF156" s="269">
        <f t="shared" si="138"/>
        <v>0</v>
      </c>
      <c r="AG156" s="269">
        <f t="shared" si="138"/>
        <v>0</v>
      </c>
      <c r="AH156" s="269">
        <f t="shared" si="138"/>
        <v>0</v>
      </c>
      <c r="AI156" s="269">
        <f t="shared" si="138"/>
        <v>0</v>
      </c>
      <c r="AJ156" s="269">
        <f t="shared" si="138"/>
        <v>0</v>
      </c>
      <c r="AK156" s="269">
        <f t="shared" si="138"/>
        <v>0</v>
      </c>
      <c r="AL156" s="269">
        <f t="shared" si="138"/>
        <v>0</v>
      </c>
      <c r="AM156" s="269">
        <f t="shared" si="138"/>
        <v>0</v>
      </c>
      <c r="AN156" s="269">
        <f t="shared" si="138"/>
        <v>0</v>
      </c>
      <c r="AO156" s="269">
        <f t="shared" si="138"/>
        <v>0</v>
      </c>
      <c r="AP156" s="269">
        <f t="shared" si="138"/>
        <v>0</v>
      </c>
      <c r="AQ156" s="269">
        <f t="shared" si="138"/>
        <v>0</v>
      </c>
      <c r="AR156" s="269">
        <f t="shared" si="138"/>
        <v>0</v>
      </c>
      <c r="AS156" s="269">
        <f t="shared" si="138"/>
        <v>0</v>
      </c>
      <c r="AT156" s="270">
        <f t="shared" si="136"/>
        <v>0</v>
      </c>
      <c r="BN156" s="187" t="str">
        <f t="shared" si="127"/>
        <v>직원9</v>
      </c>
      <c r="BO156" s="188">
        <f t="shared" si="137"/>
        <v>0</v>
      </c>
      <c r="BP156" s="189">
        <f t="shared" si="137"/>
        <v>0</v>
      </c>
      <c r="BQ156" s="189">
        <f t="shared" si="137"/>
        <v>0</v>
      </c>
      <c r="BR156" s="189">
        <f t="shared" si="137"/>
        <v>0</v>
      </c>
      <c r="BS156" s="189">
        <f t="shared" si="137"/>
        <v>0</v>
      </c>
      <c r="BT156" s="189">
        <f t="shared" si="137"/>
        <v>0</v>
      </c>
      <c r="BU156" s="189">
        <f t="shared" si="137"/>
        <v>0</v>
      </c>
      <c r="BV156" s="190">
        <f t="shared" si="137"/>
        <v>0</v>
      </c>
      <c r="BW156" s="190">
        <f t="shared" si="137"/>
        <v>0</v>
      </c>
      <c r="BX156" s="190">
        <f t="shared" si="137"/>
        <v>0</v>
      </c>
      <c r="BY156" s="190">
        <f t="shared" si="137"/>
        <v>0</v>
      </c>
      <c r="BZ156" s="190">
        <f t="shared" si="137"/>
        <v>0</v>
      </c>
      <c r="CA156" s="190">
        <f t="shared" si="137"/>
        <v>0</v>
      </c>
      <c r="CB156" s="190">
        <f t="shared" si="137"/>
        <v>0</v>
      </c>
      <c r="CC156" s="190">
        <f t="shared" si="137"/>
        <v>0</v>
      </c>
      <c r="CD156" s="190">
        <f t="shared" si="137"/>
        <v>0</v>
      </c>
      <c r="CE156" s="190">
        <f t="shared" si="137"/>
        <v>0</v>
      </c>
      <c r="CF156" s="190">
        <f t="shared" si="137"/>
        <v>0</v>
      </c>
      <c r="CG156" s="190">
        <f t="shared" si="137"/>
        <v>0</v>
      </c>
      <c r="CH156" s="190">
        <f t="shared" si="137"/>
        <v>0</v>
      </c>
      <c r="CI156" s="190">
        <f t="shared" si="137"/>
        <v>0</v>
      </c>
      <c r="CJ156" s="190">
        <f t="shared" si="137"/>
        <v>0</v>
      </c>
      <c r="CK156" s="190">
        <f t="shared" si="137"/>
        <v>0</v>
      </c>
      <c r="CL156" s="190">
        <f t="shared" si="137"/>
        <v>0</v>
      </c>
      <c r="CM156" s="190">
        <f t="shared" si="137"/>
        <v>0</v>
      </c>
      <c r="CN156" s="190">
        <f t="shared" si="137"/>
        <v>0</v>
      </c>
      <c r="CO156" s="190">
        <f t="shared" si="137"/>
        <v>0</v>
      </c>
      <c r="CP156" s="190">
        <f t="shared" si="137"/>
        <v>0</v>
      </c>
      <c r="CQ156" s="190">
        <f t="shared" si="137"/>
        <v>0</v>
      </c>
      <c r="CR156" s="190">
        <f t="shared" si="137"/>
        <v>0</v>
      </c>
      <c r="CS156" s="191">
        <f t="shared" si="137"/>
        <v>0</v>
      </c>
    </row>
    <row r="157" spans="1:97" ht="15" customHeight="1">
      <c r="A157" s="487">
        <f t="shared" ca="1" si="135"/>
        <v>0</v>
      </c>
      <c r="B157" s="488">
        <f t="shared" si="129"/>
        <v>0</v>
      </c>
      <c r="C157" s="489">
        <f t="shared" ca="1" si="130"/>
        <v>0</v>
      </c>
      <c r="D157" s="550">
        <f t="shared" si="131"/>
        <v>0</v>
      </c>
      <c r="E157" s="485">
        <f t="shared" si="131"/>
        <v>0</v>
      </c>
      <c r="F157" s="485">
        <f t="shared" si="131"/>
        <v>0</v>
      </c>
      <c r="G157" s="485">
        <f t="shared" si="131"/>
        <v>0</v>
      </c>
      <c r="H157" s="485">
        <f t="shared" si="131"/>
        <v>0</v>
      </c>
      <c r="I157" s="551">
        <f t="shared" si="131"/>
        <v>0</v>
      </c>
      <c r="J157" s="69"/>
      <c r="N157" s="267" t="str">
        <f t="shared" si="132"/>
        <v>직원10</v>
      </c>
      <c r="O157" s="268">
        <f t="shared" ref="O157:AS162" si="139">IFERROR(VLOOKUP(O115,$D$8:$H$18,5,0),0)</f>
        <v>0</v>
      </c>
      <c r="P157" s="268">
        <f t="shared" si="139"/>
        <v>0</v>
      </c>
      <c r="Q157" s="268">
        <f t="shared" si="139"/>
        <v>0</v>
      </c>
      <c r="R157" s="268">
        <f t="shared" si="139"/>
        <v>0</v>
      </c>
      <c r="S157" s="268">
        <f t="shared" si="139"/>
        <v>0</v>
      </c>
      <c r="T157" s="268">
        <f t="shared" si="139"/>
        <v>0</v>
      </c>
      <c r="U157" s="268">
        <f t="shared" si="139"/>
        <v>0</v>
      </c>
      <c r="V157" s="269">
        <f t="shared" si="139"/>
        <v>0</v>
      </c>
      <c r="W157" s="269">
        <f t="shared" si="139"/>
        <v>0</v>
      </c>
      <c r="X157" s="269">
        <f t="shared" si="139"/>
        <v>0</v>
      </c>
      <c r="Y157" s="269">
        <f t="shared" si="139"/>
        <v>0</v>
      </c>
      <c r="Z157" s="269">
        <f t="shared" si="139"/>
        <v>0</v>
      </c>
      <c r="AA157" s="269">
        <f t="shared" si="139"/>
        <v>0</v>
      </c>
      <c r="AB157" s="269">
        <f t="shared" si="139"/>
        <v>0</v>
      </c>
      <c r="AC157" s="269">
        <f t="shared" si="139"/>
        <v>0</v>
      </c>
      <c r="AD157" s="269">
        <f t="shared" si="139"/>
        <v>0</v>
      </c>
      <c r="AE157" s="269">
        <f t="shared" si="139"/>
        <v>0</v>
      </c>
      <c r="AF157" s="269">
        <f t="shared" si="139"/>
        <v>0</v>
      </c>
      <c r="AG157" s="269">
        <f t="shared" si="139"/>
        <v>0</v>
      </c>
      <c r="AH157" s="269">
        <f t="shared" si="139"/>
        <v>0</v>
      </c>
      <c r="AI157" s="269">
        <f t="shared" si="139"/>
        <v>0</v>
      </c>
      <c r="AJ157" s="269">
        <f t="shared" si="139"/>
        <v>0</v>
      </c>
      <c r="AK157" s="269">
        <f t="shared" si="139"/>
        <v>0</v>
      </c>
      <c r="AL157" s="269">
        <f t="shared" si="139"/>
        <v>0</v>
      </c>
      <c r="AM157" s="269">
        <f t="shared" si="139"/>
        <v>0</v>
      </c>
      <c r="AN157" s="269">
        <f t="shared" si="139"/>
        <v>0</v>
      </c>
      <c r="AO157" s="269">
        <f t="shared" si="139"/>
        <v>0</v>
      </c>
      <c r="AP157" s="269">
        <f t="shared" si="139"/>
        <v>0</v>
      </c>
      <c r="AQ157" s="269">
        <f t="shared" si="139"/>
        <v>0</v>
      </c>
      <c r="AR157" s="269">
        <f t="shared" si="139"/>
        <v>0</v>
      </c>
      <c r="AS157" s="269">
        <f t="shared" si="139"/>
        <v>0</v>
      </c>
      <c r="AT157" s="270">
        <f t="shared" si="136"/>
        <v>0</v>
      </c>
      <c r="BN157" s="187" t="str">
        <f t="shared" si="127"/>
        <v>직원10</v>
      </c>
      <c r="BO157" s="188">
        <f t="shared" si="137"/>
        <v>0</v>
      </c>
      <c r="BP157" s="189">
        <f t="shared" si="137"/>
        <v>0</v>
      </c>
      <c r="BQ157" s="189">
        <f t="shared" si="137"/>
        <v>0</v>
      </c>
      <c r="BR157" s="189">
        <f t="shared" si="137"/>
        <v>0</v>
      </c>
      <c r="BS157" s="189">
        <f t="shared" si="137"/>
        <v>0</v>
      </c>
      <c r="BT157" s="189">
        <f t="shared" si="137"/>
        <v>0</v>
      </c>
      <c r="BU157" s="189">
        <f t="shared" si="137"/>
        <v>0</v>
      </c>
      <c r="BV157" s="190">
        <f t="shared" ref="BV157:CS157" si="140">IFERROR(VLOOKUP(V115,$D$8:$H$18,5,0),0)</f>
        <v>0</v>
      </c>
      <c r="BW157" s="190">
        <f t="shared" si="140"/>
        <v>0</v>
      </c>
      <c r="BX157" s="190">
        <f t="shared" si="140"/>
        <v>0</v>
      </c>
      <c r="BY157" s="190">
        <f t="shared" si="140"/>
        <v>0</v>
      </c>
      <c r="BZ157" s="190">
        <f t="shared" si="140"/>
        <v>0</v>
      </c>
      <c r="CA157" s="190">
        <f t="shared" si="140"/>
        <v>0</v>
      </c>
      <c r="CB157" s="190">
        <f t="shared" si="140"/>
        <v>0</v>
      </c>
      <c r="CC157" s="190">
        <f t="shared" si="140"/>
        <v>0</v>
      </c>
      <c r="CD157" s="190">
        <f t="shared" si="140"/>
        <v>0</v>
      </c>
      <c r="CE157" s="190">
        <f t="shared" si="140"/>
        <v>0</v>
      </c>
      <c r="CF157" s="190">
        <f t="shared" si="140"/>
        <v>0</v>
      </c>
      <c r="CG157" s="190">
        <f t="shared" si="140"/>
        <v>0</v>
      </c>
      <c r="CH157" s="190">
        <f t="shared" si="140"/>
        <v>0</v>
      </c>
      <c r="CI157" s="190">
        <f t="shared" si="140"/>
        <v>0</v>
      </c>
      <c r="CJ157" s="190">
        <f t="shared" si="140"/>
        <v>0</v>
      </c>
      <c r="CK157" s="190">
        <f t="shared" si="140"/>
        <v>0</v>
      </c>
      <c r="CL157" s="190">
        <f t="shared" si="140"/>
        <v>0</v>
      </c>
      <c r="CM157" s="190">
        <f t="shared" si="140"/>
        <v>0</v>
      </c>
      <c r="CN157" s="190">
        <f t="shared" si="140"/>
        <v>0</v>
      </c>
      <c r="CO157" s="190">
        <f t="shared" si="140"/>
        <v>0</v>
      </c>
      <c r="CP157" s="190">
        <f t="shared" si="140"/>
        <v>0</v>
      </c>
      <c r="CQ157" s="190">
        <f t="shared" si="140"/>
        <v>0</v>
      </c>
      <c r="CR157" s="190">
        <f t="shared" si="140"/>
        <v>0</v>
      </c>
      <c r="CS157" s="191">
        <f t="shared" si="140"/>
        <v>0</v>
      </c>
    </row>
    <row r="158" spans="1:97" ht="15" customHeight="1">
      <c r="A158" s="487">
        <f t="shared" ca="1" si="135"/>
        <v>0</v>
      </c>
      <c r="B158" s="488">
        <f t="shared" si="129"/>
        <v>0</v>
      </c>
      <c r="C158" s="489">
        <f t="shared" ca="1" si="130"/>
        <v>0</v>
      </c>
      <c r="D158" s="550">
        <f t="shared" si="131"/>
        <v>0</v>
      </c>
      <c r="E158" s="485">
        <f t="shared" si="131"/>
        <v>0</v>
      </c>
      <c r="F158" s="485">
        <f t="shared" si="131"/>
        <v>0</v>
      </c>
      <c r="G158" s="485">
        <f t="shared" si="131"/>
        <v>0</v>
      </c>
      <c r="H158" s="485">
        <f t="shared" si="131"/>
        <v>0</v>
      </c>
      <c r="I158" s="551">
        <f t="shared" si="131"/>
        <v>0</v>
      </c>
      <c r="J158" s="69"/>
      <c r="N158" s="267" t="str">
        <f t="shared" si="132"/>
        <v>직원11</v>
      </c>
      <c r="O158" s="268">
        <f t="shared" si="139"/>
        <v>0</v>
      </c>
      <c r="P158" s="268">
        <f t="shared" si="139"/>
        <v>0</v>
      </c>
      <c r="Q158" s="268">
        <f t="shared" si="139"/>
        <v>0</v>
      </c>
      <c r="R158" s="268">
        <f t="shared" si="139"/>
        <v>0</v>
      </c>
      <c r="S158" s="268">
        <f t="shared" si="139"/>
        <v>0</v>
      </c>
      <c r="T158" s="268">
        <f t="shared" si="139"/>
        <v>0</v>
      </c>
      <c r="U158" s="268">
        <f t="shared" si="139"/>
        <v>0</v>
      </c>
      <c r="V158" s="269">
        <f t="shared" si="139"/>
        <v>0</v>
      </c>
      <c r="W158" s="269">
        <f t="shared" si="139"/>
        <v>0</v>
      </c>
      <c r="X158" s="269">
        <f t="shared" si="139"/>
        <v>0</v>
      </c>
      <c r="Y158" s="269">
        <f t="shared" si="139"/>
        <v>0</v>
      </c>
      <c r="Z158" s="269">
        <f t="shared" si="139"/>
        <v>0</v>
      </c>
      <c r="AA158" s="269">
        <f t="shared" si="139"/>
        <v>0</v>
      </c>
      <c r="AB158" s="269">
        <f t="shared" si="139"/>
        <v>0</v>
      </c>
      <c r="AC158" s="269">
        <f t="shared" si="139"/>
        <v>0</v>
      </c>
      <c r="AD158" s="269">
        <f t="shared" si="139"/>
        <v>0</v>
      </c>
      <c r="AE158" s="269">
        <f t="shared" si="139"/>
        <v>0</v>
      </c>
      <c r="AF158" s="269">
        <f t="shared" si="139"/>
        <v>0</v>
      </c>
      <c r="AG158" s="269">
        <f t="shared" si="139"/>
        <v>0</v>
      </c>
      <c r="AH158" s="269">
        <f t="shared" si="139"/>
        <v>0</v>
      </c>
      <c r="AI158" s="269">
        <f t="shared" si="139"/>
        <v>0</v>
      </c>
      <c r="AJ158" s="269">
        <f t="shared" si="139"/>
        <v>0</v>
      </c>
      <c r="AK158" s="269">
        <f t="shared" si="139"/>
        <v>0</v>
      </c>
      <c r="AL158" s="269">
        <f t="shared" si="139"/>
        <v>0</v>
      </c>
      <c r="AM158" s="269">
        <f t="shared" si="139"/>
        <v>0</v>
      </c>
      <c r="AN158" s="269">
        <f t="shared" si="139"/>
        <v>0</v>
      </c>
      <c r="AO158" s="269">
        <f t="shared" si="139"/>
        <v>0</v>
      </c>
      <c r="AP158" s="269">
        <f t="shared" si="139"/>
        <v>0</v>
      </c>
      <c r="AQ158" s="269">
        <f t="shared" si="139"/>
        <v>0</v>
      </c>
      <c r="AR158" s="269">
        <f t="shared" si="139"/>
        <v>0</v>
      </c>
      <c r="AS158" s="269">
        <f t="shared" si="139"/>
        <v>0</v>
      </c>
      <c r="AT158" s="270">
        <f t="shared" si="136"/>
        <v>0</v>
      </c>
      <c r="BN158" s="187" t="str">
        <f t="shared" si="127"/>
        <v>직원11</v>
      </c>
      <c r="BO158" s="188">
        <f t="shared" ref="BO158:CS162" si="141">IFERROR(VLOOKUP(O116,$D$8:$H$18,5,0),0)</f>
        <v>0</v>
      </c>
      <c r="BP158" s="189">
        <f t="shared" si="141"/>
        <v>0</v>
      </c>
      <c r="BQ158" s="189">
        <f t="shared" si="141"/>
        <v>0</v>
      </c>
      <c r="BR158" s="189">
        <f t="shared" si="141"/>
        <v>0</v>
      </c>
      <c r="BS158" s="189">
        <f t="shared" si="141"/>
        <v>0</v>
      </c>
      <c r="BT158" s="189">
        <f t="shared" si="141"/>
        <v>0</v>
      </c>
      <c r="BU158" s="189">
        <f t="shared" si="141"/>
        <v>0</v>
      </c>
      <c r="BV158" s="190">
        <f t="shared" si="141"/>
        <v>0</v>
      </c>
      <c r="BW158" s="190">
        <f t="shared" si="141"/>
        <v>0</v>
      </c>
      <c r="BX158" s="190">
        <f t="shared" si="141"/>
        <v>0</v>
      </c>
      <c r="BY158" s="190">
        <f t="shared" si="141"/>
        <v>0</v>
      </c>
      <c r="BZ158" s="190">
        <f t="shared" si="141"/>
        <v>0</v>
      </c>
      <c r="CA158" s="190">
        <f t="shared" si="141"/>
        <v>0</v>
      </c>
      <c r="CB158" s="190">
        <f t="shared" si="141"/>
        <v>0</v>
      </c>
      <c r="CC158" s="190">
        <f t="shared" si="141"/>
        <v>0</v>
      </c>
      <c r="CD158" s="190">
        <f t="shared" si="141"/>
        <v>0</v>
      </c>
      <c r="CE158" s="190">
        <f t="shared" si="141"/>
        <v>0</v>
      </c>
      <c r="CF158" s="190">
        <f t="shared" si="141"/>
        <v>0</v>
      </c>
      <c r="CG158" s="190">
        <f t="shared" si="141"/>
        <v>0</v>
      </c>
      <c r="CH158" s="190">
        <f t="shared" si="141"/>
        <v>0</v>
      </c>
      <c r="CI158" s="190">
        <f t="shared" si="141"/>
        <v>0</v>
      </c>
      <c r="CJ158" s="190">
        <f t="shared" si="141"/>
        <v>0</v>
      </c>
      <c r="CK158" s="190">
        <f t="shared" si="141"/>
        <v>0</v>
      </c>
      <c r="CL158" s="190">
        <f t="shared" si="141"/>
        <v>0</v>
      </c>
      <c r="CM158" s="190">
        <f t="shared" si="141"/>
        <v>0</v>
      </c>
      <c r="CN158" s="190">
        <f t="shared" si="141"/>
        <v>0</v>
      </c>
      <c r="CO158" s="190">
        <f t="shared" si="141"/>
        <v>0</v>
      </c>
      <c r="CP158" s="190">
        <f t="shared" si="141"/>
        <v>0</v>
      </c>
      <c r="CQ158" s="190">
        <f t="shared" si="141"/>
        <v>0</v>
      </c>
      <c r="CR158" s="190">
        <f t="shared" si="141"/>
        <v>0</v>
      </c>
      <c r="CS158" s="191">
        <f t="shared" si="141"/>
        <v>0</v>
      </c>
    </row>
    <row r="159" spans="1:97" ht="15" customHeight="1">
      <c r="A159" s="487">
        <f t="shared" ca="1" si="135"/>
        <v>0</v>
      </c>
      <c r="B159" s="488">
        <f t="shared" si="129"/>
        <v>0</v>
      </c>
      <c r="C159" s="489">
        <f t="shared" ca="1" si="130"/>
        <v>0</v>
      </c>
      <c r="D159" s="550">
        <f t="shared" si="131"/>
        <v>0</v>
      </c>
      <c r="E159" s="485">
        <f t="shared" si="131"/>
        <v>0</v>
      </c>
      <c r="F159" s="485">
        <f t="shared" si="131"/>
        <v>0</v>
      </c>
      <c r="G159" s="485">
        <f t="shared" si="131"/>
        <v>0</v>
      </c>
      <c r="H159" s="485">
        <f t="shared" si="131"/>
        <v>0</v>
      </c>
      <c r="I159" s="551">
        <f t="shared" si="131"/>
        <v>0</v>
      </c>
      <c r="J159" s="69"/>
      <c r="N159" s="267" t="str">
        <f t="shared" si="132"/>
        <v>직원12</v>
      </c>
      <c r="O159" s="268">
        <f t="shared" si="139"/>
        <v>0</v>
      </c>
      <c r="P159" s="268">
        <f t="shared" si="139"/>
        <v>0</v>
      </c>
      <c r="Q159" s="268">
        <f t="shared" si="139"/>
        <v>0</v>
      </c>
      <c r="R159" s="268">
        <f t="shared" si="139"/>
        <v>0</v>
      </c>
      <c r="S159" s="268">
        <f t="shared" si="139"/>
        <v>0</v>
      </c>
      <c r="T159" s="268">
        <f t="shared" si="139"/>
        <v>0</v>
      </c>
      <c r="U159" s="268">
        <f t="shared" si="139"/>
        <v>0</v>
      </c>
      <c r="V159" s="269">
        <f t="shared" si="139"/>
        <v>0</v>
      </c>
      <c r="W159" s="269">
        <f t="shared" si="139"/>
        <v>0</v>
      </c>
      <c r="X159" s="269">
        <f t="shared" si="139"/>
        <v>0</v>
      </c>
      <c r="Y159" s="269">
        <f t="shared" si="139"/>
        <v>0</v>
      </c>
      <c r="Z159" s="269">
        <f t="shared" si="139"/>
        <v>0</v>
      </c>
      <c r="AA159" s="269">
        <f t="shared" si="139"/>
        <v>0</v>
      </c>
      <c r="AB159" s="269">
        <f t="shared" si="139"/>
        <v>0</v>
      </c>
      <c r="AC159" s="269">
        <f t="shared" si="139"/>
        <v>0</v>
      </c>
      <c r="AD159" s="269">
        <f t="shared" si="139"/>
        <v>0</v>
      </c>
      <c r="AE159" s="269">
        <f t="shared" si="139"/>
        <v>0</v>
      </c>
      <c r="AF159" s="269">
        <f t="shared" si="139"/>
        <v>0</v>
      </c>
      <c r="AG159" s="269">
        <f t="shared" si="139"/>
        <v>0</v>
      </c>
      <c r="AH159" s="269">
        <f t="shared" si="139"/>
        <v>0</v>
      </c>
      <c r="AI159" s="269">
        <f t="shared" si="139"/>
        <v>0</v>
      </c>
      <c r="AJ159" s="269">
        <f t="shared" si="139"/>
        <v>0</v>
      </c>
      <c r="AK159" s="269">
        <f t="shared" si="139"/>
        <v>0</v>
      </c>
      <c r="AL159" s="269">
        <f t="shared" si="139"/>
        <v>0</v>
      </c>
      <c r="AM159" s="269">
        <f t="shared" si="139"/>
        <v>0</v>
      </c>
      <c r="AN159" s="269">
        <f t="shared" si="139"/>
        <v>0</v>
      </c>
      <c r="AO159" s="269">
        <f t="shared" si="139"/>
        <v>0</v>
      </c>
      <c r="AP159" s="269">
        <f t="shared" si="139"/>
        <v>0</v>
      </c>
      <c r="AQ159" s="269">
        <f t="shared" si="139"/>
        <v>0</v>
      </c>
      <c r="AR159" s="269">
        <f t="shared" si="139"/>
        <v>0</v>
      </c>
      <c r="AS159" s="269">
        <f t="shared" si="139"/>
        <v>0</v>
      </c>
      <c r="AT159" s="270">
        <f t="shared" si="136"/>
        <v>0</v>
      </c>
      <c r="BN159" s="187" t="str">
        <f t="shared" si="127"/>
        <v>직원12</v>
      </c>
      <c r="BO159" s="188">
        <f t="shared" si="141"/>
        <v>0</v>
      </c>
      <c r="BP159" s="189">
        <f t="shared" si="141"/>
        <v>0</v>
      </c>
      <c r="BQ159" s="189">
        <f t="shared" si="141"/>
        <v>0</v>
      </c>
      <c r="BR159" s="189">
        <f t="shared" si="141"/>
        <v>0</v>
      </c>
      <c r="BS159" s="189">
        <f t="shared" si="141"/>
        <v>0</v>
      </c>
      <c r="BT159" s="189">
        <f t="shared" si="141"/>
        <v>0</v>
      </c>
      <c r="BU159" s="189">
        <f t="shared" si="141"/>
        <v>0</v>
      </c>
      <c r="BV159" s="190">
        <f t="shared" si="141"/>
        <v>0</v>
      </c>
      <c r="BW159" s="190">
        <f t="shared" si="141"/>
        <v>0</v>
      </c>
      <c r="BX159" s="190">
        <f t="shared" si="141"/>
        <v>0</v>
      </c>
      <c r="BY159" s="190">
        <f t="shared" si="141"/>
        <v>0</v>
      </c>
      <c r="BZ159" s="190">
        <f t="shared" si="141"/>
        <v>0</v>
      </c>
      <c r="CA159" s="190">
        <f t="shared" si="141"/>
        <v>0</v>
      </c>
      <c r="CB159" s="190">
        <f t="shared" si="141"/>
        <v>0</v>
      </c>
      <c r="CC159" s="190">
        <f t="shared" si="141"/>
        <v>0</v>
      </c>
      <c r="CD159" s="190">
        <f t="shared" si="141"/>
        <v>0</v>
      </c>
      <c r="CE159" s="190">
        <f t="shared" si="141"/>
        <v>0</v>
      </c>
      <c r="CF159" s="190">
        <f t="shared" si="141"/>
        <v>0</v>
      </c>
      <c r="CG159" s="190">
        <f t="shared" si="141"/>
        <v>0</v>
      </c>
      <c r="CH159" s="190">
        <f t="shared" si="141"/>
        <v>0</v>
      </c>
      <c r="CI159" s="190">
        <f t="shared" si="141"/>
        <v>0</v>
      </c>
      <c r="CJ159" s="190">
        <f t="shared" si="141"/>
        <v>0</v>
      </c>
      <c r="CK159" s="190">
        <f t="shared" si="141"/>
        <v>0</v>
      </c>
      <c r="CL159" s="190">
        <f t="shared" si="141"/>
        <v>0</v>
      </c>
      <c r="CM159" s="190">
        <f t="shared" si="141"/>
        <v>0</v>
      </c>
      <c r="CN159" s="190">
        <f t="shared" si="141"/>
        <v>0</v>
      </c>
      <c r="CO159" s="190">
        <f t="shared" si="141"/>
        <v>0</v>
      </c>
      <c r="CP159" s="190">
        <f t="shared" si="141"/>
        <v>0</v>
      </c>
      <c r="CQ159" s="190">
        <f t="shared" si="141"/>
        <v>0</v>
      </c>
      <c r="CR159" s="190">
        <f t="shared" si="141"/>
        <v>0</v>
      </c>
      <c r="CS159" s="191">
        <f t="shared" si="141"/>
        <v>0</v>
      </c>
    </row>
    <row r="160" spans="1:97" ht="15" customHeight="1">
      <c r="A160" s="487">
        <f t="shared" ca="1" si="135"/>
        <v>0</v>
      </c>
      <c r="B160" s="488">
        <f t="shared" si="129"/>
        <v>0</v>
      </c>
      <c r="C160" s="489">
        <f t="shared" ca="1" si="130"/>
        <v>0</v>
      </c>
      <c r="D160" s="550">
        <f t="shared" si="131"/>
        <v>0</v>
      </c>
      <c r="E160" s="485">
        <f t="shared" si="131"/>
        <v>0</v>
      </c>
      <c r="F160" s="485">
        <f t="shared" si="131"/>
        <v>0</v>
      </c>
      <c r="G160" s="485">
        <f t="shared" si="131"/>
        <v>0</v>
      </c>
      <c r="H160" s="485">
        <f t="shared" si="131"/>
        <v>0</v>
      </c>
      <c r="I160" s="551">
        <f t="shared" si="131"/>
        <v>0</v>
      </c>
      <c r="J160" s="69"/>
      <c r="N160" s="267" t="str">
        <f t="shared" si="132"/>
        <v>직원13</v>
      </c>
      <c r="O160" s="268">
        <f t="shared" si="139"/>
        <v>0</v>
      </c>
      <c r="P160" s="268">
        <f t="shared" si="139"/>
        <v>0</v>
      </c>
      <c r="Q160" s="268">
        <f t="shared" si="139"/>
        <v>0</v>
      </c>
      <c r="R160" s="268">
        <f t="shared" si="139"/>
        <v>0</v>
      </c>
      <c r="S160" s="268">
        <f t="shared" si="139"/>
        <v>0</v>
      </c>
      <c r="T160" s="268">
        <f t="shared" si="139"/>
        <v>0</v>
      </c>
      <c r="U160" s="268">
        <f t="shared" si="139"/>
        <v>0</v>
      </c>
      <c r="V160" s="269">
        <f t="shared" si="139"/>
        <v>0</v>
      </c>
      <c r="W160" s="269">
        <f t="shared" si="139"/>
        <v>0</v>
      </c>
      <c r="X160" s="269">
        <f t="shared" si="139"/>
        <v>0</v>
      </c>
      <c r="Y160" s="269">
        <f t="shared" si="139"/>
        <v>0</v>
      </c>
      <c r="Z160" s="269">
        <f t="shared" si="139"/>
        <v>0</v>
      </c>
      <c r="AA160" s="269">
        <f t="shared" si="139"/>
        <v>0</v>
      </c>
      <c r="AB160" s="269">
        <f t="shared" si="139"/>
        <v>0</v>
      </c>
      <c r="AC160" s="269">
        <f t="shared" si="139"/>
        <v>0</v>
      </c>
      <c r="AD160" s="269">
        <f t="shared" si="139"/>
        <v>0</v>
      </c>
      <c r="AE160" s="269">
        <f t="shared" si="139"/>
        <v>0</v>
      </c>
      <c r="AF160" s="269">
        <f t="shared" si="139"/>
        <v>0</v>
      </c>
      <c r="AG160" s="269">
        <f t="shared" si="139"/>
        <v>0</v>
      </c>
      <c r="AH160" s="269">
        <f t="shared" si="139"/>
        <v>0</v>
      </c>
      <c r="AI160" s="269">
        <f t="shared" si="139"/>
        <v>0</v>
      </c>
      <c r="AJ160" s="269">
        <f t="shared" si="139"/>
        <v>0</v>
      </c>
      <c r="AK160" s="269">
        <f t="shared" si="139"/>
        <v>0</v>
      </c>
      <c r="AL160" s="269">
        <f t="shared" si="139"/>
        <v>0</v>
      </c>
      <c r="AM160" s="269">
        <f t="shared" si="139"/>
        <v>0</v>
      </c>
      <c r="AN160" s="269">
        <f t="shared" si="139"/>
        <v>0</v>
      </c>
      <c r="AO160" s="269">
        <f t="shared" si="139"/>
        <v>0</v>
      </c>
      <c r="AP160" s="269">
        <f t="shared" si="139"/>
        <v>0</v>
      </c>
      <c r="AQ160" s="269">
        <f t="shared" si="139"/>
        <v>0</v>
      </c>
      <c r="AR160" s="269">
        <f t="shared" si="139"/>
        <v>0</v>
      </c>
      <c r="AS160" s="269">
        <f t="shared" si="139"/>
        <v>0</v>
      </c>
      <c r="AT160" s="270">
        <f t="shared" si="136"/>
        <v>0</v>
      </c>
      <c r="BN160" s="187" t="str">
        <f t="shared" si="127"/>
        <v>직원13</v>
      </c>
      <c r="BO160" s="188">
        <f t="shared" si="141"/>
        <v>0</v>
      </c>
      <c r="BP160" s="189">
        <f t="shared" si="141"/>
        <v>0</v>
      </c>
      <c r="BQ160" s="189">
        <f t="shared" si="141"/>
        <v>0</v>
      </c>
      <c r="BR160" s="189">
        <f t="shared" si="141"/>
        <v>0</v>
      </c>
      <c r="BS160" s="189">
        <f t="shared" si="141"/>
        <v>0</v>
      </c>
      <c r="BT160" s="189">
        <f t="shared" si="141"/>
        <v>0</v>
      </c>
      <c r="BU160" s="189">
        <f t="shared" si="141"/>
        <v>0</v>
      </c>
      <c r="BV160" s="190">
        <f t="shared" si="141"/>
        <v>0</v>
      </c>
      <c r="BW160" s="190">
        <f t="shared" si="141"/>
        <v>0</v>
      </c>
      <c r="BX160" s="190">
        <f t="shared" si="141"/>
        <v>0</v>
      </c>
      <c r="BY160" s="190">
        <f t="shared" si="141"/>
        <v>0</v>
      </c>
      <c r="BZ160" s="190">
        <f t="shared" si="141"/>
        <v>0</v>
      </c>
      <c r="CA160" s="190">
        <f t="shared" si="141"/>
        <v>0</v>
      </c>
      <c r="CB160" s="190">
        <f t="shared" si="141"/>
        <v>0</v>
      </c>
      <c r="CC160" s="190">
        <f t="shared" si="141"/>
        <v>0</v>
      </c>
      <c r="CD160" s="190">
        <f t="shared" si="141"/>
        <v>0</v>
      </c>
      <c r="CE160" s="190">
        <f t="shared" si="141"/>
        <v>0</v>
      </c>
      <c r="CF160" s="190">
        <f t="shared" si="141"/>
        <v>0</v>
      </c>
      <c r="CG160" s="190">
        <f t="shared" si="141"/>
        <v>0</v>
      </c>
      <c r="CH160" s="190">
        <f t="shared" si="141"/>
        <v>0</v>
      </c>
      <c r="CI160" s="190">
        <f t="shared" si="141"/>
        <v>0</v>
      </c>
      <c r="CJ160" s="190">
        <f t="shared" si="141"/>
        <v>0</v>
      </c>
      <c r="CK160" s="190">
        <f t="shared" si="141"/>
        <v>0</v>
      </c>
      <c r="CL160" s="190">
        <f t="shared" si="141"/>
        <v>0</v>
      </c>
      <c r="CM160" s="190">
        <f t="shared" si="141"/>
        <v>0</v>
      </c>
      <c r="CN160" s="190">
        <f t="shared" si="141"/>
        <v>0</v>
      </c>
      <c r="CO160" s="190">
        <f t="shared" si="141"/>
        <v>0</v>
      </c>
      <c r="CP160" s="190">
        <f t="shared" si="141"/>
        <v>0</v>
      </c>
      <c r="CQ160" s="190">
        <f t="shared" si="141"/>
        <v>0</v>
      </c>
      <c r="CR160" s="190">
        <f t="shared" si="141"/>
        <v>0</v>
      </c>
      <c r="CS160" s="191">
        <f t="shared" si="141"/>
        <v>0</v>
      </c>
    </row>
    <row r="161" spans="1:97" ht="15" customHeight="1">
      <c r="A161" s="487">
        <f t="shared" ca="1" si="135"/>
        <v>0</v>
      </c>
      <c r="B161" s="488">
        <f t="shared" si="129"/>
        <v>0</v>
      </c>
      <c r="C161" s="489">
        <f t="shared" ca="1" si="130"/>
        <v>0</v>
      </c>
      <c r="D161" s="550">
        <f t="shared" si="131"/>
        <v>0</v>
      </c>
      <c r="E161" s="485">
        <f t="shared" si="131"/>
        <v>0</v>
      </c>
      <c r="F161" s="485">
        <f t="shared" si="131"/>
        <v>0</v>
      </c>
      <c r="G161" s="485">
        <f t="shared" si="131"/>
        <v>0</v>
      </c>
      <c r="H161" s="485">
        <f t="shared" si="131"/>
        <v>0</v>
      </c>
      <c r="I161" s="551">
        <f t="shared" si="131"/>
        <v>0</v>
      </c>
      <c r="J161" s="69"/>
      <c r="N161" s="267" t="str">
        <f t="shared" si="132"/>
        <v>직원14</v>
      </c>
      <c r="O161" s="268">
        <f t="shared" si="139"/>
        <v>0</v>
      </c>
      <c r="P161" s="268">
        <f t="shared" si="139"/>
        <v>0</v>
      </c>
      <c r="Q161" s="268">
        <f t="shared" si="139"/>
        <v>0</v>
      </c>
      <c r="R161" s="268">
        <f t="shared" si="139"/>
        <v>0</v>
      </c>
      <c r="S161" s="268">
        <f t="shared" si="139"/>
        <v>0</v>
      </c>
      <c r="T161" s="268">
        <f t="shared" si="139"/>
        <v>0</v>
      </c>
      <c r="U161" s="268">
        <f t="shared" si="139"/>
        <v>0</v>
      </c>
      <c r="V161" s="269">
        <f t="shared" si="139"/>
        <v>0</v>
      </c>
      <c r="W161" s="269">
        <f t="shared" si="139"/>
        <v>0</v>
      </c>
      <c r="X161" s="269">
        <f t="shared" si="139"/>
        <v>0</v>
      </c>
      <c r="Y161" s="269">
        <f t="shared" si="139"/>
        <v>0</v>
      </c>
      <c r="Z161" s="269">
        <f t="shared" si="139"/>
        <v>0</v>
      </c>
      <c r="AA161" s="269">
        <f t="shared" si="139"/>
        <v>0</v>
      </c>
      <c r="AB161" s="269">
        <f t="shared" si="139"/>
        <v>0</v>
      </c>
      <c r="AC161" s="269">
        <f t="shared" si="139"/>
        <v>0</v>
      </c>
      <c r="AD161" s="269">
        <f t="shared" si="139"/>
        <v>0</v>
      </c>
      <c r="AE161" s="269">
        <f t="shared" si="139"/>
        <v>0</v>
      </c>
      <c r="AF161" s="269">
        <f t="shared" si="139"/>
        <v>0</v>
      </c>
      <c r="AG161" s="269">
        <f t="shared" si="139"/>
        <v>0</v>
      </c>
      <c r="AH161" s="269">
        <f t="shared" si="139"/>
        <v>0</v>
      </c>
      <c r="AI161" s="269">
        <f t="shared" si="139"/>
        <v>0</v>
      </c>
      <c r="AJ161" s="269">
        <f t="shared" si="139"/>
        <v>0</v>
      </c>
      <c r="AK161" s="269">
        <f t="shared" si="139"/>
        <v>0</v>
      </c>
      <c r="AL161" s="269">
        <f t="shared" si="139"/>
        <v>0</v>
      </c>
      <c r="AM161" s="269">
        <f t="shared" si="139"/>
        <v>0</v>
      </c>
      <c r="AN161" s="269">
        <f t="shared" si="139"/>
        <v>0</v>
      </c>
      <c r="AO161" s="269">
        <f t="shared" si="139"/>
        <v>0</v>
      </c>
      <c r="AP161" s="269">
        <f t="shared" si="139"/>
        <v>0</v>
      </c>
      <c r="AQ161" s="269">
        <f t="shared" si="139"/>
        <v>0</v>
      </c>
      <c r="AR161" s="269">
        <f t="shared" si="139"/>
        <v>0</v>
      </c>
      <c r="AS161" s="269">
        <f t="shared" si="139"/>
        <v>0</v>
      </c>
      <c r="AT161" s="270">
        <f t="shared" si="136"/>
        <v>0</v>
      </c>
      <c r="BN161" s="187" t="str">
        <f t="shared" si="127"/>
        <v>직원14</v>
      </c>
      <c r="BO161" s="188">
        <f t="shared" si="141"/>
        <v>0</v>
      </c>
      <c r="BP161" s="189">
        <f t="shared" si="141"/>
        <v>0</v>
      </c>
      <c r="BQ161" s="189">
        <f t="shared" si="141"/>
        <v>0</v>
      </c>
      <c r="BR161" s="189">
        <f t="shared" si="141"/>
        <v>0</v>
      </c>
      <c r="BS161" s="189">
        <f t="shared" si="141"/>
        <v>0</v>
      </c>
      <c r="BT161" s="189">
        <f t="shared" si="141"/>
        <v>0</v>
      </c>
      <c r="BU161" s="189">
        <f t="shared" si="141"/>
        <v>0</v>
      </c>
      <c r="BV161" s="190">
        <f t="shared" si="141"/>
        <v>0</v>
      </c>
      <c r="BW161" s="190">
        <f t="shared" si="141"/>
        <v>0</v>
      </c>
      <c r="BX161" s="190">
        <f t="shared" si="141"/>
        <v>0</v>
      </c>
      <c r="BY161" s="190">
        <f t="shared" si="141"/>
        <v>0</v>
      </c>
      <c r="BZ161" s="190">
        <f t="shared" si="141"/>
        <v>0</v>
      </c>
      <c r="CA161" s="190">
        <f t="shared" si="141"/>
        <v>0</v>
      </c>
      <c r="CB161" s="190">
        <f t="shared" si="141"/>
        <v>0</v>
      </c>
      <c r="CC161" s="190">
        <f t="shared" si="141"/>
        <v>0</v>
      </c>
      <c r="CD161" s="190">
        <f t="shared" si="141"/>
        <v>0</v>
      </c>
      <c r="CE161" s="190">
        <f t="shared" si="141"/>
        <v>0</v>
      </c>
      <c r="CF161" s="190">
        <f t="shared" si="141"/>
        <v>0</v>
      </c>
      <c r="CG161" s="190">
        <f t="shared" si="141"/>
        <v>0</v>
      </c>
      <c r="CH161" s="190">
        <f t="shared" si="141"/>
        <v>0</v>
      </c>
      <c r="CI161" s="190">
        <f t="shared" si="141"/>
        <v>0</v>
      </c>
      <c r="CJ161" s="190">
        <f t="shared" si="141"/>
        <v>0</v>
      </c>
      <c r="CK161" s="190">
        <f t="shared" si="141"/>
        <v>0</v>
      </c>
      <c r="CL161" s="190">
        <f t="shared" si="141"/>
        <v>0</v>
      </c>
      <c r="CM161" s="190">
        <f t="shared" si="141"/>
        <v>0</v>
      </c>
      <c r="CN161" s="190">
        <f t="shared" si="141"/>
        <v>0</v>
      </c>
      <c r="CO161" s="190">
        <f t="shared" si="141"/>
        <v>0</v>
      </c>
      <c r="CP161" s="190">
        <f t="shared" si="141"/>
        <v>0</v>
      </c>
      <c r="CQ161" s="190">
        <f t="shared" si="141"/>
        <v>0</v>
      </c>
      <c r="CR161" s="190">
        <f t="shared" si="141"/>
        <v>0</v>
      </c>
      <c r="CS161" s="191">
        <f t="shared" si="141"/>
        <v>0</v>
      </c>
    </row>
    <row r="162" spans="1:97" ht="15" customHeight="1">
      <c r="A162" s="487">
        <f t="shared" ca="1" si="135"/>
        <v>0</v>
      </c>
      <c r="B162" s="488">
        <f t="shared" si="129"/>
        <v>0</v>
      </c>
      <c r="C162" s="489">
        <f t="shared" ca="1" si="130"/>
        <v>0</v>
      </c>
      <c r="D162" s="552">
        <f t="shared" si="131"/>
        <v>0</v>
      </c>
      <c r="E162" s="486">
        <f t="shared" si="131"/>
        <v>0</v>
      </c>
      <c r="F162" s="486">
        <f t="shared" si="131"/>
        <v>0</v>
      </c>
      <c r="G162" s="486">
        <f t="shared" si="131"/>
        <v>0</v>
      </c>
      <c r="H162" s="486">
        <f t="shared" si="131"/>
        <v>0</v>
      </c>
      <c r="I162" s="553">
        <f t="shared" si="131"/>
        <v>0</v>
      </c>
      <c r="J162" s="69"/>
      <c r="N162" s="271" t="str">
        <f t="shared" si="132"/>
        <v>직원15</v>
      </c>
      <c r="O162" s="272">
        <f t="shared" si="139"/>
        <v>0</v>
      </c>
      <c r="P162" s="272">
        <f t="shared" si="139"/>
        <v>0</v>
      </c>
      <c r="Q162" s="272">
        <f t="shared" si="139"/>
        <v>0</v>
      </c>
      <c r="R162" s="272">
        <f t="shared" si="139"/>
        <v>0</v>
      </c>
      <c r="S162" s="272">
        <f t="shared" si="139"/>
        <v>0</v>
      </c>
      <c r="T162" s="272">
        <f t="shared" si="139"/>
        <v>0</v>
      </c>
      <c r="U162" s="272">
        <f t="shared" si="139"/>
        <v>0</v>
      </c>
      <c r="V162" s="273">
        <f t="shared" si="139"/>
        <v>0</v>
      </c>
      <c r="W162" s="273">
        <f t="shared" si="139"/>
        <v>0</v>
      </c>
      <c r="X162" s="273">
        <f t="shared" si="139"/>
        <v>0</v>
      </c>
      <c r="Y162" s="273">
        <f t="shared" si="139"/>
        <v>0</v>
      </c>
      <c r="Z162" s="273">
        <f t="shared" si="139"/>
        <v>0</v>
      </c>
      <c r="AA162" s="273">
        <f t="shared" si="139"/>
        <v>0</v>
      </c>
      <c r="AB162" s="273">
        <f t="shared" si="139"/>
        <v>0</v>
      </c>
      <c r="AC162" s="273">
        <f t="shared" si="139"/>
        <v>0</v>
      </c>
      <c r="AD162" s="273">
        <f t="shared" si="139"/>
        <v>0</v>
      </c>
      <c r="AE162" s="273">
        <f t="shared" si="139"/>
        <v>0</v>
      </c>
      <c r="AF162" s="273">
        <f t="shared" si="139"/>
        <v>0</v>
      </c>
      <c r="AG162" s="273">
        <f t="shared" si="139"/>
        <v>0</v>
      </c>
      <c r="AH162" s="273">
        <f t="shared" si="139"/>
        <v>0</v>
      </c>
      <c r="AI162" s="273">
        <f t="shared" si="139"/>
        <v>0</v>
      </c>
      <c r="AJ162" s="273">
        <f t="shared" si="139"/>
        <v>0</v>
      </c>
      <c r="AK162" s="273">
        <f t="shared" si="139"/>
        <v>0</v>
      </c>
      <c r="AL162" s="273">
        <f t="shared" si="139"/>
        <v>0</v>
      </c>
      <c r="AM162" s="273">
        <f t="shared" si="139"/>
        <v>0</v>
      </c>
      <c r="AN162" s="273">
        <f t="shared" si="139"/>
        <v>0</v>
      </c>
      <c r="AO162" s="273">
        <f t="shared" si="139"/>
        <v>0</v>
      </c>
      <c r="AP162" s="273">
        <f t="shared" si="139"/>
        <v>0</v>
      </c>
      <c r="AQ162" s="273">
        <f t="shared" si="139"/>
        <v>0</v>
      </c>
      <c r="AR162" s="273">
        <f t="shared" si="139"/>
        <v>0</v>
      </c>
      <c r="AS162" s="273">
        <f t="shared" si="139"/>
        <v>0</v>
      </c>
      <c r="AT162" s="274">
        <f t="shared" si="136"/>
        <v>0</v>
      </c>
      <c r="BN162" s="192" t="str">
        <f t="shared" ref="BN162" si="142">BN120</f>
        <v>직원15</v>
      </c>
      <c r="BO162" s="193">
        <f t="shared" si="141"/>
        <v>0</v>
      </c>
      <c r="BP162" s="194">
        <f t="shared" si="141"/>
        <v>0</v>
      </c>
      <c r="BQ162" s="194">
        <f t="shared" si="141"/>
        <v>0</v>
      </c>
      <c r="BR162" s="194">
        <f t="shared" si="141"/>
        <v>0</v>
      </c>
      <c r="BS162" s="194">
        <f t="shared" si="141"/>
        <v>0</v>
      </c>
      <c r="BT162" s="194">
        <f t="shared" si="141"/>
        <v>0</v>
      </c>
      <c r="BU162" s="194">
        <f t="shared" si="141"/>
        <v>0</v>
      </c>
      <c r="BV162" s="195">
        <f t="shared" si="141"/>
        <v>0</v>
      </c>
      <c r="BW162" s="195">
        <f t="shared" si="141"/>
        <v>0</v>
      </c>
      <c r="BX162" s="195">
        <f t="shared" si="141"/>
        <v>0</v>
      </c>
      <c r="BY162" s="195">
        <f t="shared" si="141"/>
        <v>0</v>
      </c>
      <c r="BZ162" s="195">
        <f t="shared" si="141"/>
        <v>0</v>
      </c>
      <c r="CA162" s="195">
        <f t="shared" si="141"/>
        <v>0</v>
      </c>
      <c r="CB162" s="195">
        <f t="shared" si="141"/>
        <v>0</v>
      </c>
      <c r="CC162" s="195">
        <f t="shared" si="141"/>
        <v>0</v>
      </c>
      <c r="CD162" s="195">
        <f t="shared" si="141"/>
        <v>0</v>
      </c>
      <c r="CE162" s="195">
        <f t="shared" si="141"/>
        <v>0</v>
      </c>
      <c r="CF162" s="195">
        <f t="shared" si="141"/>
        <v>0</v>
      </c>
      <c r="CG162" s="195">
        <f t="shared" si="141"/>
        <v>0</v>
      </c>
      <c r="CH162" s="195">
        <f t="shared" si="141"/>
        <v>0</v>
      </c>
      <c r="CI162" s="195">
        <f t="shared" si="141"/>
        <v>0</v>
      </c>
      <c r="CJ162" s="195">
        <f t="shared" si="141"/>
        <v>0</v>
      </c>
      <c r="CK162" s="195">
        <f t="shared" si="141"/>
        <v>0</v>
      </c>
      <c r="CL162" s="195">
        <f t="shared" si="141"/>
        <v>0</v>
      </c>
      <c r="CM162" s="195">
        <f t="shared" si="141"/>
        <v>0</v>
      </c>
      <c r="CN162" s="195">
        <f t="shared" si="141"/>
        <v>0</v>
      </c>
      <c r="CO162" s="195">
        <f t="shared" si="141"/>
        <v>0</v>
      </c>
      <c r="CP162" s="195">
        <f t="shared" si="141"/>
        <v>0</v>
      </c>
      <c r="CQ162" s="195">
        <f t="shared" si="141"/>
        <v>0</v>
      </c>
      <c r="CR162" s="195">
        <f t="shared" si="141"/>
        <v>0</v>
      </c>
      <c r="CS162" s="196">
        <f t="shared" si="141"/>
        <v>0</v>
      </c>
    </row>
    <row r="163" spans="1:97" ht="15" customHeight="1">
      <c r="D163" s="69"/>
      <c r="E163" s="69"/>
      <c r="F163" s="69"/>
      <c r="G163" s="69"/>
      <c r="H163" s="69"/>
      <c r="I163" s="69"/>
      <c r="J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</row>
    <row r="164" spans="1:97" ht="15" customHeight="1">
      <c r="D164" s="69"/>
      <c r="E164" s="69"/>
      <c r="F164" s="69"/>
      <c r="G164" s="69"/>
      <c r="H164" s="69"/>
      <c r="I164" s="69"/>
      <c r="J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</row>
    <row r="165" spans="1:97" ht="15" customHeight="1">
      <c r="D165" s="69"/>
      <c r="E165" s="69"/>
      <c r="F165" s="69"/>
      <c r="G165" s="69"/>
      <c r="H165" s="69"/>
      <c r="I165" s="69"/>
      <c r="J165" s="69"/>
      <c r="N165" s="171" t="s">
        <v>50</v>
      </c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</row>
    <row r="166" spans="1:97" ht="15" customHeight="1">
      <c r="D166" s="69"/>
      <c r="E166" s="69"/>
      <c r="F166" s="69"/>
      <c r="G166" s="69"/>
      <c r="H166" s="69"/>
      <c r="I166" s="69"/>
      <c r="J166" s="69"/>
      <c r="N166" s="172" t="s">
        <v>51</v>
      </c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</row>
    <row r="167" spans="1:97" ht="15" customHeight="1">
      <c r="D167" s="69"/>
      <c r="E167" s="69"/>
      <c r="F167" s="69"/>
      <c r="G167" s="69"/>
      <c r="H167" s="69"/>
      <c r="I167" s="69"/>
      <c r="J167" s="69"/>
      <c r="N167" s="18"/>
      <c r="AB167" s="5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</row>
    <row r="168" spans="1:97" ht="15" customHeight="1">
      <c r="D168" s="69"/>
      <c r="E168" s="69"/>
      <c r="F168" s="69"/>
      <c r="G168" s="69"/>
      <c r="H168" s="69"/>
      <c r="I168" s="69"/>
      <c r="J168" s="69"/>
      <c r="N168" s="173"/>
      <c r="O168" s="602" t="s">
        <v>52</v>
      </c>
      <c r="P168" s="603"/>
      <c r="Q168" s="604"/>
      <c r="R168" s="602" t="s">
        <v>53</v>
      </c>
      <c r="S168" s="603"/>
      <c r="T168" s="604"/>
      <c r="U168" s="602" t="s">
        <v>54</v>
      </c>
      <c r="V168" s="603"/>
      <c r="W168" s="604"/>
      <c r="X168" s="602" t="s">
        <v>55</v>
      </c>
      <c r="Y168" s="603"/>
      <c r="Z168" s="604"/>
      <c r="AA168" s="602" t="s">
        <v>56</v>
      </c>
      <c r="AB168" s="603"/>
      <c r="AC168" s="604"/>
      <c r="AD168" s="602" t="s">
        <v>97</v>
      </c>
      <c r="AE168" s="603"/>
      <c r="AF168" s="604"/>
      <c r="AH168" s="605" t="s">
        <v>48</v>
      </c>
      <c r="AI168" s="69"/>
      <c r="AJ168" s="197" t="s">
        <v>220</v>
      </c>
      <c r="AK168" s="69"/>
      <c r="AL168" s="69"/>
      <c r="AM168" s="69"/>
      <c r="AN168" s="69"/>
      <c r="AO168" s="69"/>
      <c r="AP168" s="69"/>
      <c r="AQ168" s="69"/>
      <c r="AR168" s="69"/>
      <c r="AS168" s="69"/>
    </row>
    <row r="169" spans="1:97" ht="15" customHeight="1">
      <c r="D169" s="69"/>
      <c r="E169" s="69"/>
      <c r="F169" s="69"/>
      <c r="G169" s="69"/>
      <c r="H169" s="69"/>
      <c r="I169" s="69"/>
      <c r="J169" s="69"/>
      <c r="N169" s="174"/>
      <c r="O169" s="174" t="s">
        <v>41</v>
      </c>
      <c r="P169" s="174" t="s">
        <v>42</v>
      </c>
      <c r="Q169" s="102" t="s">
        <v>57</v>
      </c>
      <c r="R169" s="174" t="s">
        <v>41</v>
      </c>
      <c r="S169" s="174" t="s">
        <v>42</v>
      </c>
      <c r="T169" s="102" t="s">
        <v>57</v>
      </c>
      <c r="U169" s="174" t="s">
        <v>41</v>
      </c>
      <c r="V169" s="174" t="s">
        <v>42</v>
      </c>
      <c r="W169" s="102" t="s">
        <v>57</v>
      </c>
      <c r="X169" s="174" t="s">
        <v>41</v>
      </c>
      <c r="Y169" s="174" t="s">
        <v>42</v>
      </c>
      <c r="Z169" s="102" t="s">
        <v>57</v>
      </c>
      <c r="AA169" s="174" t="s">
        <v>41</v>
      </c>
      <c r="AB169" s="174" t="s">
        <v>42</v>
      </c>
      <c r="AC169" s="102" t="s">
        <v>57</v>
      </c>
      <c r="AD169" s="174" t="s">
        <v>41</v>
      </c>
      <c r="AE169" s="174" t="s">
        <v>42</v>
      </c>
      <c r="AF169" s="102" t="s">
        <v>57</v>
      </c>
      <c r="AH169" s="606"/>
      <c r="AI169" s="69"/>
      <c r="AJ169" s="70" t="s">
        <v>199</v>
      </c>
      <c r="AK169" s="69"/>
      <c r="AL169" s="69"/>
      <c r="AM169" s="69"/>
      <c r="AN169" s="69"/>
      <c r="AO169" s="69"/>
      <c r="AP169" s="69"/>
      <c r="AQ169" s="69"/>
      <c r="AR169" s="69"/>
      <c r="AS169" s="69"/>
    </row>
    <row r="170" spans="1:97" ht="15" customHeight="1">
      <c r="D170" s="69"/>
      <c r="E170" s="69"/>
      <c r="F170" s="69"/>
      <c r="G170" s="69"/>
      <c r="H170" s="69"/>
      <c r="I170" s="69"/>
      <c r="J170" s="69"/>
      <c r="N170" s="175" t="str">
        <f t="shared" ref="N170:N184" si="143">M8</f>
        <v>직원1</v>
      </c>
      <c r="O170" s="512">
        <f ca="1">SUM(INDIRECT(ADDRESS(ROW(F148),O$185,4)):INDIRECT(ADDRESS(ROW(F148),P$185,4)))+$C148-$B148-40-SUM(INDIRECT(ADDRESS(ROW(F191),O$185,4)):INDIRECT(ADDRESS(ROW(F191),P$185,4)),INDIRECT(ADDRESS(ROW(F212),O$185,4)):INDIRECT(ADDRESS(ROW(F212),P$185,4)))</f>
        <v>-40</v>
      </c>
      <c r="P170" s="168">
        <f ca="1">SUMIFS(INDIRECT(ADDRESS(ROW(F148),O$185,4)):INDIRECT(ADDRESS(ROW(F148),P$185,4)),INDIRECT(ADDRESS(ROW(F148),O$185,4)):INDIRECT(ADDRESS(ROW(F148),P$185,4)),"&gt;8")-COUNTIFS(INDIRECT(ADDRESS(ROW(F148),O$185,4)):INDIRECT(ADDRESS(ROW(F148),P$185,4)),"&gt;8")*8-SUM(INDIRECT(ADDRESS(ROW(F212),O$185,4)):INDIRECT(ADDRESS(ROW(F212),P$185,4)))</f>
        <v>0</v>
      </c>
      <c r="Q170" s="176">
        <f t="shared" ref="Q170:Q184" ca="1" si="144">MAX(O170:P170)</f>
        <v>0</v>
      </c>
      <c r="R170" s="168">
        <f ca="1">SUM(INDIRECT(ADDRESS(ROW(I148),R$185,4)):INDIRECT(ADDRESS(ROW(I148),S$185,4)))-40-SUM(INDIRECT(ADDRESS(ROW(I191),R$185,4)):INDIRECT(ADDRESS(ROW(I191),S$185,4)),INDIRECT(ADDRESS(ROW(I212),R$185,4)):INDIRECT(ADDRESS(ROW(I212),S$185,4)))</f>
        <v>-40</v>
      </c>
      <c r="S170" s="168">
        <f ca="1">SUMIFS(INDIRECT(ADDRESS(ROW(I148),R$185,4)):INDIRECT(ADDRESS(ROW(I148),S$185,4)),INDIRECT(ADDRESS(ROW(I148),R$185,4)):INDIRECT(ADDRESS(ROW(I148),S$185,4)),"&gt;8")-COUNTIFS(INDIRECT(ADDRESS(ROW(I148),R$185,4)):INDIRECT(ADDRESS(ROW(I148),S$185,4)),"&gt;8")*8-SUM(INDIRECT(ADDRESS(ROW(I212),R$185,4)):INDIRECT(ADDRESS(ROW(I212),S$185,4)))</f>
        <v>0</v>
      </c>
      <c r="T170" s="176">
        <f t="shared" ref="T170:T184" ca="1" si="145">MAX(R170:S170)</f>
        <v>0</v>
      </c>
      <c r="U170" s="168">
        <f ca="1">SUM(INDIRECT(ADDRESS(ROW(L148),U$185,4)):INDIRECT(ADDRESS(ROW(L148),V$185,4)))-40-SUM(INDIRECT(ADDRESS(ROW(L191),U$185,4)):INDIRECT(ADDRESS(ROW(L191),V$185,4)),INDIRECT(ADDRESS(ROW(L212),U$185,4)):INDIRECT(ADDRESS(ROW(L212),V$185,4)))</f>
        <v>-40</v>
      </c>
      <c r="V170" s="168">
        <f ca="1">SUMIFS(INDIRECT(ADDRESS(ROW(L148),U$185,4)):INDIRECT(ADDRESS(ROW(L148),V$185,4)),INDIRECT(ADDRESS(ROW(L148),U$185,4)):INDIRECT(ADDRESS(ROW(L148),V$185,4)),"&gt;8")-COUNTIFS(INDIRECT(ADDRESS(ROW(L148),U$185,4)):INDIRECT(ADDRESS(ROW(L148),V$185,4)),"&gt;8")*8-SUM(INDIRECT(ADDRESS(ROW(L212),U$185,4)):INDIRECT(ADDRESS(ROW(L212),V$185,4)))</f>
        <v>0</v>
      </c>
      <c r="W170" s="176">
        <f t="shared" ref="W170:W184" ca="1" si="146">MAX(U170:V170)</f>
        <v>0</v>
      </c>
      <c r="X170" s="168">
        <f ca="1">SUM(INDIRECT(ADDRESS(ROW(O148),X$185,4)):INDIRECT(ADDRESS(ROW(O148),Y$185,4)))-40-SUM(INDIRECT(ADDRESS(ROW(O191),X$185,4)):INDIRECT(ADDRESS(ROW(O191),Y$185,4)),INDIRECT(ADDRESS(ROW(O212),X$185,4)):INDIRECT(ADDRESS(ROW(O212),Y$185,4)))</f>
        <v>-40</v>
      </c>
      <c r="Y170" s="168">
        <f ca="1">SUMIFS(INDIRECT(ADDRESS(ROW(O148),X$185,4)):INDIRECT(ADDRESS(ROW(O148),Y$185,4)),INDIRECT(ADDRESS(ROW(O148),X$185,4)):INDIRECT(ADDRESS(ROW(O148),Y$185,4)),"&gt;8")-COUNTIFS(INDIRECT(ADDRESS(ROW(O148),X$185,4)):INDIRECT(ADDRESS(ROW(O148),Y$185,4)),"&gt;8")*8-SUM(INDIRECT(ADDRESS(ROW(O212),X$185,4)):INDIRECT(ADDRESS(ROW(O212),Y$185,4)))</f>
        <v>0</v>
      </c>
      <c r="Z170" s="176">
        <f t="shared" ref="Z170:Z184" ca="1" si="147">MAX(X170:Y170)</f>
        <v>0</v>
      </c>
      <c r="AA170" s="479">
        <f ca="1">SUM(INDIRECT(ADDRESS(ROW(R148),AA$185,4)):INDIRECT(ADDRESS(ROW(R148),AB$185,4)))-40-SUM(INDIRECT(ADDRESS(ROW(R191),AA$185,4)):INDIRECT(ADDRESS(ROW(R191),AB$185,4)),INDIRECT(ADDRESS(ROW(R212),AA$185,4)):INDIRECT(ADDRESS(ROW(R212),AB$185,4)))</f>
        <v>-40</v>
      </c>
      <c r="AB170" s="479">
        <f ca="1">SUMIFS(INDIRECT(ADDRESS(ROW(R148),AA$185,4)):INDIRECT(ADDRESS(ROW(R148),AB$185,4)),INDIRECT(ADDRESS(ROW(R148),AA$185,4)):INDIRECT(ADDRESS(ROW(R148),AB$185,4)),"&gt;8")-COUNTIFS(INDIRECT(ADDRESS(ROW(R148),AA$185,4)):INDIRECT(ADDRESS(ROW(R148),AB$185,4)),"&gt;8")*8-SUM(INDIRECT(ADDRESS(ROW(R212),AA$185,4)):INDIRECT(ADDRESS(ROW(R212),AB$185,4)))</f>
        <v>0</v>
      </c>
      <c r="AC170" s="176">
        <f t="shared" ref="AC170:AC184" ca="1" si="148">MAX(AA170:AB170)</f>
        <v>0</v>
      </c>
      <c r="AD170" s="168">
        <f ca="1">IF($AB$185=45,0,SUM(INDIRECT(ADDRESS(ROW(U148),AD$185,4)):INDIRECT(ADDRESS(ROW(U148),AE$185,4)))-40-SUM(INDIRECT(ADDRESS(ROW(U191),AD$185,4)):INDIRECT(ADDRESS(ROW(U191),AE$185,4)),INDIRECT(ADDRESS(ROW(U212),AD$185,4)):INDIRECT(ADDRESS(ROW(U212),AE$185,4))))</f>
        <v>0</v>
      </c>
      <c r="AE170" s="168">
        <f ca="1">IF($AB$185=45,0,SUMIFS(INDIRECT(ADDRESS(ROW(U148),AD$185,4)):INDIRECT(ADDRESS(ROW(U148),AE$185,4)),INDIRECT(ADDRESS(ROW(U148),AD$185,4)):INDIRECT(ADDRESS(ROW(U148),AE$185,4)),"&gt;8")-COUNTIFS(INDIRECT(ADDRESS(ROW(U148),AD$185,4)):INDIRECT(ADDRESS(ROW(U148),AE$185,4)),"&gt;8")*8-SUM(INDIRECT(ADDRESS(ROW(U212),AD$185,4)):INDIRECT(ADDRESS(ROW(U212),AE$185,4))))</f>
        <v>0</v>
      </c>
      <c r="AF170" s="176">
        <f t="shared" ref="AF170:AF184" ca="1" si="149">MAX(AD170:AE170)</f>
        <v>0</v>
      </c>
      <c r="AH170" s="168">
        <f ca="1">SUM(Q170,T170,W170,Z170,AC170,AF170)</f>
        <v>0</v>
      </c>
      <c r="AI170" s="69"/>
      <c r="AJ170" s="69" t="s">
        <v>200</v>
      </c>
      <c r="AK170" s="69"/>
      <c r="AL170" s="69"/>
      <c r="AM170" s="69"/>
      <c r="AN170" s="69"/>
      <c r="AO170" s="69"/>
      <c r="AP170" s="69"/>
      <c r="AQ170" s="69"/>
      <c r="AR170" s="69"/>
      <c r="AS170" s="69"/>
    </row>
    <row r="171" spans="1:97" ht="15" customHeight="1">
      <c r="D171" s="69"/>
      <c r="E171" s="69"/>
      <c r="F171" s="69"/>
      <c r="G171" s="69"/>
      <c r="H171" s="69"/>
      <c r="I171" s="69"/>
      <c r="J171" s="69"/>
      <c r="N171" s="177" t="str">
        <f t="shared" si="143"/>
        <v>직원2</v>
      </c>
      <c r="O171" s="513">
        <f ca="1">SUM(INDIRECT(ADDRESS(ROW(F149),O$185,4)):INDIRECT(ADDRESS(ROW(F149),P$185,4)))+$C149-$B149-40-SUM(INDIRECT(ADDRESS(ROW(F192),O$185,4)):INDIRECT(ADDRESS(ROW(F192),P$185,4)),INDIRECT(ADDRESS(ROW(F213),O$185,4)):INDIRECT(ADDRESS(ROW(F213),P$185,4)))</f>
        <v>-40</v>
      </c>
      <c r="P171" s="169">
        <f ca="1">SUMIFS(INDIRECT(ADDRESS(ROW(F149),O$185,4)):INDIRECT(ADDRESS(ROW(F149),P$185,4)),INDIRECT(ADDRESS(ROW(F149),O$185,4)):INDIRECT(ADDRESS(ROW(F149),P$185,4)),"&gt;8")-COUNTIFS(INDIRECT(ADDRESS(ROW(F149),O$185,4)):INDIRECT(ADDRESS(ROW(F149),P$185,4)),"&gt;8")*8-SUM(INDIRECT(ADDRESS(ROW(F213),O$185,4)):INDIRECT(ADDRESS(ROW(F213),P$185,4)))</f>
        <v>0</v>
      </c>
      <c r="Q171" s="178">
        <f t="shared" ca="1" si="144"/>
        <v>0</v>
      </c>
      <c r="R171" s="169">
        <f ca="1">SUM(INDIRECT(ADDRESS(ROW(I149),R$185,4)):INDIRECT(ADDRESS(ROW(I149),S$185,4)))-40-SUM(INDIRECT(ADDRESS(ROW(I192),R$185,4)):INDIRECT(ADDRESS(ROW(I192),S$185,4)),INDIRECT(ADDRESS(ROW(I213),R$185,4)):INDIRECT(ADDRESS(ROW(I213),S$185,4)))</f>
        <v>-40</v>
      </c>
      <c r="S171" s="169">
        <f ca="1">SUMIFS(INDIRECT(ADDRESS(ROW(I149),R$185,4)):INDIRECT(ADDRESS(ROW(I149),S$185,4)),INDIRECT(ADDRESS(ROW(I149),R$185,4)):INDIRECT(ADDRESS(ROW(I149),S$185,4)),"&gt;8")-COUNTIFS(INDIRECT(ADDRESS(ROW(I149),R$185,4)):INDIRECT(ADDRESS(ROW(I149),S$185,4)),"&gt;8")*8-SUM(INDIRECT(ADDRESS(ROW(I213),R$185,4)):INDIRECT(ADDRESS(ROW(I213),S$185,4)))</f>
        <v>0</v>
      </c>
      <c r="T171" s="178">
        <f t="shared" ca="1" si="145"/>
        <v>0</v>
      </c>
      <c r="U171" s="169">
        <f ca="1">SUM(INDIRECT(ADDRESS(ROW(L149),U$185,4)):INDIRECT(ADDRESS(ROW(L149),V$185,4)))-40-SUM(INDIRECT(ADDRESS(ROW(L192),U$185,4)):INDIRECT(ADDRESS(ROW(L192),V$185,4)),INDIRECT(ADDRESS(ROW(L213),U$185,4)):INDIRECT(ADDRESS(ROW(L213),V$185,4)))</f>
        <v>-40</v>
      </c>
      <c r="V171" s="169">
        <f ca="1">SUMIFS(INDIRECT(ADDRESS(ROW(L149),U$185,4)):INDIRECT(ADDRESS(ROW(L149),V$185,4)),INDIRECT(ADDRESS(ROW(L149),U$185,4)):INDIRECT(ADDRESS(ROW(L149),V$185,4)),"&gt;8")-COUNTIFS(INDIRECT(ADDRESS(ROW(L149),U$185,4)):INDIRECT(ADDRESS(ROW(L149),V$185,4)),"&gt;8")*8-SUM(INDIRECT(ADDRESS(ROW(L213),U$185,4)):INDIRECT(ADDRESS(ROW(L213),V$185,4)))</f>
        <v>0</v>
      </c>
      <c r="W171" s="178">
        <f t="shared" ca="1" si="146"/>
        <v>0</v>
      </c>
      <c r="X171" s="169">
        <f ca="1">SUM(INDIRECT(ADDRESS(ROW(O149),X$185,4)):INDIRECT(ADDRESS(ROW(O149),Y$185,4)))-40-SUM(INDIRECT(ADDRESS(ROW(O192),X$185,4)):INDIRECT(ADDRESS(ROW(O192),Y$185,4)),INDIRECT(ADDRESS(ROW(O213),X$185,4)):INDIRECT(ADDRESS(ROW(O213),Y$185,4)))</f>
        <v>-40</v>
      </c>
      <c r="Y171" s="169">
        <f ca="1">SUMIFS(INDIRECT(ADDRESS(ROW(O149),X$185,4)):INDIRECT(ADDRESS(ROW(O149),Y$185,4)),INDIRECT(ADDRESS(ROW(O149),X$185,4)):INDIRECT(ADDRESS(ROW(O149),Y$185,4)),"&gt;8")-COUNTIFS(INDIRECT(ADDRESS(ROW(O149),X$185,4)):INDIRECT(ADDRESS(ROW(O149),Y$185,4)),"&gt;8")*8-SUM(INDIRECT(ADDRESS(ROW(O213),X$185,4)):INDIRECT(ADDRESS(ROW(O213),Y$185,4)))</f>
        <v>0</v>
      </c>
      <c r="Z171" s="178">
        <f t="shared" ca="1" si="147"/>
        <v>0</v>
      </c>
      <c r="AA171" s="480">
        <f ca="1">SUM(INDIRECT(ADDRESS(ROW(R149),AA$185,4)):INDIRECT(ADDRESS(ROW(R149),AB$185,4)))-40-SUM(INDIRECT(ADDRESS(ROW(R192),AA$185,4)):INDIRECT(ADDRESS(ROW(R192),AB$185,4)),INDIRECT(ADDRESS(ROW(R213),AA$185,4)):INDIRECT(ADDRESS(ROW(R213),AB$185,4)))</f>
        <v>-40</v>
      </c>
      <c r="AB171" s="480">
        <f ca="1">SUMIFS(INDIRECT(ADDRESS(ROW(R149),AA$185,4)):INDIRECT(ADDRESS(ROW(R149),AB$185,4)),INDIRECT(ADDRESS(ROW(R149),AA$185,4)):INDIRECT(ADDRESS(ROW(R149),AB$185,4)),"&gt;8")-COUNTIFS(INDIRECT(ADDRESS(ROW(R149),AA$185,4)):INDIRECT(ADDRESS(ROW(R149),AB$185,4)),"&gt;8")*8-SUM(INDIRECT(ADDRESS(ROW(R213),AA$185,4)):INDIRECT(ADDRESS(ROW(R213),AB$185,4)))</f>
        <v>0</v>
      </c>
      <c r="AC171" s="178">
        <f t="shared" ca="1" si="148"/>
        <v>0</v>
      </c>
      <c r="AD171" s="169">
        <f ca="1">IF($AB$185=45,0,SUM(INDIRECT(ADDRESS(ROW(U149),AD$185,4)):INDIRECT(ADDRESS(ROW(U149),AE$185,4)))-40-SUM(INDIRECT(ADDRESS(ROW(U192),AD$185,4)):INDIRECT(ADDRESS(ROW(U192),AE$185,4)),INDIRECT(ADDRESS(ROW(U213),AD$185,4)):INDIRECT(ADDRESS(ROW(U213),AE$185,4))))</f>
        <v>0</v>
      </c>
      <c r="AE171" s="169">
        <f ca="1">IF($AB$185=45,0,SUMIFS(INDIRECT(ADDRESS(ROW(U149),AD$185,4)):INDIRECT(ADDRESS(ROW(U149),AE$185,4)),INDIRECT(ADDRESS(ROW(U149),AD$185,4)):INDIRECT(ADDRESS(ROW(U149),AE$185,4)),"&gt;8")-COUNTIFS(INDIRECT(ADDRESS(ROW(U149),AD$185,4)):INDIRECT(ADDRESS(ROW(U149),AE$185,4)),"&gt;8")*8-SUM(INDIRECT(ADDRESS(ROW(U213),AD$185,4)):INDIRECT(ADDRESS(ROW(U213),AE$185,4))))</f>
        <v>0</v>
      </c>
      <c r="AF171" s="178">
        <f t="shared" ca="1" si="149"/>
        <v>0</v>
      </c>
      <c r="AH171" s="169">
        <f t="shared" ref="AH171:AH184" ca="1" si="150">SUM(Q171,T171,W171,Z171,AC171,AF171)</f>
        <v>0</v>
      </c>
      <c r="AI171" s="69"/>
      <c r="AJ171" s="69" t="s">
        <v>201</v>
      </c>
      <c r="AK171" s="69"/>
      <c r="AL171" s="69"/>
      <c r="AM171" s="69"/>
      <c r="AN171" s="69"/>
      <c r="AO171" s="69"/>
      <c r="AP171" s="69"/>
      <c r="AQ171" s="69"/>
      <c r="AR171" s="69"/>
      <c r="AS171" s="69"/>
    </row>
    <row r="172" spans="1:97" ht="15" customHeight="1">
      <c r="D172" s="69"/>
      <c r="E172" s="69"/>
      <c r="F172" s="69"/>
      <c r="G172" s="69"/>
      <c r="H172" s="69"/>
      <c r="I172" s="69"/>
      <c r="J172" s="69"/>
      <c r="N172" s="177" t="str">
        <f t="shared" si="143"/>
        <v>직원3</v>
      </c>
      <c r="O172" s="513">
        <f ca="1">SUM(INDIRECT(ADDRESS(ROW(F150),O$185,4)):INDIRECT(ADDRESS(ROW(F150),P$185,4)))+$C150-$B150-40-SUM(INDIRECT(ADDRESS(ROW(F193),O$185,4)):INDIRECT(ADDRESS(ROW(F193),P$185,4)),INDIRECT(ADDRESS(ROW(F214),O$185,4)):INDIRECT(ADDRESS(ROW(F214),P$185,4)))</f>
        <v>-40</v>
      </c>
      <c r="P172" s="169">
        <f ca="1">SUMIFS(INDIRECT(ADDRESS(ROW(F150),O$185,4)):INDIRECT(ADDRESS(ROW(F150),P$185,4)),INDIRECT(ADDRESS(ROW(F150),O$185,4)):INDIRECT(ADDRESS(ROW(F150),P$185,4)),"&gt;8")-COUNTIFS(INDIRECT(ADDRESS(ROW(F150),O$185,4)):INDIRECT(ADDRESS(ROW(F150),P$185,4)),"&gt;8")*8-SUM(INDIRECT(ADDRESS(ROW(F214),O$185,4)):INDIRECT(ADDRESS(ROW(F214),P$185,4)))</f>
        <v>0</v>
      </c>
      <c r="Q172" s="178">
        <f t="shared" ca="1" si="144"/>
        <v>0</v>
      </c>
      <c r="R172" s="169">
        <f ca="1">SUM(INDIRECT(ADDRESS(ROW(I150),R$185,4)):INDIRECT(ADDRESS(ROW(I150),S$185,4)))-40-SUM(INDIRECT(ADDRESS(ROW(I193),R$185,4)):INDIRECT(ADDRESS(ROW(I193),S$185,4)),INDIRECT(ADDRESS(ROW(I214),R$185,4)):INDIRECT(ADDRESS(ROW(I214),S$185,4)))</f>
        <v>-40</v>
      </c>
      <c r="S172" s="169">
        <f ca="1">SUMIFS(INDIRECT(ADDRESS(ROW(I150),R$185,4)):INDIRECT(ADDRESS(ROW(I150),S$185,4)),INDIRECT(ADDRESS(ROW(I150),R$185,4)):INDIRECT(ADDRESS(ROW(I150),S$185,4)),"&gt;8")-COUNTIFS(INDIRECT(ADDRESS(ROW(I150),R$185,4)):INDIRECT(ADDRESS(ROW(I150),S$185,4)),"&gt;8")*8-SUM(INDIRECT(ADDRESS(ROW(I214),R$185,4)):INDIRECT(ADDRESS(ROW(I214),S$185,4)))</f>
        <v>0</v>
      </c>
      <c r="T172" s="178">
        <f t="shared" ca="1" si="145"/>
        <v>0</v>
      </c>
      <c r="U172" s="169">
        <f ca="1">SUM(INDIRECT(ADDRESS(ROW(L150),U$185,4)):INDIRECT(ADDRESS(ROW(L150),V$185,4)))-40-SUM(INDIRECT(ADDRESS(ROW(L193),U$185,4)):INDIRECT(ADDRESS(ROW(L193),V$185,4)),INDIRECT(ADDRESS(ROW(L214),U$185,4)):INDIRECT(ADDRESS(ROW(L214),V$185,4)))</f>
        <v>-40</v>
      </c>
      <c r="V172" s="169">
        <f ca="1">SUMIFS(INDIRECT(ADDRESS(ROW(L150),U$185,4)):INDIRECT(ADDRESS(ROW(L150),V$185,4)),INDIRECT(ADDRESS(ROW(L150),U$185,4)):INDIRECT(ADDRESS(ROW(L150),V$185,4)),"&gt;8")-COUNTIFS(INDIRECT(ADDRESS(ROW(L150),U$185,4)):INDIRECT(ADDRESS(ROW(L150),V$185,4)),"&gt;8")*8-SUM(INDIRECT(ADDRESS(ROW(L214),U$185,4)):INDIRECT(ADDRESS(ROW(L214),V$185,4)))</f>
        <v>0</v>
      </c>
      <c r="W172" s="178">
        <f t="shared" ca="1" si="146"/>
        <v>0</v>
      </c>
      <c r="X172" s="169">
        <f ca="1">SUM(INDIRECT(ADDRESS(ROW(O150),X$185,4)):INDIRECT(ADDRESS(ROW(O150),Y$185,4)))-40-SUM(INDIRECT(ADDRESS(ROW(O193),X$185,4)):INDIRECT(ADDRESS(ROW(O193),Y$185,4)),INDIRECT(ADDRESS(ROW(O214),X$185,4)):INDIRECT(ADDRESS(ROW(O214),Y$185,4)))</f>
        <v>-40</v>
      </c>
      <c r="Y172" s="169">
        <f ca="1">SUMIFS(INDIRECT(ADDRESS(ROW(O150),X$185,4)):INDIRECT(ADDRESS(ROW(O150),Y$185,4)),INDIRECT(ADDRESS(ROW(O150),X$185,4)):INDIRECT(ADDRESS(ROW(O150),Y$185,4)),"&gt;8")-COUNTIFS(INDIRECT(ADDRESS(ROW(O150),X$185,4)):INDIRECT(ADDRESS(ROW(O150),Y$185,4)),"&gt;8")*8-SUM(INDIRECT(ADDRESS(ROW(O214),X$185,4)):INDIRECT(ADDRESS(ROW(O214),Y$185,4)))</f>
        <v>0</v>
      </c>
      <c r="Z172" s="178">
        <f t="shared" ca="1" si="147"/>
        <v>0</v>
      </c>
      <c r="AA172" s="480">
        <f ca="1">SUM(INDIRECT(ADDRESS(ROW(R150),AA$185,4)):INDIRECT(ADDRESS(ROW(R150),AB$185,4)))-40-SUM(INDIRECT(ADDRESS(ROW(R193),AA$185,4)):INDIRECT(ADDRESS(ROW(R193),AB$185,4)),INDIRECT(ADDRESS(ROW(R214),AA$185,4)):INDIRECT(ADDRESS(ROW(R214),AB$185,4)))</f>
        <v>-40</v>
      </c>
      <c r="AB172" s="480">
        <f ca="1">SUMIFS(INDIRECT(ADDRESS(ROW(R150),AA$185,4)):INDIRECT(ADDRESS(ROW(R150),AB$185,4)),INDIRECT(ADDRESS(ROW(R150),AA$185,4)):INDIRECT(ADDRESS(ROW(R150),AB$185,4)),"&gt;8")-COUNTIFS(INDIRECT(ADDRESS(ROW(R150),AA$185,4)):INDIRECT(ADDRESS(ROW(R150),AB$185,4)),"&gt;8")*8-SUM(INDIRECT(ADDRESS(ROW(R214),AA$185,4)):INDIRECT(ADDRESS(ROW(R214),AB$185,4)))</f>
        <v>0</v>
      </c>
      <c r="AC172" s="178">
        <f t="shared" ca="1" si="148"/>
        <v>0</v>
      </c>
      <c r="AD172" s="169">
        <f ca="1">IF($AB$185=45,0,SUM(INDIRECT(ADDRESS(ROW(U150),AD$185,4)):INDIRECT(ADDRESS(ROW(U150),AE$185,4)))-40-SUM(INDIRECT(ADDRESS(ROW(U193),AD$185,4)):INDIRECT(ADDRESS(ROW(U193),AE$185,4)),INDIRECT(ADDRESS(ROW(U214),AD$185,4)):INDIRECT(ADDRESS(ROW(U214),AE$185,4))))</f>
        <v>0</v>
      </c>
      <c r="AE172" s="169">
        <f ca="1">IF($AB$185=45,0,SUMIFS(INDIRECT(ADDRESS(ROW(U150),AD$185,4)):INDIRECT(ADDRESS(ROW(U150),AE$185,4)),INDIRECT(ADDRESS(ROW(U150),AD$185,4)):INDIRECT(ADDRESS(ROW(U150),AE$185,4)),"&gt;8")-COUNTIFS(INDIRECT(ADDRESS(ROW(U150),AD$185,4)):INDIRECT(ADDRESS(ROW(U150),AE$185,4)),"&gt;8")*8-SUM(INDIRECT(ADDRESS(ROW(U214),AD$185,4)):INDIRECT(ADDRESS(ROW(U214),AE$185,4))))</f>
        <v>0</v>
      </c>
      <c r="AF172" s="178">
        <f t="shared" ca="1" si="149"/>
        <v>0</v>
      </c>
      <c r="AH172" s="169">
        <f t="shared" ca="1" si="150"/>
        <v>0</v>
      </c>
      <c r="AI172" s="69"/>
      <c r="AJ172" s="69" t="s">
        <v>203</v>
      </c>
      <c r="AK172" s="69"/>
      <c r="AL172" s="69"/>
      <c r="AM172" s="69"/>
      <c r="AN172" s="69"/>
      <c r="AO172" s="69"/>
      <c r="AP172" s="69"/>
      <c r="AQ172" s="69"/>
      <c r="AR172" s="69"/>
      <c r="AS172" s="69"/>
    </row>
    <row r="173" spans="1:97" ht="15" customHeight="1">
      <c r="D173" s="69"/>
      <c r="E173" s="69"/>
      <c r="F173" s="69"/>
      <c r="G173" s="69"/>
      <c r="H173" s="69"/>
      <c r="I173" s="69"/>
      <c r="J173" s="69"/>
      <c r="N173" s="177" t="str">
        <f t="shared" si="143"/>
        <v>직원4</v>
      </c>
      <c r="O173" s="513">
        <f ca="1">SUM(INDIRECT(ADDRESS(ROW(F151),O$185,4)):INDIRECT(ADDRESS(ROW(F151),P$185,4)))+$C151-$B151-40-SUM(INDIRECT(ADDRESS(ROW(F194),O$185,4)):INDIRECT(ADDRESS(ROW(F194),P$185,4)),INDIRECT(ADDRESS(ROW(F215),O$185,4)):INDIRECT(ADDRESS(ROW(F215),P$185,4)))</f>
        <v>-40</v>
      </c>
      <c r="P173" s="169">
        <f ca="1">SUMIFS(INDIRECT(ADDRESS(ROW(F151),O$185,4)):INDIRECT(ADDRESS(ROW(F151),P$185,4)),INDIRECT(ADDRESS(ROW(F151),O$185,4)):INDIRECT(ADDRESS(ROW(F151),P$185,4)),"&gt;8")-COUNTIFS(INDIRECT(ADDRESS(ROW(F151),O$185,4)):INDIRECT(ADDRESS(ROW(F151),P$185,4)),"&gt;8")*8-SUM(INDIRECT(ADDRESS(ROW(F215),O$185,4)):INDIRECT(ADDRESS(ROW(F215),P$185,4)))</f>
        <v>0</v>
      </c>
      <c r="Q173" s="178">
        <f t="shared" ca="1" si="144"/>
        <v>0</v>
      </c>
      <c r="R173" s="169">
        <f ca="1">SUM(INDIRECT(ADDRESS(ROW(I151),R$185,4)):INDIRECT(ADDRESS(ROW(I151),S$185,4)))-40-SUM(INDIRECT(ADDRESS(ROW(I194),R$185,4)):INDIRECT(ADDRESS(ROW(I194),S$185,4)),INDIRECT(ADDRESS(ROW(I215),R$185,4)):INDIRECT(ADDRESS(ROW(I215),S$185,4)))</f>
        <v>-40</v>
      </c>
      <c r="S173" s="169">
        <f ca="1">SUMIFS(INDIRECT(ADDRESS(ROW(I151),R$185,4)):INDIRECT(ADDRESS(ROW(I151),S$185,4)),INDIRECT(ADDRESS(ROW(I151),R$185,4)):INDIRECT(ADDRESS(ROW(I151),S$185,4)),"&gt;8")-COUNTIFS(INDIRECT(ADDRESS(ROW(I151),R$185,4)):INDIRECT(ADDRESS(ROW(I151),S$185,4)),"&gt;8")*8-SUM(INDIRECT(ADDRESS(ROW(I215),R$185,4)):INDIRECT(ADDRESS(ROW(I215),S$185,4)))</f>
        <v>0</v>
      </c>
      <c r="T173" s="178">
        <f t="shared" ca="1" si="145"/>
        <v>0</v>
      </c>
      <c r="U173" s="169">
        <f ca="1">SUM(INDIRECT(ADDRESS(ROW(L151),U$185,4)):INDIRECT(ADDRESS(ROW(L151),V$185,4)))-40-SUM(INDIRECT(ADDRESS(ROW(L194),U$185,4)):INDIRECT(ADDRESS(ROW(L194),V$185,4)),INDIRECT(ADDRESS(ROW(L215),U$185,4)):INDIRECT(ADDRESS(ROW(L215),V$185,4)))</f>
        <v>-40</v>
      </c>
      <c r="V173" s="169">
        <f ca="1">SUMIFS(INDIRECT(ADDRESS(ROW(L151),U$185,4)):INDIRECT(ADDRESS(ROW(L151),V$185,4)),INDIRECT(ADDRESS(ROW(L151),U$185,4)):INDIRECT(ADDRESS(ROW(L151),V$185,4)),"&gt;8")-COUNTIFS(INDIRECT(ADDRESS(ROW(L151),U$185,4)):INDIRECT(ADDRESS(ROW(L151),V$185,4)),"&gt;8")*8-SUM(INDIRECT(ADDRESS(ROW(L215),U$185,4)):INDIRECT(ADDRESS(ROW(L215),V$185,4)))</f>
        <v>0</v>
      </c>
      <c r="W173" s="178">
        <f t="shared" ca="1" si="146"/>
        <v>0</v>
      </c>
      <c r="X173" s="169">
        <f ca="1">SUM(INDIRECT(ADDRESS(ROW(O151),X$185,4)):INDIRECT(ADDRESS(ROW(O151),Y$185,4)))-40-SUM(INDIRECT(ADDRESS(ROW(O194),X$185,4)):INDIRECT(ADDRESS(ROW(O194),Y$185,4)),INDIRECT(ADDRESS(ROW(O215),X$185,4)):INDIRECT(ADDRESS(ROW(O215),Y$185,4)))</f>
        <v>-40</v>
      </c>
      <c r="Y173" s="169">
        <f ca="1">SUMIFS(INDIRECT(ADDRESS(ROW(O151),X$185,4)):INDIRECT(ADDRESS(ROW(O151),Y$185,4)),INDIRECT(ADDRESS(ROW(O151),X$185,4)):INDIRECT(ADDRESS(ROW(O151),Y$185,4)),"&gt;8")-COUNTIFS(INDIRECT(ADDRESS(ROW(O151),X$185,4)):INDIRECT(ADDRESS(ROW(O151),Y$185,4)),"&gt;8")*8-SUM(INDIRECT(ADDRESS(ROW(O215),X$185,4)):INDIRECT(ADDRESS(ROW(O215),Y$185,4)))</f>
        <v>0</v>
      </c>
      <c r="Z173" s="178">
        <f t="shared" ca="1" si="147"/>
        <v>0</v>
      </c>
      <c r="AA173" s="480">
        <f ca="1">SUM(INDIRECT(ADDRESS(ROW(R151),AA$185,4)):INDIRECT(ADDRESS(ROW(R151),AB$185,4)))-40-SUM(INDIRECT(ADDRESS(ROW(R194),AA$185,4)):INDIRECT(ADDRESS(ROW(R194),AB$185,4)),INDIRECT(ADDRESS(ROW(R215),AA$185,4)):INDIRECT(ADDRESS(ROW(R215),AB$185,4)))</f>
        <v>-40</v>
      </c>
      <c r="AB173" s="480">
        <f ca="1">SUMIFS(INDIRECT(ADDRESS(ROW(R151),AA$185,4)):INDIRECT(ADDRESS(ROW(R151),AB$185,4)),INDIRECT(ADDRESS(ROW(R151),AA$185,4)):INDIRECT(ADDRESS(ROW(R151),AB$185,4)),"&gt;8")-COUNTIFS(INDIRECT(ADDRESS(ROW(R151),AA$185,4)):INDIRECT(ADDRESS(ROW(R151),AB$185,4)),"&gt;8")*8-SUM(INDIRECT(ADDRESS(ROW(R215),AA$185,4)):INDIRECT(ADDRESS(ROW(R215),AB$185,4)))</f>
        <v>0</v>
      </c>
      <c r="AC173" s="178">
        <f t="shared" ca="1" si="148"/>
        <v>0</v>
      </c>
      <c r="AD173" s="169">
        <f ca="1">IF($AB$185=45,0,SUM(INDIRECT(ADDRESS(ROW(U151),AD$185,4)):INDIRECT(ADDRESS(ROW(U151),AE$185,4)))-40-SUM(INDIRECT(ADDRESS(ROW(U194),AD$185,4)):INDIRECT(ADDRESS(ROW(U194),AE$185,4)),INDIRECT(ADDRESS(ROW(U215),AD$185,4)):INDIRECT(ADDRESS(ROW(U215),AE$185,4))))</f>
        <v>0</v>
      </c>
      <c r="AE173" s="169">
        <f ca="1">IF($AB$185=45,0,SUMIFS(INDIRECT(ADDRESS(ROW(U151),AD$185,4)):INDIRECT(ADDRESS(ROW(U151),AE$185,4)),INDIRECT(ADDRESS(ROW(U151),AD$185,4)):INDIRECT(ADDRESS(ROW(U151),AE$185,4)),"&gt;8")-COUNTIFS(INDIRECT(ADDRESS(ROW(U151),AD$185,4)):INDIRECT(ADDRESS(ROW(U151),AE$185,4)),"&gt;8")*8-SUM(INDIRECT(ADDRESS(ROW(U215),AD$185,4)):INDIRECT(ADDRESS(ROW(U215),AE$185,4))))</f>
        <v>0</v>
      </c>
      <c r="AF173" s="178">
        <f t="shared" ca="1" si="149"/>
        <v>0</v>
      </c>
      <c r="AH173" s="169">
        <f t="shared" ca="1" si="150"/>
        <v>0</v>
      </c>
      <c r="AI173" s="69"/>
      <c r="AJ173" s="69" t="s">
        <v>202</v>
      </c>
      <c r="AK173" s="69"/>
      <c r="AL173" s="69"/>
      <c r="AM173" s="69"/>
      <c r="AN173" s="69"/>
      <c r="AO173" s="69"/>
      <c r="AP173" s="69"/>
      <c r="AQ173" s="69"/>
      <c r="AR173" s="69"/>
      <c r="AS173" s="69"/>
    </row>
    <row r="174" spans="1:97" ht="15" customHeight="1">
      <c r="D174" s="69"/>
      <c r="E174" s="69"/>
      <c r="F174" s="69"/>
      <c r="G174" s="69"/>
      <c r="H174" s="69"/>
      <c r="I174" s="69"/>
      <c r="J174" s="69"/>
      <c r="N174" s="177" t="str">
        <f t="shared" si="143"/>
        <v>직원5</v>
      </c>
      <c r="O174" s="513">
        <f ca="1">SUM(INDIRECT(ADDRESS(ROW(F152),O$185,4)):INDIRECT(ADDRESS(ROW(F152),P$185,4)))+$C152-$B152-40-SUM(INDIRECT(ADDRESS(ROW(F195),O$185,4)):INDIRECT(ADDRESS(ROW(F195),P$185,4)),INDIRECT(ADDRESS(ROW(F216),O$185,4)):INDIRECT(ADDRESS(ROW(F216),P$185,4)))</f>
        <v>-40</v>
      </c>
      <c r="P174" s="169">
        <f ca="1">SUMIFS(INDIRECT(ADDRESS(ROW(F152),O$185,4)):INDIRECT(ADDRESS(ROW(F152),P$185,4)),INDIRECT(ADDRESS(ROW(F152),O$185,4)):INDIRECT(ADDRESS(ROW(F152),P$185,4)),"&gt;8")-COUNTIFS(INDIRECT(ADDRESS(ROW(F152),O$185,4)):INDIRECT(ADDRESS(ROW(F152),P$185,4)),"&gt;8")*8-SUM(INDIRECT(ADDRESS(ROW(F216),O$185,4)):INDIRECT(ADDRESS(ROW(F216),P$185,4)))</f>
        <v>0</v>
      </c>
      <c r="Q174" s="178">
        <f t="shared" ca="1" si="144"/>
        <v>0</v>
      </c>
      <c r="R174" s="169">
        <f ca="1">SUM(INDIRECT(ADDRESS(ROW(I152),R$185,4)):INDIRECT(ADDRESS(ROW(I152),S$185,4)))-40-SUM(INDIRECT(ADDRESS(ROW(I195),R$185,4)):INDIRECT(ADDRESS(ROW(I195),S$185,4)),INDIRECT(ADDRESS(ROW(I216),R$185,4)):INDIRECT(ADDRESS(ROW(I216),S$185,4)))</f>
        <v>-40</v>
      </c>
      <c r="S174" s="169">
        <f ca="1">SUMIFS(INDIRECT(ADDRESS(ROW(I152),R$185,4)):INDIRECT(ADDRESS(ROW(I152),S$185,4)),INDIRECT(ADDRESS(ROW(I152),R$185,4)):INDIRECT(ADDRESS(ROW(I152),S$185,4)),"&gt;8")-COUNTIFS(INDIRECT(ADDRESS(ROW(I152),R$185,4)):INDIRECT(ADDRESS(ROW(I152),S$185,4)),"&gt;8")*8-SUM(INDIRECT(ADDRESS(ROW(I216),R$185,4)):INDIRECT(ADDRESS(ROW(I216),S$185,4)))</f>
        <v>0</v>
      </c>
      <c r="T174" s="178">
        <f t="shared" ca="1" si="145"/>
        <v>0</v>
      </c>
      <c r="U174" s="169">
        <f ca="1">SUM(INDIRECT(ADDRESS(ROW(L152),U$185,4)):INDIRECT(ADDRESS(ROW(L152),V$185,4)))-40-SUM(INDIRECT(ADDRESS(ROW(L195),U$185,4)):INDIRECT(ADDRESS(ROW(L195),V$185,4)),INDIRECT(ADDRESS(ROW(L216),U$185,4)):INDIRECT(ADDRESS(ROW(L216),V$185,4)))</f>
        <v>-40</v>
      </c>
      <c r="V174" s="169">
        <f ca="1">SUMIFS(INDIRECT(ADDRESS(ROW(L152),U$185,4)):INDIRECT(ADDRESS(ROW(L152),V$185,4)),INDIRECT(ADDRESS(ROW(L152),U$185,4)):INDIRECT(ADDRESS(ROW(L152),V$185,4)),"&gt;8")-COUNTIFS(INDIRECT(ADDRESS(ROW(L152),U$185,4)):INDIRECT(ADDRESS(ROW(L152),V$185,4)),"&gt;8")*8-SUM(INDIRECT(ADDRESS(ROW(L216),U$185,4)):INDIRECT(ADDRESS(ROW(L216),V$185,4)))</f>
        <v>0</v>
      </c>
      <c r="W174" s="178">
        <f t="shared" ca="1" si="146"/>
        <v>0</v>
      </c>
      <c r="X174" s="169">
        <f ca="1">SUM(INDIRECT(ADDRESS(ROW(O152),X$185,4)):INDIRECT(ADDRESS(ROW(O152),Y$185,4)))-40-SUM(INDIRECT(ADDRESS(ROW(O195),X$185,4)):INDIRECT(ADDRESS(ROW(O195),Y$185,4)),INDIRECT(ADDRESS(ROW(O216),X$185,4)):INDIRECT(ADDRESS(ROW(O216),Y$185,4)))</f>
        <v>-40</v>
      </c>
      <c r="Y174" s="169">
        <f ca="1">SUMIFS(INDIRECT(ADDRESS(ROW(O152),X$185,4)):INDIRECT(ADDRESS(ROW(O152),Y$185,4)),INDIRECT(ADDRESS(ROW(O152),X$185,4)):INDIRECT(ADDRESS(ROW(O152),Y$185,4)),"&gt;8")-COUNTIFS(INDIRECT(ADDRESS(ROW(O152),X$185,4)):INDIRECT(ADDRESS(ROW(O152),Y$185,4)),"&gt;8")*8-SUM(INDIRECT(ADDRESS(ROW(O216),X$185,4)):INDIRECT(ADDRESS(ROW(O216),Y$185,4)))</f>
        <v>0</v>
      </c>
      <c r="Z174" s="178">
        <f t="shared" ca="1" si="147"/>
        <v>0</v>
      </c>
      <c r="AA174" s="480">
        <f ca="1">SUM(INDIRECT(ADDRESS(ROW(R152),AA$185,4)):INDIRECT(ADDRESS(ROW(R152),AB$185,4)))-40-SUM(INDIRECT(ADDRESS(ROW(R195),AA$185,4)):INDIRECT(ADDRESS(ROW(R195),AB$185,4)),INDIRECT(ADDRESS(ROW(R216),AA$185,4)):INDIRECT(ADDRESS(ROW(R216),AB$185,4)))</f>
        <v>-40</v>
      </c>
      <c r="AB174" s="480">
        <f ca="1">SUMIFS(INDIRECT(ADDRESS(ROW(R152),AA$185,4)):INDIRECT(ADDRESS(ROW(R152),AB$185,4)),INDIRECT(ADDRESS(ROW(R152),AA$185,4)):INDIRECT(ADDRESS(ROW(R152),AB$185,4)),"&gt;8")-COUNTIFS(INDIRECT(ADDRESS(ROW(R152),AA$185,4)):INDIRECT(ADDRESS(ROW(R152),AB$185,4)),"&gt;8")*8-SUM(INDIRECT(ADDRESS(ROW(R216),AA$185,4)):INDIRECT(ADDRESS(ROW(R216),AB$185,4)))</f>
        <v>0</v>
      </c>
      <c r="AC174" s="178">
        <f t="shared" ca="1" si="148"/>
        <v>0</v>
      </c>
      <c r="AD174" s="169">
        <f ca="1">IF($AB$185=45,0,SUM(INDIRECT(ADDRESS(ROW(U152),AD$185,4)):INDIRECT(ADDRESS(ROW(U152),AE$185,4)))-40-SUM(INDIRECT(ADDRESS(ROW(U195),AD$185,4)):INDIRECT(ADDRESS(ROW(U195),AE$185,4)),INDIRECT(ADDRESS(ROW(U216),AD$185,4)):INDIRECT(ADDRESS(ROW(U216),AE$185,4))))</f>
        <v>0</v>
      </c>
      <c r="AE174" s="169">
        <f ca="1">IF($AB$185=45,0,SUMIFS(INDIRECT(ADDRESS(ROW(U152),AD$185,4)):INDIRECT(ADDRESS(ROW(U152),AE$185,4)),INDIRECT(ADDRESS(ROW(U152),AD$185,4)):INDIRECT(ADDRESS(ROW(U152),AE$185,4)),"&gt;8")-COUNTIFS(INDIRECT(ADDRESS(ROW(U152),AD$185,4)):INDIRECT(ADDRESS(ROW(U152),AE$185,4)),"&gt;8")*8-SUM(INDIRECT(ADDRESS(ROW(U216),AD$185,4)):INDIRECT(ADDRESS(ROW(U216),AE$185,4))))</f>
        <v>0</v>
      </c>
      <c r="AF174" s="178">
        <f t="shared" ca="1" si="149"/>
        <v>0</v>
      </c>
      <c r="AH174" s="169">
        <f t="shared" ca="1" si="150"/>
        <v>0</v>
      </c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</row>
    <row r="175" spans="1:97" ht="15" customHeight="1">
      <c r="D175" s="69"/>
      <c r="E175" s="69"/>
      <c r="F175" s="69"/>
      <c r="G175" s="69"/>
      <c r="H175" s="69"/>
      <c r="I175" s="69"/>
      <c r="J175" s="69"/>
      <c r="N175" s="177" t="str">
        <f t="shared" si="143"/>
        <v>직원6</v>
      </c>
      <c r="O175" s="513">
        <f ca="1">SUM(INDIRECT(ADDRESS(ROW(F153),O$185,4)):INDIRECT(ADDRESS(ROW(F153),P$185,4)))+$C153-$B153-40-SUM(INDIRECT(ADDRESS(ROW(F196),O$185,4)):INDIRECT(ADDRESS(ROW(F196),P$185,4)),INDIRECT(ADDRESS(ROW(F217),O$185,4)):INDIRECT(ADDRESS(ROW(F217),P$185,4)))</f>
        <v>-40</v>
      </c>
      <c r="P175" s="169">
        <f ca="1">SUMIFS(INDIRECT(ADDRESS(ROW(F153),O$185,4)):INDIRECT(ADDRESS(ROW(F153),P$185,4)),INDIRECT(ADDRESS(ROW(F153),O$185,4)):INDIRECT(ADDRESS(ROW(F153),P$185,4)),"&gt;8")-COUNTIFS(INDIRECT(ADDRESS(ROW(F153),O$185,4)):INDIRECT(ADDRESS(ROW(F153),P$185,4)),"&gt;8")*8-SUM(INDIRECT(ADDRESS(ROW(F217),O$185,4)):INDIRECT(ADDRESS(ROW(F217),P$185,4)))</f>
        <v>0</v>
      </c>
      <c r="Q175" s="178">
        <f t="shared" ca="1" si="144"/>
        <v>0</v>
      </c>
      <c r="R175" s="169">
        <f ca="1">SUM(INDIRECT(ADDRESS(ROW(I153),R$185,4)):INDIRECT(ADDRESS(ROW(I153),S$185,4)))-40-SUM(INDIRECT(ADDRESS(ROW(I196),R$185,4)):INDIRECT(ADDRESS(ROW(I196),S$185,4)),INDIRECT(ADDRESS(ROW(I217),R$185,4)):INDIRECT(ADDRESS(ROW(I217),S$185,4)))</f>
        <v>-40</v>
      </c>
      <c r="S175" s="169">
        <f ca="1">SUMIFS(INDIRECT(ADDRESS(ROW(I153),R$185,4)):INDIRECT(ADDRESS(ROW(I153),S$185,4)),INDIRECT(ADDRESS(ROW(I153),R$185,4)):INDIRECT(ADDRESS(ROW(I153),S$185,4)),"&gt;8")-COUNTIFS(INDIRECT(ADDRESS(ROW(I153),R$185,4)):INDIRECT(ADDRESS(ROW(I153),S$185,4)),"&gt;8")*8-SUM(INDIRECT(ADDRESS(ROW(I217),R$185,4)):INDIRECT(ADDRESS(ROW(I217),S$185,4)))</f>
        <v>0</v>
      </c>
      <c r="T175" s="178">
        <f t="shared" ca="1" si="145"/>
        <v>0</v>
      </c>
      <c r="U175" s="169">
        <f ca="1">SUM(INDIRECT(ADDRESS(ROW(L153),U$185,4)):INDIRECT(ADDRESS(ROW(L153),V$185,4)))-40-SUM(INDIRECT(ADDRESS(ROW(L196),U$185,4)):INDIRECT(ADDRESS(ROW(L196),V$185,4)),INDIRECT(ADDRESS(ROW(L217),U$185,4)):INDIRECT(ADDRESS(ROW(L217),V$185,4)))</f>
        <v>-40</v>
      </c>
      <c r="V175" s="169">
        <f ca="1">SUMIFS(INDIRECT(ADDRESS(ROW(L153),U$185,4)):INDIRECT(ADDRESS(ROW(L153),V$185,4)),INDIRECT(ADDRESS(ROW(L153),U$185,4)):INDIRECT(ADDRESS(ROW(L153),V$185,4)),"&gt;8")-COUNTIFS(INDIRECT(ADDRESS(ROW(L153),U$185,4)):INDIRECT(ADDRESS(ROW(L153),V$185,4)),"&gt;8")*8-SUM(INDIRECT(ADDRESS(ROW(L217),U$185,4)):INDIRECT(ADDRESS(ROW(L217),V$185,4)))</f>
        <v>0</v>
      </c>
      <c r="W175" s="178">
        <f t="shared" ca="1" si="146"/>
        <v>0</v>
      </c>
      <c r="X175" s="169">
        <f ca="1">SUM(INDIRECT(ADDRESS(ROW(O153),X$185,4)):INDIRECT(ADDRESS(ROW(O153),Y$185,4)))-40-SUM(INDIRECT(ADDRESS(ROW(O196),X$185,4)):INDIRECT(ADDRESS(ROW(O196),Y$185,4)),INDIRECT(ADDRESS(ROW(O217),X$185,4)):INDIRECT(ADDRESS(ROW(O217),Y$185,4)))</f>
        <v>-40</v>
      </c>
      <c r="Y175" s="169">
        <f ca="1">SUMIFS(INDIRECT(ADDRESS(ROW(O153),X$185,4)):INDIRECT(ADDRESS(ROW(O153),Y$185,4)),INDIRECT(ADDRESS(ROW(O153),X$185,4)):INDIRECT(ADDRESS(ROW(O153),Y$185,4)),"&gt;8")-COUNTIFS(INDIRECT(ADDRESS(ROW(O153),X$185,4)):INDIRECT(ADDRESS(ROW(O153),Y$185,4)),"&gt;8")*8-SUM(INDIRECT(ADDRESS(ROW(O217),X$185,4)):INDIRECT(ADDRESS(ROW(O217),Y$185,4)))</f>
        <v>0</v>
      </c>
      <c r="Z175" s="178">
        <f t="shared" ca="1" si="147"/>
        <v>0</v>
      </c>
      <c r="AA175" s="480">
        <f ca="1">SUM(INDIRECT(ADDRESS(ROW(R153),AA$185,4)):INDIRECT(ADDRESS(ROW(R153),AB$185,4)))-40-SUM(INDIRECT(ADDRESS(ROW(R196),AA$185,4)):INDIRECT(ADDRESS(ROW(R196),AB$185,4)),INDIRECT(ADDRESS(ROW(R217),AA$185,4)):INDIRECT(ADDRESS(ROW(R217),AB$185,4)))</f>
        <v>-40</v>
      </c>
      <c r="AB175" s="480">
        <f ca="1">SUMIFS(INDIRECT(ADDRESS(ROW(R153),AA$185,4)):INDIRECT(ADDRESS(ROW(R153),AB$185,4)),INDIRECT(ADDRESS(ROW(R153),AA$185,4)):INDIRECT(ADDRESS(ROW(R153),AB$185,4)),"&gt;8")-COUNTIFS(INDIRECT(ADDRESS(ROW(R153),AA$185,4)):INDIRECT(ADDRESS(ROW(R153),AB$185,4)),"&gt;8")*8-SUM(INDIRECT(ADDRESS(ROW(R217),AA$185,4)):INDIRECT(ADDRESS(ROW(R217),AB$185,4)))</f>
        <v>0</v>
      </c>
      <c r="AC175" s="178">
        <f t="shared" ca="1" si="148"/>
        <v>0</v>
      </c>
      <c r="AD175" s="169">
        <f ca="1">IF($AB$185=45,0,SUM(INDIRECT(ADDRESS(ROW(U153),AD$185,4)):INDIRECT(ADDRESS(ROW(U153),AE$185,4)))-40-SUM(INDIRECT(ADDRESS(ROW(U196),AD$185,4)):INDIRECT(ADDRESS(ROW(U196),AE$185,4)),INDIRECT(ADDRESS(ROW(U217),AD$185,4)):INDIRECT(ADDRESS(ROW(U217),AE$185,4))))</f>
        <v>0</v>
      </c>
      <c r="AE175" s="169">
        <f ca="1">IF($AB$185=45,0,SUMIFS(INDIRECT(ADDRESS(ROW(U153),AD$185,4)):INDIRECT(ADDRESS(ROW(U153),AE$185,4)),INDIRECT(ADDRESS(ROW(U153),AD$185,4)):INDIRECT(ADDRESS(ROW(U153),AE$185,4)),"&gt;8")-COUNTIFS(INDIRECT(ADDRESS(ROW(U153),AD$185,4)):INDIRECT(ADDRESS(ROW(U153),AE$185,4)),"&gt;8")*8-SUM(INDIRECT(ADDRESS(ROW(U217),AD$185,4)):INDIRECT(ADDRESS(ROW(U217),AE$185,4))))</f>
        <v>0</v>
      </c>
      <c r="AF175" s="178">
        <f t="shared" ca="1" si="149"/>
        <v>0</v>
      </c>
      <c r="AH175" s="169">
        <f t="shared" ca="1" si="150"/>
        <v>0</v>
      </c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</row>
    <row r="176" spans="1:97" ht="15" customHeight="1">
      <c r="D176" s="69"/>
      <c r="E176" s="69"/>
      <c r="F176" s="69"/>
      <c r="G176" s="69"/>
      <c r="H176" s="69"/>
      <c r="I176" s="69"/>
      <c r="J176" s="69"/>
      <c r="N176" s="177" t="str">
        <f t="shared" si="143"/>
        <v>직원7</v>
      </c>
      <c r="O176" s="513">
        <f ca="1">SUM(INDIRECT(ADDRESS(ROW(F154),O$185,4)):INDIRECT(ADDRESS(ROW(F154),P$185,4)))+$C154-$B154-40-SUM(INDIRECT(ADDRESS(ROW(F197),O$185,4)):INDIRECT(ADDRESS(ROW(F197),P$185,4)),INDIRECT(ADDRESS(ROW(F218),O$185,4)):INDIRECT(ADDRESS(ROW(F218),P$185,4)))</f>
        <v>-40</v>
      </c>
      <c r="P176" s="169">
        <f ca="1">SUMIFS(INDIRECT(ADDRESS(ROW(F154),O$185,4)):INDIRECT(ADDRESS(ROW(F154),P$185,4)),INDIRECT(ADDRESS(ROW(F154),O$185,4)):INDIRECT(ADDRESS(ROW(F154),P$185,4)),"&gt;8")-COUNTIFS(INDIRECT(ADDRESS(ROW(F154),O$185,4)):INDIRECT(ADDRESS(ROW(F154),P$185,4)),"&gt;8")*8-SUM(INDIRECT(ADDRESS(ROW(F218),O$185,4)):INDIRECT(ADDRESS(ROW(F218),P$185,4)))</f>
        <v>0</v>
      </c>
      <c r="Q176" s="178">
        <f t="shared" ca="1" si="144"/>
        <v>0</v>
      </c>
      <c r="R176" s="169">
        <f ca="1">SUM(INDIRECT(ADDRESS(ROW(I154),R$185,4)):INDIRECT(ADDRESS(ROW(I154),S$185,4)))-40-SUM(INDIRECT(ADDRESS(ROW(I197),R$185,4)):INDIRECT(ADDRESS(ROW(I197),S$185,4)),INDIRECT(ADDRESS(ROW(I218),R$185,4)):INDIRECT(ADDRESS(ROW(I218),S$185,4)))</f>
        <v>-40</v>
      </c>
      <c r="S176" s="169">
        <f ca="1">SUMIFS(INDIRECT(ADDRESS(ROW(I154),R$185,4)):INDIRECT(ADDRESS(ROW(I154),S$185,4)),INDIRECT(ADDRESS(ROW(I154),R$185,4)):INDIRECT(ADDRESS(ROW(I154),S$185,4)),"&gt;8")-COUNTIFS(INDIRECT(ADDRESS(ROW(I154),R$185,4)):INDIRECT(ADDRESS(ROW(I154),S$185,4)),"&gt;8")*8-SUM(INDIRECT(ADDRESS(ROW(I218),R$185,4)):INDIRECT(ADDRESS(ROW(I218),S$185,4)))</f>
        <v>0</v>
      </c>
      <c r="T176" s="178">
        <f t="shared" ca="1" si="145"/>
        <v>0</v>
      </c>
      <c r="U176" s="169">
        <f ca="1">SUM(INDIRECT(ADDRESS(ROW(L154),U$185,4)):INDIRECT(ADDRESS(ROW(L154),V$185,4)))-40-SUM(INDIRECT(ADDRESS(ROW(L197),U$185,4)):INDIRECT(ADDRESS(ROW(L197),V$185,4)),INDIRECT(ADDRESS(ROW(L218),U$185,4)):INDIRECT(ADDRESS(ROW(L218),V$185,4)))</f>
        <v>-40</v>
      </c>
      <c r="V176" s="169">
        <f ca="1">SUMIFS(INDIRECT(ADDRESS(ROW(L154),U$185,4)):INDIRECT(ADDRESS(ROW(L154),V$185,4)),INDIRECT(ADDRESS(ROW(L154),U$185,4)):INDIRECT(ADDRESS(ROW(L154),V$185,4)),"&gt;8")-COUNTIFS(INDIRECT(ADDRESS(ROW(L154),U$185,4)):INDIRECT(ADDRESS(ROW(L154),V$185,4)),"&gt;8")*8-SUM(INDIRECT(ADDRESS(ROW(L218),U$185,4)):INDIRECT(ADDRESS(ROW(L218),V$185,4)))</f>
        <v>0</v>
      </c>
      <c r="W176" s="178">
        <f t="shared" ca="1" si="146"/>
        <v>0</v>
      </c>
      <c r="X176" s="169">
        <f ca="1">SUM(INDIRECT(ADDRESS(ROW(O154),X$185,4)):INDIRECT(ADDRESS(ROW(O154),Y$185,4)))-40-SUM(INDIRECT(ADDRESS(ROW(O197),X$185,4)):INDIRECT(ADDRESS(ROW(O197),Y$185,4)),INDIRECT(ADDRESS(ROW(O218),X$185,4)):INDIRECT(ADDRESS(ROW(O218),Y$185,4)))</f>
        <v>-40</v>
      </c>
      <c r="Y176" s="169">
        <f ca="1">SUMIFS(INDIRECT(ADDRESS(ROW(O154),X$185,4)):INDIRECT(ADDRESS(ROW(O154),Y$185,4)),INDIRECT(ADDRESS(ROW(O154),X$185,4)):INDIRECT(ADDRESS(ROW(O154),Y$185,4)),"&gt;8")-COUNTIFS(INDIRECT(ADDRESS(ROW(O154),X$185,4)):INDIRECT(ADDRESS(ROW(O154),Y$185,4)),"&gt;8")*8-SUM(INDIRECT(ADDRESS(ROW(O218),X$185,4)):INDIRECT(ADDRESS(ROW(O218),Y$185,4)))</f>
        <v>0</v>
      </c>
      <c r="Z176" s="178">
        <f t="shared" ca="1" si="147"/>
        <v>0</v>
      </c>
      <c r="AA176" s="480">
        <f ca="1">SUM(INDIRECT(ADDRESS(ROW(R154),AA$185,4)):INDIRECT(ADDRESS(ROW(R154),AB$185,4)))-40-SUM(INDIRECT(ADDRESS(ROW(R197),AA$185,4)):INDIRECT(ADDRESS(ROW(R197),AB$185,4)),INDIRECT(ADDRESS(ROW(R218),AA$185,4)):INDIRECT(ADDRESS(ROW(R218),AB$185,4)))</f>
        <v>-40</v>
      </c>
      <c r="AB176" s="480">
        <f ca="1">SUMIFS(INDIRECT(ADDRESS(ROW(R154),AA$185,4)):INDIRECT(ADDRESS(ROW(R154),AB$185,4)),INDIRECT(ADDRESS(ROW(R154),AA$185,4)):INDIRECT(ADDRESS(ROW(R154),AB$185,4)),"&gt;8")-COUNTIFS(INDIRECT(ADDRESS(ROW(R154),AA$185,4)):INDIRECT(ADDRESS(ROW(R154),AB$185,4)),"&gt;8")*8-SUM(INDIRECT(ADDRESS(ROW(R218),AA$185,4)):INDIRECT(ADDRESS(ROW(R218),AB$185,4)))</f>
        <v>0</v>
      </c>
      <c r="AC176" s="178">
        <f t="shared" ca="1" si="148"/>
        <v>0</v>
      </c>
      <c r="AD176" s="169">
        <f ca="1">IF($AB$185=45,0,SUM(INDIRECT(ADDRESS(ROW(U154),AD$185,4)):INDIRECT(ADDRESS(ROW(U154),AE$185,4)))-40-SUM(INDIRECT(ADDRESS(ROW(U197),AD$185,4)):INDIRECT(ADDRESS(ROW(U197),AE$185,4)),INDIRECT(ADDRESS(ROW(U218),AD$185,4)):INDIRECT(ADDRESS(ROW(U218),AE$185,4))))</f>
        <v>0</v>
      </c>
      <c r="AE176" s="169">
        <f ca="1">IF($AB$185=45,0,SUMIFS(INDIRECT(ADDRESS(ROW(U154),AD$185,4)):INDIRECT(ADDRESS(ROW(U154),AE$185,4)),INDIRECT(ADDRESS(ROW(U154),AD$185,4)):INDIRECT(ADDRESS(ROW(U154),AE$185,4)),"&gt;8")-COUNTIFS(INDIRECT(ADDRESS(ROW(U154),AD$185,4)):INDIRECT(ADDRESS(ROW(U154),AE$185,4)),"&gt;8")*8-SUM(INDIRECT(ADDRESS(ROW(U218),AD$185,4)):INDIRECT(ADDRESS(ROW(U218),AE$185,4))))</f>
        <v>0</v>
      </c>
      <c r="AF176" s="178">
        <f t="shared" ca="1" si="149"/>
        <v>0</v>
      </c>
      <c r="AH176" s="169">
        <f t="shared" ca="1" si="150"/>
        <v>0</v>
      </c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</row>
    <row r="177" spans="4:45" ht="15" customHeight="1">
      <c r="D177" s="69"/>
      <c r="E177" s="69"/>
      <c r="F177" s="69"/>
      <c r="G177" s="69"/>
      <c r="H177" s="69"/>
      <c r="I177" s="69"/>
      <c r="J177" s="69"/>
      <c r="N177" s="177" t="str">
        <f t="shared" si="143"/>
        <v>직원8</v>
      </c>
      <c r="O177" s="513">
        <f ca="1">SUM(INDIRECT(ADDRESS(ROW(F155),O$185,4)):INDIRECT(ADDRESS(ROW(F155),P$185,4)))+$C155-$B155-40-SUM(INDIRECT(ADDRESS(ROW(F198),O$185,4)):INDIRECT(ADDRESS(ROW(F198),P$185,4)),INDIRECT(ADDRESS(ROW(F219),O$185,4)):INDIRECT(ADDRESS(ROW(F219),P$185,4)))</f>
        <v>-40</v>
      </c>
      <c r="P177" s="169">
        <f ca="1">SUMIFS(INDIRECT(ADDRESS(ROW(F155),O$185,4)):INDIRECT(ADDRESS(ROW(F155),P$185,4)),INDIRECT(ADDRESS(ROW(F155),O$185,4)):INDIRECT(ADDRESS(ROW(F155),P$185,4)),"&gt;8")-COUNTIFS(INDIRECT(ADDRESS(ROW(F155),O$185,4)):INDIRECT(ADDRESS(ROW(F155),P$185,4)),"&gt;8")*8-SUM(INDIRECT(ADDRESS(ROW(F219),O$185,4)):INDIRECT(ADDRESS(ROW(F219),P$185,4)))</f>
        <v>0</v>
      </c>
      <c r="Q177" s="178">
        <f t="shared" ca="1" si="144"/>
        <v>0</v>
      </c>
      <c r="R177" s="169">
        <f ca="1">SUM(INDIRECT(ADDRESS(ROW(I155),R$185,4)):INDIRECT(ADDRESS(ROW(I155),S$185,4)))-40-SUM(INDIRECT(ADDRESS(ROW(I198),R$185,4)):INDIRECT(ADDRESS(ROW(I198),S$185,4)),INDIRECT(ADDRESS(ROW(I219),R$185,4)):INDIRECT(ADDRESS(ROW(I219),S$185,4)))</f>
        <v>-40</v>
      </c>
      <c r="S177" s="169">
        <f ca="1">SUMIFS(INDIRECT(ADDRESS(ROW(I155),R$185,4)):INDIRECT(ADDRESS(ROW(I155),S$185,4)),INDIRECT(ADDRESS(ROW(I155),R$185,4)):INDIRECT(ADDRESS(ROW(I155),S$185,4)),"&gt;8")-COUNTIFS(INDIRECT(ADDRESS(ROW(I155),R$185,4)):INDIRECT(ADDRESS(ROW(I155),S$185,4)),"&gt;8")*8-SUM(INDIRECT(ADDRESS(ROW(I219),R$185,4)):INDIRECT(ADDRESS(ROW(I219),S$185,4)))</f>
        <v>0</v>
      </c>
      <c r="T177" s="178">
        <f t="shared" ca="1" si="145"/>
        <v>0</v>
      </c>
      <c r="U177" s="169">
        <f ca="1">SUM(INDIRECT(ADDRESS(ROW(L155),U$185,4)):INDIRECT(ADDRESS(ROW(L155),V$185,4)))-40-SUM(INDIRECT(ADDRESS(ROW(L198),U$185,4)):INDIRECT(ADDRESS(ROW(L198),V$185,4)),INDIRECT(ADDRESS(ROW(L219),U$185,4)):INDIRECT(ADDRESS(ROW(L219),V$185,4)))</f>
        <v>-40</v>
      </c>
      <c r="V177" s="169">
        <f ca="1">SUMIFS(INDIRECT(ADDRESS(ROW(L155),U$185,4)):INDIRECT(ADDRESS(ROW(L155),V$185,4)),INDIRECT(ADDRESS(ROW(L155),U$185,4)):INDIRECT(ADDRESS(ROW(L155),V$185,4)),"&gt;8")-COUNTIFS(INDIRECT(ADDRESS(ROW(L155),U$185,4)):INDIRECT(ADDRESS(ROW(L155),V$185,4)),"&gt;8")*8-SUM(INDIRECT(ADDRESS(ROW(L219),U$185,4)):INDIRECT(ADDRESS(ROW(L219),V$185,4)))</f>
        <v>0</v>
      </c>
      <c r="W177" s="178">
        <f t="shared" ca="1" si="146"/>
        <v>0</v>
      </c>
      <c r="X177" s="169">
        <f ca="1">SUM(INDIRECT(ADDRESS(ROW(O155),X$185,4)):INDIRECT(ADDRESS(ROW(O155),Y$185,4)))-40-SUM(INDIRECT(ADDRESS(ROW(O198),X$185,4)):INDIRECT(ADDRESS(ROW(O198),Y$185,4)),INDIRECT(ADDRESS(ROW(O219),X$185,4)):INDIRECT(ADDRESS(ROW(O219),Y$185,4)))</f>
        <v>-40</v>
      </c>
      <c r="Y177" s="169">
        <f ca="1">SUMIFS(INDIRECT(ADDRESS(ROW(O155),X$185,4)):INDIRECT(ADDRESS(ROW(O155),Y$185,4)),INDIRECT(ADDRESS(ROW(O155),X$185,4)):INDIRECT(ADDRESS(ROW(O155),Y$185,4)),"&gt;8")-COUNTIFS(INDIRECT(ADDRESS(ROW(O155),X$185,4)):INDIRECT(ADDRESS(ROW(O155),Y$185,4)),"&gt;8")*8-SUM(INDIRECT(ADDRESS(ROW(O219),X$185,4)):INDIRECT(ADDRESS(ROW(O219),Y$185,4)))</f>
        <v>0</v>
      </c>
      <c r="Z177" s="178">
        <f t="shared" ca="1" si="147"/>
        <v>0</v>
      </c>
      <c r="AA177" s="480">
        <f ca="1">SUM(INDIRECT(ADDRESS(ROW(R155),AA$185,4)):INDIRECT(ADDRESS(ROW(R155),AB$185,4)))-40-SUM(INDIRECT(ADDRESS(ROW(R198),AA$185,4)):INDIRECT(ADDRESS(ROW(R198),AB$185,4)),INDIRECT(ADDRESS(ROW(R219),AA$185,4)):INDIRECT(ADDRESS(ROW(R219),AB$185,4)))</f>
        <v>-40</v>
      </c>
      <c r="AB177" s="480">
        <f ca="1">SUMIFS(INDIRECT(ADDRESS(ROW(R155),AA$185,4)):INDIRECT(ADDRESS(ROW(R155),AB$185,4)),INDIRECT(ADDRESS(ROW(R155),AA$185,4)):INDIRECT(ADDRESS(ROW(R155),AB$185,4)),"&gt;8")-COUNTIFS(INDIRECT(ADDRESS(ROW(R155),AA$185,4)):INDIRECT(ADDRESS(ROW(R155),AB$185,4)),"&gt;8")*8-SUM(INDIRECT(ADDRESS(ROW(R219),AA$185,4)):INDIRECT(ADDRESS(ROW(R219),AB$185,4)))</f>
        <v>0</v>
      </c>
      <c r="AC177" s="178">
        <f t="shared" ca="1" si="148"/>
        <v>0</v>
      </c>
      <c r="AD177" s="169">
        <f ca="1">IF($AB$185=45,0,SUM(INDIRECT(ADDRESS(ROW(U155),AD$185,4)):INDIRECT(ADDRESS(ROW(U155),AE$185,4)))-40-SUM(INDIRECT(ADDRESS(ROW(U198),AD$185,4)):INDIRECT(ADDRESS(ROW(U198),AE$185,4)),INDIRECT(ADDRESS(ROW(U219),AD$185,4)):INDIRECT(ADDRESS(ROW(U219),AE$185,4))))</f>
        <v>0</v>
      </c>
      <c r="AE177" s="169">
        <f ca="1">IF($AB$185=45,0,SUMIFS(INDIRECT(ADDRESS(ROW(U155),AD$185,4)):INDIRECT(ADDRESS(ROW(U155),AE$185,4)),INDIRECT(ADDRESS(ROW(U155),AD$185,4)):INDIRECT(ADDRESS(ROW(U155),AE$185,4)),"&gt;8")-COUNTIFS(INDIRECT(ADDRESS(ROW(U155),AD$185,4)):INDIRECT(ADDRESS(ROW(U155),AE$185,4)),"&gt;8")*8-SUM(INDIRECT(ADDRESS(ROW(U219),AD$185,4)):INDIRECT(ADDRESS(ROW(U219),AE$185,4))))</f>
        <v>0</v>
      </c>
      <c r="AF177" s="178">
        <f t="shared" ca="1" si="149"/>
        <v>0</v>
      </c>
      <c r="AH177" s="169">
        <f t="shared" ca="1" si="150"/>
        <v>0</v>
      </c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</row>
    <row r="178" spans="4:45" ht="15" customHeight="1">
      <c r="D178" s="69"/>
      <c r="E178" s="69"/>
      <c r="F178" s="69"/>
      <c r="G178" s="69"/>
      <c r="H178" s="69"/>
      <c r="I178" s="69"/>
      <c r="J178" s="69"/>
      <c r="N178" s="177" t="str">
        <f t="shared" si="143"/>
        <v>직원9</v>
      </c>
      <c r="O178" s="513">
        <f ca="1">SUM(INDIRECT(ADDRESS(ROW(F156),O$185,4)):INDIRECT(ADDRESS(ROW(F156),P$185,4)))+$C156-$B156-40-SUM(INDIRECT(ADDRESS(ROW(F199),O$185,4)):INDIRECT(ADDRESS(ROW(F199),P$185,4)),INDIRECT(ADDRESS(ROW(F220),O$185,4)):INDIRECT(ADDRESS(ROW(F220),P$185,4)))</f>
        <v>-40</v>
      </c>
      <c r="P178" s="169">
        <f ca="1">SUMIFS(INDIRECT(ADDRESS(ROW(F156),O$185,4)):INDIRECT(ADDRESS(ROW(F156),P$185,4)),INDIRECT(ADDRESS(ROW(F156),O$185,4)):INDIRECT(ADDRESS(ROW(F156),P$185,4)),"&gt;8")-COUNTIFS(INDIRECT(ADDRESS(ROW(F156),O$185,4)):INDIRECT(ADDRESS(ROW(F156),P$185,4)),"&gt;8")*8-SUM(INDIRECT(ADDRESS(ROW(F220),O$185,4)):INDIRECT(ADDRESS(ROW(F220),P$185,4)))</f>
        <v>0</v>
      </c>
      <c r="Q178" s="178">
        <f t="shared" ca="1" si="144"/>
        <v>0</v>
      </c>
      <c r="R178" s="169">
        <f ca="1">SUM(INDIRECT(ADDRESS(ROW(I156),R$185,4)):INDIRECT(ADDRESS(ROW(I156),S$185,4)))-40-SUM(INDIRECT(ADDRESS(ROW(I199),R$185,4)):INDIRECT(ADDRESS(ROW(I199),S$185,4)),INDIRECT(ADDRESS(ROW(I220),R$185,4)):INDIRECT(ADDRESS(ROW(I220),S$185,4)))</f>
        <v>-40</v>
      </c>
      <c r="S178" s="169">
        <f ca="1">SUMIFS(INDIRECT(ADDRESS(ROW(I156),R$185,4)):INDIRECT(ADDRESS(ROW(I156),S$185,4)),INDIRECT(ADDRESS(ROW(I156),R$185,4)):INDIRECT(ADDRESS(ROW(I156),S$185,4)),"&gt;8")-COUNTIFS(INDIRECT(ADDRESS(ROW(I156),R$185,4)):INDIRECT(ADDRESS(ROW(I156),S$185,4)),"&gt;8")*8-SUM(INDIRECT(ADDRESS(ROW(I220),R$185,4)):INDIRECT(ADDRESS(ROW(I220),S$185,4)))</f>
        <v>0</v>
      </c>
      <c r="T178" s="178">
        <f t="shared" ca="1" si="145"/>
        <v>0</v>
      </c>
      <c r="U178" s="169">
        <f ca="1">SUM(INDIRECT(ADDRESS(ROW(L156),U$185,4)):INDIRECT(ADDRESS(ROW(L156),V$185,4)))-40-SUM(INDIRECT(ADDRESS(ROW(L199),U$185,4)):INDIRECT(ADDRESS(ROW(L199),V$185,4)),INDIRECT(ADDRESS(ROW(L220),U$185,4)):INDIRECT(ADDRESS(ROW(L220),V$185,4)))</f>
        <v>-40</v>
      </c>
      <c r="V178" s="169">
        <f ca="1">SUMIFS(INDIRECT(ADDRESS(ROW(L156),U$185,4)):INDIRECT(ADDRESS(ROW(L156),V$185,4)),INDIRECT(ADDRESS(ROW(L156),U$185,4)):INDIRECT(ADDRESS(ROW(L156),V$185,4)),"&gt;8")-COUNTIFS(INDIRECT(ADDRESS(ROW(L156),U$185,4)):INDIRECT(ADDRESS(ROW(L156),V$185,4)),"&gt;8")*8-SUM(INDIRECT(ADDRESS(ROW(L220),U$185,4)):INDIRECT(ADDRESS(ROW(L220),V$185,4)))</f>
        <v>0</v>
      </c>
      <c r="W178" s="178">
        <f t="shared" ca="1" si="146"/>
        <v>0</v>
      </c>
      <c r="X178" s="169">
        <f ca="1">SUM(INDIRECT(ADDRESS(ROW(O156),X$185,4)):INDIRECT(ADDRESS(ROW(O156),Y$185,4)))-40-SUM(INDIRECT(ADDRESS(ROW(O199),X$185,4)):INDIRECT(ADDRESS(ROW(O199),Y$185,4)),INDIRECT(ADDRESS(ROW(O220),X$185,4)):INDIRECT(ADDRESS(ROW(O220),Y$185,4)))</f>
        <v>-40</v>
      </c>
      <c r="Y178" s="169">
        <f ca="1">SUMIFS(INDIRECT(ADDRESS(ROW(O156),X$185,4)):INDIRECT(ADDRESS(ROW(O156),Y$185,4)),INDIRECT(ADDRESS(ROW(O156),X$185,4)):INDIRECT(ADDRESS(ROW(O156),Y$185,4)),"&gt;8")-COUNTIFS(INDIRECT(ADDRESS(ROW(O156),X$185,4)):INDIRECT(ADDRESS(ROW(O156),Y$185,4)),"&gt;8")*8-SUM(INDIRECT(ADDRESS(ROW(O220),X$185,4)):INDIRECT(ADDRESS(ROW(O220),Y$185,4)))</f>
        <v>0</v>
      </c>
      <c r="Z178" s="178">
        <f t="shared" ca="1" si="147"/>
        <v>0</v>
      </c>
      <c r="AA178" s="480">
        <f ca="1">SUM(INDIRECT(ADDRESS(ROW(R156),AA$185,4)):INDIRECT(ADDRESS(ROW(R156),AB$185,4)))-40-SUM(INDIRECT(ADDRESS(ROW(R199),AA$185,4)):INDIRECT(ADDRESS(ROW(R199),AB$185,4)),INDIRECT(ADDRESS(ROW(R220),AA$185,4)):INDIRECT(ADDRESS(ROW(R220),AB$185,4)))</f>
        <v>-40</v>
      </c>
      <c r="AB178" s="480">
        <f ca="1">SUMIFS(INDIRECT(ADDRESS(ROW(R156),AA$185,4)):INDIRECT(ADDRESS(ROW(R156),AB$185,4)),INDIRECT(ADDRESS(ROW(R156),AA$185,4)):INDIRECT(ADDRESS(ROW(R156),AB$185,4)),"&gt;8")-COUNTIFS(INDIRECT(ADDRESS(ROW(R156),AA$185,4)):INDIRECT(ADDRESS(ROW(R156),AB$185,4)),"&gt;8")*8-SUM(INDIRECT(ADDRESS(ROW(R220),AA$185,4)):INDIRECT(ADDRESS(ROW(R220),AB$185,4)))</f>
        <v>0</v>
      </c>
      <c r="AC178" s="178">
        <f t="shared" ca="1" si="148"/>
        <v>0</v>
      </c>
      <c r="AD178" s="169">
        <f ca="1">IF($AB$185=45,0,SUM(INDIRECT(ADDRESS(ROW(U156),AD$185,4)):INDIRECT(ADDRESS(ROW(U156),AE$185,4)))-40-SUM(INDIRECT(ADDRESS(ROW(U199),AD$185,4)):INDIRECT(ADDRESS(ROW(U199),AE$185,4)),INDIRECT(ADDRESS(ROW(U220),AD$185,4)):INDIRECT(ADDRESS(ROW(U220),AE$185,4))))</f>
        <v>0</v>
      </c>
      <c r="AE178" s="169">
        <f ca="1">IF($AB$185=45,0,SUMIFS(INDIRECT(ADDRESS(ROW(U156),AD$185,4)):INDIRECT(ADDRESS(ROW(U156),AE$185,4)),INDIRECT(ADDRESS(ROW(U156),AD$185,4)):INDIRECT(ADDRESS(ROW(U156),AE$185,4)),"&gt;8")-COUNTIFS(INDIRECT(ADDRESS(ROW(U156),AD$185,4)):INDIRECT(ADDRESS(ROW(U156),AE$185,4)),"&gt;8")*8-SUM(INDIRECT(ADDRESS(ROW(U220),AD$185,4)):INDIRECT(ADDRESS(ROW(U220),AE$185,4))))</f>
        <v>0</v>
      </c>
      <c r="AF178" s="178">
        <f t="shared" ca="1" si="149"/>
        <v>0</v>
      </c>
      <c r="AH178" s="169">
        <f t="shared" ca="1" si="150"/>
        <v>0</v>
      </c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</row>
    <row r="179" spans="4:45" ht="15" customHeight="1">
      <c r="D179" s="69"/>
      <c r="E179" s="69"/>
      <c r="F179" s="69"/>
      <c r="G179" s="69"/>
      <c r="H179" s="69"/>
      <c r="I179" s="69"/>
      <c r="J179" s="69"/>
      <c r="N179" s="177" t="str">
        <f t="shared" si="143"/>
        <v>직원10</v>
      </c>
      <c r="O179" s="513">
        <f ca="1">SUM(INDIRECT(ADDRESS(ROW(F157),O$185,4)):INDIRECT(ADDRESS(ROW(F157),P$185,4)))+$C157-$B157-40-SUM(INDIRECT(ADDRESS(ROW(F200),O$185,4)):INDIRECT(ADDRESS(ROW(F200),P$185,4)),INDIRECT(ADDRESS(ROW(F221),O$185,4)):INDIRECT(ADDRESS(ROW(F221),P$185,4)))</f>
        <v>-40</v>
      </c>
      <c r="P179" s="169">
        <f ca="1">SUMIFS(INDIRECT(ADDRESS(ROW(F157),O$185,4)):INDIRECT(ADDRESS(ROW(F157),P$185,4)),INDIRECT(ADDRESS(ROW(F157),O$185,4)):INDIRECT(ADDRESS(ROW(F157),P$185,4)),"&gt;8")-COUNTIFS(INDIRECT(ADDRESS(ROW(F157),O$185,4)):INDIRECT(ADDRESS(ROW(F157),P$185,4)),"&gt;8")*8-SUM(INDIRECT(ADDRESS(ROW(F221),O$185,4)):INDIRECT(ADDRESS(ROW(F221),P$185,4)))</f>
        <v>0</v>
      </c>
      <c r="Q179" s="178">
        <f t="shared" ca="1" si="144"/>
        <v>0</v>
      </c>
      <c r="R179" s="169">
        <f ca="1">SUM(INDIRECT(ADDRESS(ROW(I157),R$185,4)):INDIRECT(ADDRESS(ROW(I157),S$185,4)))-40-SUM(INDIRECT(ADDRESS(ROW(I200),R$185,4)):INDIRECT(ADDRESS(ROW(I200),S$185,4)),INDIRECT(ADDRESS(ROW(I221),R$185,4)):INDIRECT(ADDRESS(ROW(I221),S$185,4)))</f>
        <v>-40</v>
      </c>
      <c r="S179" s="169">
        <f ca="1">SUMIFS(INDIRECT(ADDRESS(ROW(I157),R$185,4)):INDIRECT(ADDRESS(ROW(I157),S$185,4)),INDIRECT(ADDRESS(ROW(I157),R$185,4)):INDIRECT(ADDRESS(ROW(I157),S$185,4)),"&gt;8")-COUNTIFS(INDIRECT(ADDRESS(ROW(I157),R$185,4)):INDIRECT(ADDRESS(ROW(I157),S$185,4)),"&gt;8")*8-SUM(INDIRECT(ADDRESS(ROW(I221),R$185,4)):INDIRECT(ADDRESS(ROW(I221),S$185,4)))</f>
        <v>0</v>
      </c>
      <c r="T179" s="178">
        <f t="shared" ca="1" si="145"/>
        <v>0</v>
      </c>
      <c r="U179" s="169">
        <f ca="1">SUM(INDIRECT(ADDRESS(ROW(L157),U$185,4)):INDIRECT(ADDRESS(ROW(L157),V$185,4)))-40-SUM(INDIRECT(ADDRESS(ROW(L200),U$185,4)):INDIRECT(ADDRESS(ROW(L200),V$185,4)),INDIRECT(ADDRESS(ROW(L221),U$185,4)):INDIRECT(ADDRESS(ROW(L221),V$185,4)))</f>
        <v>-40</v>
      </c>
      <c r="V179" s="169">
        <f ca="1">SUMIFS(INDIRECT(ADDRESS(ROW(L157),U$185,4)):INDIRECT(ADDRESS(ROW(L157),V$185,4)),INDIRECT(ADDRESS(ROW(L157),U$185,4)):INDIRECT(ADDRESS(ROW(L157),V$185,4)),"&gt;8")-COUNTIFS(INDIRECT(ADDRESS(ROW(L157),U$185,4)):INDIRECT(ADDRESS(ROW(L157),V$185,4)),"&gt;8")*8-SUM(INDIRECT(ADDRESS(ROW(L221),U$185,4)):INDIRECT(ADDRESS(ROW(L221),V$185,4)))</f>
        <v>0</v>
      </c>
      <c r="W179" s="178">
        <f t="shared" ca="1" si="146"/>
        <v>0</v>
      </c>
      <c r="X179" s="169">
        <f ca="1">SUM(INDIRECT(ADDRESS(ROW(O157),X$185,4)):INDIRECT(ADDRESS(ROW(O157),Y$185,4)))-40-SUM(INDIRECT(ADDRESS(ROW(O200),X$185,4)):INDIRECT(ADDRESS(ROW(O200),Y$185,4)),INDIRECT(ADDRESS(ROW(O221),X$185,4)):INDIRECT(ADDRESS(ROW(O221),Y$185,4)))</f>
        <v>-40</v>
      </c>
      <c r="Y179" s="169">
        <f ca="1">SUMIFS(INDIRECT(ADDRESS(ROW(O157),X$185,4)):INDIRECT(ADDRESS(ROW(O157),Y$185,4)),INDIRECT(ADDRESS(ROW(O157),X$185,4)):INDIRECT(ADDRESS(ROW(O157),Y$185,4)),"&gt;8")-COUNTIFS(INDIRECT(ADDRESS(ROW(O157),X$185,4)):INDIRECT(ADDRESS(ROW(O157),Y$185,4)),"&gt;8")*8-SUM(INDIRECT(ADDRESS(ROW(O221),X$185,4)):INDIRECT(ADDRESS(ROW(O221),Y$185,4)))</f>
        <v>0</v>
      </c>
      <c r="Z179" s="178">
        <f t="shared" ca="1" si="147"/>
        <v>0</v>
      </c>
      <c r="AA179" s="480">
        <f ca="1">SUM(INDIRECT(ADDRESS(ROW(R157),AA$185,4)):INDIRECT(ADDRESS(ROW(R157),AB$185,4)))-40-SUM(INDIRECT(ADDRESS(ROW(R200),AA$185,4)):INDIRECT(ADDRESS(ROW(R200),AB$185,4)),INDIRECT(ADDRESS(ROW(R221),AA$185,4)):INDIRECT(ADDRESS(ROW(R221),AB$185,4)))</f>
        <v>-40</v>
      </c>
      <c r="AB179" s="480">
        <f ca="1">SUMIFS(INDIRECT(ADDRESS(ROW(R157),AA$185,4)):INDIRECT(ADDRESS(ROW(R157),AB$185,4)),INDIRECT(ADDRESS(ROW(R157),AA$185,4)):INDIRECT(ADDRESS(ROW(R157),AB$185,4)),"&gt;8")-COUNTIFS(INDIRECT(ADDRESS(ROW(R157),AA$185,4)):INDIRECT(ADDRESS(ROW(R157),AB$185,4)),"&gt;8")*8-SUM(INDIRECT(ADDRESS(ROW(R221),AA$185,4)):INDIRECT(ADDRESS(ROW(R221),AB$185,4)))</f>
        <v>0</v>
      </c>
      <c r="AC179" s="178">
        <f t="shared" ca="1" si="148"/>
        <v>0</v>
      </c>
      <c r="AD179" s="169">
        <f ca="1">IF($AB$185=45,0,SUM(INDIRECT(ADDRESS(ROW(U157),AD$185,4)):INDIRECT(ADDRESS(ROW(U157),AE$185,4)))-40-SUM(INDIRECT(ADDRESS(ROW(U200),AD$185,4)):INDIRECT(ADDRESS(ROW(U200),AE$185,4)),INDIRECT(ADDRESS(ROW(U221),AD$185,4)):INDIRECT(ADDRESS(ROW(U221),AE$185,4))))</f>
        <v>0</v>
      </c>
      <c r="AE179" s="169">
        <f ca="1">IF($AB$185=45,0,SUMIFS(INDIRECT(ADDRESS(ROW(U157),AD$185,4)):INDIRECT(ADDRESS(ROW(U157),AE$185,4)),INDIRECT(ADDRESS(ROW(U157),AD$185,4)):INDIRECT(ADDRESS(ROW(U157),AE$185,4)),"&gt;8")-COUNTIFS(INDIRECT(ADDRESS(ROW(U157),AD$185,4)):INDIRECT(ADDRESS(ROW(U157),AE$185,4)),"&gt;8")*8-SUM(INDIRECT(ADDRESS(ROW(U221),AD$185,4)):INDIRECT(ADDRESS(ROW(U221),AE$185,4))))</f>
        <v>0</v>
      </c>
      <c r="AF179" s="178">
        <f t="shared" ca="1" si="149"/>
        <v>0</v>
      </c>
      <c r="AH179" s="169">
        <f t="shared" ca="1" si="150"/>
        <v>0</v>
      </c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</row>
    <row r="180" spans="4:45" ht="15" customHeight="1">
      <c r="D180" s="69"/>
      <c r="E180" s="69"/>
      <c r="F180" s="69"/>
      <c r="G180" s="69"/>
      <c r="H180" s="69"/>
      <c r="I180" s="69"/>
      <c r="J180" s="69"/>
      <c r="N180" s="177" t="str">
        <f t="shared" si="143"/>
        <v>직원11</v>
      </c>
      <c r="O180" s="513">
        <f ca="1">SUM(INDIRECT(ADDRESS(ROW(F158),O$185,4)):INDIRECT(ADDRESS(ROW(F158),P$185,4)))+$C158-$B158-40-SUM(INDIRECT(ADDRESS(ROW(F201),O$185,4)):INDIRECT(ADDRESS(ROW(F201),P$185,4)),INDIRECT(ADDRESS(ROW(F222),O$185,4)):INDIRECT(ADDRESS(ROW(F222),P$185,4)))</f>
        <v>-40</v>
      </c>
      <c r="P180" s="169">
        <f ca="1">SUMIFS(INDIRECT(ADDRESS(ROW(F158),O$185,4)):INDIRECT(ADDRESS(ROW(F158),P$185,4)),INDIRECT(ADDRESS(ROW(F158),O$185,4)):INDIRECT(ADDRESS(ROW(F158),P$185,4)),"&gt;8")-COUNTIFS(INDIRECT(ADDRESS(ROW(F158),O$185,4)):INDIRECT(ADDRESS(ROW(F158),P$185,4)),"&gt;8")*8-SUM(INDIRECT(ADDRESS(ROW(F222),O$185,4)):INDIRECT(ADDRESS(ROW(F222),P$185,4)))</f>
        <v>0</v>
      </c>
      <c r="Q180" s="178">
        <f t="shared" ca="1" si="144"/>
        <v>0</v>
      </c>
      <c r="R180" s="169">
        <f ca="1">SUM(INDIRECT(ADDRESS(ROW(I158),R$185,4)):INDIRECT(ADDRESS(ROW(I158),S$185,4)))-40-SUM(INDIRECT(ADDRESS(ROW(I201),R$185,4)):INDIRECT(ADDRESS(ROW(I201),S$185,4)),INDIRECT(ADDRESS(ROW(I222),R$185,4)):INDIRECT(ADDRESS(ROW(I222),S$185,4)))</f>
        <v>-40</v>
      </c>
      <c r="S180" s="169">
        <f ca="1">SUMIFS(INDIRECT(ADDRESS(ROW(I158),R$185,4)):INDIRECT(ADDRESS(ROW(I158),S$185,4)),INDIRECT(ADDRESS(ROW(I158),R$185,4)):INDIRECT(ADDRESS(ROW(I158),S$185,4)),"&gt;8")-COUNTIFS(INDIRECT(ADDRESS(ROW(I158),R$185,4)):INDIRECT(ADDRESS(ROW(I158),S$185,4)),"&gt;8")*8-SUM(INDIRECT(ADDRESS(ROW(I222),R$185,4)):INDIRECT(ADDRESS(ROW(I222),S$185,4)))</f>
        <v>0</v>
      </c>
      <c r="T180" s="178">
        <f t="shared" ca="1" si="145"/>
        <v>0</v>
      </c>
      <c r="U180" s="169">
        <f ca="1">SUM(INDIRECT(ADDRESS(ROW(L158),U$185,4)):INDIRECT(ADDRESS(ROW(L158),V$185,4)))-40-SUM(INDIRECT(ADDRESS(ROW(L201),U$185,4)):INDIRECT(ADDRESS(ROW(L201),V$185,4)),INDIRECT(ADDRESS(ROW(L222),U$185,4)):INDIRECT(ADDRESS(ROW(L222),V$185,4)))</f>
        <v>-40</v>
      </c>
      <c r="V180" s="169">
        <f ca="1">SUMIFS(INDIRECT(ADDRESS(ROW(L158),U$185,4)):INDIRECT(ADDRESS(ROW(L158),V$185,4)),INDIRECT(ADDRESS(ROW(L158),U$185,4)):INDIRECT(ADDRESS(ROW(L158),V$185,4)),"&gt;8")-COUNTIFS(INDIRECT(ADDRESS(ROW(L158),U$185,4)):INDIRECT(ADDRESS(ROW(L158),V$185,4)),"&gt;8")*8-SUM(INDIRECT(ADDRESS(ROW(L222),U$185,4)):INDIRECT(ADDRESS(ROW(L222),V$185,4)))</f>
        <v>0</v>
      </c>
      <c r="W180" s="178">
        <f t="shared" ca="1" si="146"/>
        <v>0</v>
      </c>
      <c r="X180" s="169">
        <f ca="1">SUM(INDIRECT(ADDRESS(ROW(O158),X$185,4)):INDIRECT(ADDRESS(ROW(O158),Y$185,4)))-40-SUM(INDIRECT(ADDRESS(ROW(O201),X$185,4)):INDIRECT(ADDRESS(ROW(O201),Y$185,4)),INDIRECT(ADDRESS(ROW(O222),X$185,4)):INDIRECT(ADDRESS(ROW(O222),Y$185,4)))</f>
        <v>-40</v>
      </c>
      <c r="Y180" s="169">
        <f ca="1">SUMIFS(INDIRECT(ADDRESS(ROW(O158),X$185,4)):INDIRECT(ADDRESS(ROW(O158),Y$185,4)),INDIRECT(ADDRESS(ROW(O158),X$185,4)):INDIRECT(ADDRESS(ROW(O158),Y$185,4)),"&gt;8")-COUNTIFS(INDIRECT(ADDRESS(ROW(O158),X$185,4)):INDIRECT(ADDRESS(ROW(O158),Y$185,4)),"&gt;8")*8-SUM(INDIRECT(ADDRESS(ROW(O222),X$185,4)):INDIRECT(ADDRESS(ROW(O222),Y$185,4)))</f>
        <v>0</v>
      </c>
      <c r="Z180" s="178">
        <f t="shared" ca="1" si="147"/>
        <v>0</v>
      </c>
      <c r="AA180" s="480">
        <f ca="1">SUM(INDIRECT(ADDRESS(ROW(R158),AA$185,4)):INDIRECT(ADDRESS(ROW(R158),AB$185,4)))-40-SUM(INDIRECT(ADDRESS(ROW(R201),AA$185,4)):INDIRECT(ADDRESS(ROW(R201),AB$185,4)),INDIRECT(ADDRESS(ROW(R222),AA$185,4)):INDIRECT(ADDRESS(ROW(R222),AB$185,4)))</f>
        <v>-40</v>
      </c>
      <c r="AB180" s="480">
        <f ca="1">SUMIFS(INDIRECT(ADDRESS(ROW(R158),AA$185,4)):INDIRECT(ADDRESS(ROW(R158),AB$185,4)),INDIRECT(ADDRESS(ROW(R158),AA$185,4)):INDIRECT(ADDRESS(ROW(R158),AB$185,4)),"&gt;8")-COUNTIFS(INDIRECT(ADDRESS(ROW(R158),AA$185,4)):INDIRECT(ADDRESS(ROW(R158),AB$185,4)),"&gt;8")*8-SUM(INDIRECT(ADDRESS(ROW(R222),AA$185,4)):INDIRECT(ADDRESS(ROW(R222),AB$185,4)))</f>
        <v>0</v>
      </c>
      <c r="AC180" s="178">
        <f t="shared" ca="1" si="148"/>
        <v>0</v>
      </c>
      <c r="AD180" s="169">
        <f ca="1">IF($AB$185=45,0,SUM(INDIRECT(ADDRESS(ROW(U158),AD$185,4)):INDIRECT(ADDRESS(ROW(U158),AE$185,4)))-40-SUM(INDIRECT(ADDRESS(ROW(U201),AD$185,4)):INDIRECT(ADDRESS(ROW(U201),AE$185,4)),INDIRECT(ADDRESS(ROW(U222),AD$185,4)):INDIRECT(ADDRESS(ROW(U222),AE$185,4))))</f>
        <v>0</v>
      </c>
      <c r="AE180" s="169">
        <f ca="1">IF($AB$185=45,0,SUMIFS(INDIRECT(ADDRESS(ROW(U158),AD$185,4)):INDIRECT(ADDRESS(ROW(U158),AE$185,4)),INDIRECT(ADDRESS(ROW(U158),AD$185,4)):INDIRECT(ADDRESS(ROW(U158),AE$185,4)),"&gt;8")-COUNTIFS(INDIRECT(ADDRESS(ROW(U158),AD$185,4)):INDIRECT(ADDRESS(ROW(U158),AE$185,4)),"&gt;8")*8-SUM(INDIRECT(ADDRESS(ROW(U222),AD$185,4)):INDIRECT(ADDRESS(ROW(U222),AE$185,4))))</f>
        <v>0</v>
      </c>
      <c r="AF180" s="178">
        <f t="shared" ca="1" si="149"/>
        <v>0</v>
      </c>
      <c r="AH180" s="169">
        <f t="shared" ca="1" si="150"/>
        <v>0</v>
      </c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</row>
    <row r="181" spans="4:45" ht="15" customHeight="1">
      <c r="D181" s="69"/>
      <c r="E181" s="69"/>
      <c r="F181" s="69"/>
      <c r="G181" s="69"/>
      <c r="H181" s="69"/>
      <c r="I181" s="69"/>
      <c r="J181" s="69"/>
      <c r="N181" s="177" t="str">
        <f t="shared" si="143"/>
        <v>직원12</v>
      </c>
      <c r="O181" s="513">
        <f ca="1">SUM(INDIRECT(ADDRESS(ROW(F159),O$185,4)):INDIRECT(ADDRESS(ROW(F159),P$185,4)))+$C159-$B159-40-SUM(INDIRECT(ADDRESS(ROW(F202),O$185,4)):INDIRECT(ADDRESS(ROW(F202),P$185,4)),INDIRECT(ADDRESS(ROW(F223),O$185,4)):INDIRECT(ADDRESS(ROW(F223),P$185,4)))</f>
        <v>-40</v>
      </c>
      <c r="P181" s="169">
        <f ca="1">SUMIFS(INDIRECT(ADDRESS(ROW(F159),O$185,4)):INDIRECT(ADDRESS(ROW(F159),P$185,4)),INDIRECT(ADDRESS(ROW(F159),O$185,4)):INDIRECT(ADDRESS(ROW(F159),P$185,4)),"&gt;8")-COUNTIFS(INDIRECT(ADDRESS(ROW(F159),O$185,4)):INDIRECT(ADDRESS(ROW(F159),P$185,4)),"&gt;8")*8-SUM(INDIRECT(ADDRESS(ROW(F223),O$185,4)):INDIRECT(ADDRESS(ROW(F223),P$185,4)))</f>
        <v>0</v>
      </c>
      <c r="Q181" s="178">
        <f t="shared" ca="1" si="144"/>
        <v>0</v>
      </c>
      <c r="R181" s="169">
        <f ca="1">SUM(INDIRECT(ADDRESS(ROW(I159),R$185,4)):INDIRECT(ADDRESS(ROW(I159),S$185,4)))-40-SUM(INDIRECT(ADDRESS(ROW(I202),R$185,4)):INDIRECT(ADDRESS(ROW(I202),S$185,4)),INDIRECT(ADDRESS(ROW(I223),R$185,4)):INDIRECT(ADDRESS(ROW(I223),S$185,4)))</f>
        <v>-40</v>
      </c>
      <c r="S181" s="169">
        <f ca="1">SUMIFS(INDIRECT(ADDRESS(ROW(I159),R$185,4)):INDIRECT(ADDRESS(ROW(I159),S$185,4)),INDIRECT(ADDRESS(ROW(I159),R$185,4)):INDIRECT(ADDRESS(ROW(I159),S$185,4)),"&gt;8")-COUNTIFS(INDIRECT(ADDRESS(ROW(I159),R$185,4)):INDIRECT(ADDRESS(ROW(I159),S$185,4)),"&gt;8")*8-SUM(INDIRECT(ADDRESS(ROW(I223),R$185,4)):INDIRECT(ADDRESS(ROW(I223),S$185,4)))</f>
        <v>0</v>
      </c>
      <c r="T181" s="178">
        <f t="shared" ca="1" si="145"/>
        <v>0</v>
      </c>
      <c r="U181" s="169">
        <f ca="1">SUM(INDIRECT(ADDRESS(ROW(L159),U$185,4)):INDIRECT(ADDRESS(ROW(L159),V$185,4)))-40-SUM(INDIRECT(ADDRESS(ROW(L202),U$185,4)):INDIRECT(ADDRESS(ROW(L202),V$185,4)),INDIRECT(ADDRESS(ROW(L223),U$185,4)):INDIRECT(ADDRESS(ROW(L223),V$185,4)))</f>
        <v>-40</v>
      </c>
      <c r="V181" s="169">
        <f ca="1">SUMIFS(INDIRECT(ADDRESS(ROW(L159),U$185,4)):INDIRECT(ADDRESS(ROW(L159),V$185,4)),INDIRECT(ADDRESS(ROW(L159),U$185,4)):INDIRECT(ADDRESS(ROW(L159),V$185,4)),"&gt;8")-COUNTIFS(INDIRECT(ADDRESS(ROW(L159),U$185,4)):INDIRECT(ADDRESS(ROW(L159),V$185,4)),"&gt;8")*8-SUM(INDIRECT(ADDRESS(ROW(L223),U$185,4)):INDIRECT(ADDRESS(ROW(L223),V$185,4)))</f>
        <v>0</v>
      </c>
      <c r="W181" s="178">
        <f t="shared" ca="1" si="146"/>
        <v>0</v>
      </c>
      <c r="X181" s="169">
        <f ca="1">SUM(INDIRECT(ADDRESS(ROW(O159),X$185,4)):INDIRECT(ADDRESS(ROW(O159),Y$185,4)))-40-SUM(INDIRECT(ADDRESS(ROW(O202),X$185,4)):INDIRECT(ADDRESS(ROW(O202),Y$185,4)),INDIRECT(ADDRESS(ROW(O223),X$185,4)):INDIRECT(ADDRESS(ROW(O223),Y$185,4)))</f>
        <v>-40</v>
      </c>
      <c r="Y181" s="169">
        <f ca="1">SUMIFS(INDIRECT(ADDRESS(ROW(O159),X$185,4)):INDIRECT(ADDRESS(ROW(O159),Y$185,4)),INDIRECT(ADDRESS(ROW(O159),X$185,4)):INDIRECT(ADDRESS(ROW(O159),Y$185,4)),"&gt;8")-COUNTIFS(INDIRECT(ADDRESS(ROW(O159),X$185,4)):INDIRECT(ADDRESS(ROW(O159),Y$185,4)),"&gt;8")*8-SUM(INDIRECT(ADDRESS(ROW(O223),X$185,4)):INDIRECT(ADDRESS(ROW(O223),Y$185,4)))</f>
        <v>0</v>
      </c>
      <c r="Z181" s="178">
        <f t="shared" ca="1" si="147"/>
        <v>0</v>
      </c>
      <c r="AA181" s="480">
        <f ca="1">SUM(INDIRECT(ADDRESS(ROW(R159),AA$185,4)):INDIRECT(ADDRESS(ROW(R159),AB$185,4)))-40-SUM(INDIRECT(ADDRESS(ROW(R202),AA$185,4)):INDIRECT(ADDRESS(ROW(R202),AB$185,4)),INDIRECT(ADDRESS(ROW(R223),AA$185,4)):INDIRECT(ADDRESS(ROW(R223),AB$185,4)))</f>
        <v>-40</v>
      </c>
      <c r="AB181" s="480">
        <f ca="1">SUMIFS(INDIRECT(ADDRESS(ROW(R159),AA$185,4)):INDIRECT(ADDRESS(ROW(R159),AB$185,4)),INDIRECT(ADDRESS(ROW(R159),AA$185,4)):INDIRECT(ADDRESS(ROW(R159),AB$185,4)),"&gt;8")-COUNTIFS(INDIRECT(ADDRESS(ROW(R159),AA$185,4)):INDIRECT(ADDRESS(ROW(R159),AB$185,4)),"&gt;8")*8-SUM(INDIRECT(ADDRESS(ROW(R223),AA$185,4)):INDIRECT(ADDRESS(ROW(R223),AB$185,4)))</f>
        <v>0</v>
      </c>
      <c r="AC181" s="178">
        <f t="shared" ca="1" si="148"/>
        <v>0</v>
      </c>
      <c r="AD181" s="169">
        <f ca="1">IF($AB$185=45,0,SUM(INDIRECT(ADDRESS(ROW(U159),AD$185,4)):INDIRECT(ADDRESS(ROW(U159),AE$185,4)))-40-SUM(INDIRECT(ADDRESS(ROW(U202),AD$185,4)):INDIRECT(ADDRESS(ROW(U202),AE$185,4)),INDIRECT(ADDRESS(ROW(U223),AD$185,4)):INDIRECT(ADDRESS(ROW(U223),AE$185,4))))</f>
        <v>0</v>
      </c>
      <c r="AE181" s="169">
        <f ca="1">IF($AB$185=45,0,SUMIFS(INDIRECT(ADDRESS(ROW(U159),AD$185,4)):INDIRECT(ADDRESS(ROW(U159),AE$185,4)),INDIRECT(ADDRESS(ROW(U159),AD$185,4)):INDIRECT(ADDRESS(ROW(U159),AE$185,4)),"&gt;8")-COUNTIFS(INDIRECT(ADDRESS(ROW(U159),AD$185,4)):INDIRECT(ADDRESS(ROW(U159),AE$185,4)),"&gt;8")*8-SUM(INDIRECT(ADDRESS(ROW(U223),AD$185,4)):INDIRECT(ADDRESS(ROW(U223),AE$185,4))))</f>
        <v>0</v>
      </c>
      <c r="AF181" s="178">
        <f t="shared" ca="1" si="149"/>
        <v>0</v>
      </c>
      <c r="AH181" s="169">
        <f t="shared" ca="1" si="150"/>
        <v>0</v>
      </c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</row>
    <row r="182" spans="4:45" ht="15" customHeight="1">
      <c r="D182" s="69"/>
      <c r="E182" s="69"/>
      <c r="F182" s="69"/>
      <c r="G182" s="69"/>
      <c r="H182" s="69"/>
      <c r="I182" s="69"/>
      <c r="J182" s="69"/>
      <c r="N182" s="177" t="str">
        <f t="shared" si="143"/>
        <v>직원13</v>
      </c>
      <c r="O182" s="513">
        <f ca="1">SUM(INDIRECT(ADDRESS(ROW(F160),O$185,4)):INDIRECT(ADDRESS(ROW(F160),P$185,4)))+$C160-$B160-40-SUM(INDIRECT(ADDRESS(ROW(F203),O$185,4)):INDIRECT(ADDRESS(ROW(F203),P$185,4)),INDIRECT(ADDRESS(ROW(F224),O$185,4)):INDIRECT(ADDRESS(ROW(F224),P$185,4)))</f>
        <v>-40</v>
      </c>
      <c r="P182" s="169">
        <f ca="1">SUMIFS(INDIRECT(ADDRESS(ROW(F160),O$185,4)):INDIRECT(ADDRESS(ROW(F160),P$185,4)),INDIRECT(ADDRESS(ROW(F160),O$185,4)):INDIRECT(ADDRESS(ROW(F160),P$185,4)),"&gt;8")-COUNTIFS(INDIRECT(ADDRESS(ROW(F160),O$185,4)):INDIRECT(ADDRESS(ROW(F160),P$185,4)),"&gt;8")*8-SUM(INDIRECT(ADDRESS(ROW(F224),O$185,4)):INDIRECT(ADDRESS(ROW(F224),P$185,4)))</f>
        <v>0</v>
      </c>
      <c r="Q182" s="178">
        <f t="shared" ca="1" si="144"/>
        <v>0</v>
      </c>
      <c r="R182" s="169">
        <f ca="1">SUM(INDIRECT(ADDRESS(ROW(I160),R$185,4)):INDIRECT(ADDRESS(ROW(I160),S$185,4)))-40-SUM(INDIRECT(ADDRESS(ROW(I203),R$185,4)):INDIRECT(ADDRESS(ROW(I203),S$185,4)),INDIRECT(ADDRESS(ROW(I224),R$185,4)):INDIRECT(ADDRESS(ROW(I224),S$185,4)))</f>
        <v>-40</v>
      </c>
      <c r="S182" s="169">
        <f ca="1">SUMIFS(INDIRECT(ADDRESS(ROW(I160),R$185,4)):INDIRECT(ADDRESS(ROW(I160),S$185,4)),INDIRECT(ADDRESS(ROW(I160),R$185,4)):INDIRECT(ADDRESS(ROW(I160),S$185,4)),"&gt;8")-COUNTIFS(INDIRECT(ADDRESS(ROW(I160),R$185,4)):INDIRECT(ADDRESS(ROW(I160),S$185,4)),"&gt;8")*8-SUM(INDIRECT(ADDRESS(ROW(I224),R$185,4)):INDIRECT(ADDRESS(ROW(I224),S$185,4)))</f>
        <v>0</v>
      </c>
      <c r="T182" s="178">
        <f t="shared" ca="1" si="145"/>
        <v>0</v>
      </c>
      <c r="U182" s="169">
        <f ca="1">SUM(INDIRECT(ADDRESS(ROW(L160),U$185,4)):INDIRECT(ADDRESS(ROW(L160),V$185,4)))-40-SUM(INDIRECT(ADDRESS(ROW(L203),U$185,4)):INDIRECT(ADDRESS(ROW(L203),V$185,4)),INDIRECT(ADDRESS(ROW(L224),U$185,4)):INDIRECT(ADDRESS(ROW(L224),V$185,4)))</f>
        <v>-40</v>
      </c>
      <c r="V182" s="169">
        <f ca="1">SUMIFS(INDIRECT(ADDRESS(ROW(L160),U$185,4)):INDIRECT(ADDRESS(ROW(L160),V$185,4)),INDIRECT(ADDRESS(ROW(L160),U$185,4)):INDIRECT(ADDRESS(ROW(L160),V$185,4)),"&gt;8")-COUNTIFS(INDIRECT(ADDRESS(ROW(L160),U$185,4)):INDIRECT(ADDRESS(ROW(L160),V$185,4)),"&gt;8")*8-SUM(INDIRECT(ADDRESS(ROW(L224),U$185,4)):INDIRECT(ADDRESS(ROW(L224),V$185,4)))</f>
        <v>0</v>
      </c>
      <c r="W182" s="178">
        <f t="shared" ca="1" si="146"/>
        <v>0</v>
      </c>
      <c r="X182" s="169">
        <f ca="1">SUM(INDIRECT(ADDRESS(ROW(O160),X$185,4)):INDIRECT(ADDRESS(ROW(O160),Y$185,4)))-40-SUM(INDIRECT(ADDRESS(ROW(O203),X$185,4)):INDIRECT(ADDRESS(ROW(O203),Y$185,4)),INDIRECT(ADDRESS(ROW(O224),X$185,4)):INDIRECT(ADDRESS(ROW(O224),Y$185,4)))</f>
        <v>-40</v>
      </c>
      <c r="Y182" s="169">
        <f ca="1">SUMIFS(INDIRECT(ADDRESS(ROW(O160),X$185,4)):INDIRECT(ADDRESS(ROW(O160),Y$185,4)),INDIRECT(ADDRESS(ROW(O160),X$185,4)):INDIRECT(ADDRESS(ROW(O160),Y$185,4)),"&gt;8")-COUNTIFS(INDIRECT(ADDRESS(ROW(O160),X$185,4)):INDIRECT(ADDRESS(ROW(O160),Y$185,4)),"&gt;8")*8-SUM(INDIRECT(ADDRESS(ROW(O224),X$185,4)):INDIRECT(ADDRESS(ROW(O224),Y$185,4)))</f>
        <v>0</v>
      </c>
      <c r="Z182" s="178">
        <f t="shared" ca="1" si="147"/>
        <v>0</v>
      </c>
      <c r="AA182" s="480">
        <f ca="1">SUM(INDIRECT(ADDRESS(ROW(R160),AA$185,4)):INDIRECT(ADDRESS(ROW(R160),AB$185,4)))-40-SUM(INDIRECT(ADDRESS(ROW(R203),AA$185,4)):INDIRECT(ADDRESS(ROW(R203),AB$185,4)),INDIRECT(ADDRESS(ROW(R224),AA$185,4)):INDIRECT(ADDRESS(ROW(R224),AB$185,4)))</f>
        <v>-40</v>
      </c>
      <c r="AB182" s="480">
        <f ca="1">SUMIFS(INDIRECT(ADDRESS(ROW(R160),AA$185,4)):INDIRECT(ADDRESS(ROW(R160),AB$185,4)),INDIRECT(ADDRESS(ROW(R160),AA$185,4)):INDIRECT(ADDRESS(ROW(R160),AB$185,4)),"&gt;8")-COUNTIFS(INDIRECT(ADDRESS(ROW(R160),AA$185,4)):INDIRECT(ADDRESS(ROW(R160),AB$185,4)),"&gt;8")*8-SUM(INDIRECT(ADDRESS(ROW(R224),AA$185,4)):INDIRECT(ADDRESS(ROW(R224),AB$185,4)))</f>
        <v>0</v>
      </c>
      <c r="AC182" s="178">
        <f t="shared" ca="1" si="148"/>
        <v>0</v>
      </c>
      <c r="AD182" s="169">
        <f ca="1">IF($AB$185=45,0,SUM(INDIRECT(ADDRESS(ROW(U160),AD$185,4)):INDIRECT(ADDRESS(ROW(U160),AE$185,4)))-40-SUM(INDIRECT(ADDRESS(ROW(U203),AD$185,4)):INDIRECT(ADDRESS(ROW(U203),AE$185,4)),INDIRECT(ADDRESS(ROW(U224),AD$185,4)):INDIRECT(ADDRESS(ROW(U224),AE$185,4))))</f>
        <v>0</v>
      </c>
      <c r="AE182" s="169">
        <f ca="1">IF($AB$185=45,0,SUMIFS(INDIRECT(ADDRESS(ROW(U160),AD$185,4)):INDIRECT(ADDRESS(ROW(U160),AE$185,4)),INDIRECT(ADDRESS(ROW(U160),AD$185,4)):INDIRECT(ADDRESS(ROW(U160),AE$185,4)),"&gt;8")-COUNTIFS(INDIRECT(ADDRESS(ROW(U160),AD$185,4)):INDIRECT(ADDRESS(ROW(U160),AE$185,4)),"&gt;8")*8-SUM(INDIRECT(ADDRESS(ROW(U224),AD$185,4)):INDIRECT(ADDRESS(ROW(U224),AE$185,4))))</f>
        <v>0</v>
      </c>
      <c r="AF182" s="178">
        <f t="shared" ca="1" si="149"/>
        <v>0</v>
      </c>
      <c r="AH182" s="169">
        <f t="shared" ca="1" si="150"/>
        <v>0</v>
      </c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</row>
    <row r="183" spans="4:45" ht="15" customHeight="1">
      <c r="D183" s="69"/>
      <c r="E183" s="69"/>
      <c r="F183" s="69"/>
      <c r="G183" s="69"/>
      <c r="H183" s="69"/>
      <c r="I183" s="69"/>
      <c r="J183" s="69"/>
      <c r="N183" s="177" t="str">
        <f t="shared" si="143"/>
        <v>직원14</v>
      </c>
      <c r="O183" s="513">
        <f ca="1">SUM(INDIRECT(ADDRESS(ROW(F161),O$185,4)):INDIRECT(ADDRESS(ROW(F161),P$185,4)))+$C161-$B161-40-SUM(INDIRECT(ADDRESS(ROW(F204),O$185,4)):INDIRECT(ADDRESS(ROW(F204),P$185,4)),INDIRECT(ADDRESS(ROW(F225),O$185,4)):INDIRECT(ADDRESS(ROW(F225),P$185,4)))</f>
        <v>-40</v>
      </c>
      <c r="P183" s="169">
        <f ca="1">SUMIFS(INDIRECT(ADDRESS(ROW(F161),O$185,4)):INDIRECT(ADDRESS(ROW(F161),P$185,4)),INDIRECT(ADDRESS(ROW(F161),O$185,4)):INDIRECT(ADDRESS(ROW(F161),P$185,4)),"&gt;8")-COUNTIFS(INDIRECT(ADDRESS(ROW(F161),O$185,4)):INDIRECT(ADDRESS(ROW(F161),P$185,4)),"&gt;8")*8-SUM(INDIRECT(ADDRESS(ROW(F225),O$185,4)):INDIRECT(ADDRESS(ROW(F225),P$185,4)))</f>
        <v>0</v>
      </c>
      <c r="Q183" s="178">
        <f t="shared" ca="1" si="144"/>
        <v>0</v>
      </c>
      <c r="R183" s="169">
        <f ca="1">SUM(INDIRECT(ADDRESS(ROW(I161),R$185,4)):INDIRECT(ADDRESS(ROW(I161),S$185,4)))-40-SUM(INDIRECT(ADDRESS(ROW(I204),R$185,4)):INDIRECT(ADDRESS(ROW(I204),S$185,4)),INDIRECT(ADDRESS(ROW(I225),R$185,4)):INDIRECT(ADDRESS(ROW(I225),S$185,4)))</f>
        <v>-40</v>
      </c>
      <c r="S183" s="169">
        <f ca="1">SUMIFS(INDIRECT(ADDRESS(ROW(I161),R$185,4)):INDIRECT(ADDRESS(ROW(I161),S$185,4)),INDIRECT(ADDRESS(ROW(I161),R$185,4)):INDIRECT(ADDRESS(ROW(I161),S$185,4)),"&gt;8")-COUNTIFS(INDIRECT(ADDRESS(ROW(I161),R$185,4)):INDIRECT(ADDRESS(ROW(I161),S$185,4)),"&gt;8")*8-SUM(INDIRECT(ADDRESS(ROW(I225),R$185,4)):INDIRECT(ADDRESS(ROW(I225),S$185,4)))</f>
        <v>0</v>
      </c>
      <c r="T183" s="178">
        <f t="shared" ca="1" si="145"/>
        <v>0</v>
      </c>
      <c r="U183" s="169">
        <f ca="1">SUM(INDIRECT(ADDRESS(ROW(L161),U$185,4)):INDIRECT(ADDRESS(ROW(L161),V$185,4)))-40-SUM(INDIRECT(ADDRESS(ROW(L204),U$185,4)):INDIRECT(ADDRESS(ROW(L204),V$185,4)),INDIRECT(ADDRESS(ROW(L225),U$185,4)):INDIRECT(ADDRESS(ROW(L225),V$185,4)))</f>
        <v>-40</v>
      </c>
      <c r="V183" s="169">
        <f ca="1">SUMIFS(INDIRECT(ADDRESS(ROW(L161),U$185,4)):INDIRECT(ADDRESS(ROW(L161),V$185,4)),INDIRECT(ADDRESS(ROW(L161),U$185,4)):INDIRECT(ADDRESS(ROW(L161),V$185,4)),"&gt;8")-COUNTIFS(INDIRECT(ADDRESS(ROW(L161),U$185,4)):INDIRECT(ADDRESS(ROW(L161),V$185,4)),"&gt;8")*8-SUM(INDIRECT(ADDRESS(ROW(L225),U$185,4)):INDIRECT(ADDRESS(ROW(L225),V$185,4)))</f>
        <v>0</v>
      </c>
      <c r="W183" s="178">
        <f t="shared" ca="1" si="146"/>
        <v>0</v>
      </c>
      <c r="X183" s="169">
        <f ca="1">SUM(INDIRECT(ADDRESS(ROW(O161),X$185,4)):INDIRECT(ADDRESS(ROW(O161),Y$185,4)))-40-SUM(INDIRECT(ADDRESS(ROW(O204),X$185,4)):INDIRECT(ADDRESS(ROW(O204),Y$185,4)),INDIRECT(ADDRESS(ROW(O225),X$185,4)):INDIRECT(ADDRESS(ROW(O225),Y$185,4)))</f>
        <v>-40</v>
      </c>
      <c r="Y183" s="169">
        <f ca="1">SUMIFS(INDIRECT(ADDRESS(ROW(O161),X$185,4)):INDIRECT(ADDRESS(ROW(O161),Y$185,4)),INDIRECT(ADDRESS(ROW(O161),X$185,4)):INDIRECT(ADDRESS(ROW(O161),Y$185,4)),"&gt;8")-COUNTIFS(INDIRECT(ADDRESS(ROW(O161),X$185,4)):INDIRECT(ADDRESS(ROW(O161),Y$185,4)),"&gt;8")*8-SUM(INDIRECT(ADDRESS(ROW(O225),X$185,4)):INDIRECT(ADDRESS(ROW(O225),Y$185,4)))</f>
        <v>0</v>
      </c>
      <c r="Z183" s="178">
        <f t="shared" ca="1" si="147"/>
        <v>0</v>
      </c>
      <c r="AA183" s="480">
        <f ca="1">SUM(INDIRECT(ADDRESS(ROW(R161),AA$185,4)):INDIRECT(ADDRESS(ROW(R161),AB$185,4)))-40-SUM(INDIRECT(ADDRESS(ROW(R204),AA$185,4)):INDIRECT(ADDRESS(ROW(R204),AB$185,4)),INDIRECT(ADDRESS(ROW(R225),AA$185,4)):INDIRECT(ADDRESS(ROW(R225),AB$185,4)))</f>
        <v>-40</v>
      </c>
      <c r="AB183" s="480">
        <f ca="1">SUMIFS(INDIRECT(ADDRESS(ROW(R161),AA$185,4)):INDIRECT(ADDRESS(ROW(R161),AB$185,4)),INDIRECT(ADDRESS(ROW(R161),AA$185,4)):INDIRECT(ADDRESS(ROW(R161),AB$185,4)),"&gt;8")-COUNTIFS(INDIRECT(ADDRESS(ROW(R161),AA$185,4)):INDIRECT(ADDRESS(ROW(R161),AB$185,4)),"&gt;8")*8-SUM(INDIRECT(ADDRESS(ROW(R225),AA$185,4)):INDIRECT(ADDRESS(ROW(R225),AB$185,4)))</f>
        <v>0</v>
      </c>
      <c r="AC183" s="178">
        <f t="shared" ca="1" si="148"/>
        <v>0</v>
      </c>
      <c r="AD183" s="169">
        <f ca="1">IF($AB$185=45,0,SUM(INDIRECT(ADDRESS(ROW(U161),AD$185,4)):INDIRECT(ADDRESS(ROW(U161),AE$185,4)))-40-SUM(INDIRECT(ADDRESS(ROW(U204),AD$185,4)):INDIRECT(ADDRESS(ROW(U204),AE$185,4)),INDIRECT(ADDRESS(ROW(U225),AD$185,4)):INDIRECT(ADDRESS(ROW(U225),AE$185,4))))</f>
        <v>0</v>
      </c>
      <c r="AE183" s="169">
        <f ca="1">IF($AB$185=45,0,SUMIFS(INDIRECT(ADDRESS(ROW(U161),AD$185,4)):INDIRECT(ADDRESS(ROW(U161),AE$185,4)),INDIRECT(ADDRESS(ROW(U161),AD$185,4)):INDIRECT(ADDRESS(ROW(U161),AE$185,4)),"&gt;8")-COUNTIFS(INDIRECT(ADDRESS(ROW(U161),AD$185,4)):INDIRECT(ADDRESS(ROW(U161),AE$185,4)),"&gt;8")*8-SUM(INDIRECT(ADDRESS(ROW(U225),AD$185,4)):INDIRECT(ADDRESS(ROW(U225),AE$185,4))))</f>
        <v>0</v>
      </c>
      <c r="AF183" s="178">
        <f t="shared" ca="1" si="149"/>
        <v>0</v>
      </c>
      <c r="AH183" s="169">
        <f t="shared" ca="1" si="150"/>
        <v>0</v>
      </c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</row>
    <row r="184" spans="4:45" ht="15" customHeight="1">
      <c r="D184" s="69"/>
      <c r="E184" s="69"/>
      <c r="F184" s="69"/>
      <c r="G184" s="69"/>
      <c r="H184" s="69"/>
      <c r="I184" s="69"/>
      <c r="J184" s="69"/>
      <c r="N184" s="179" t="str">
        <f t="shared" si="143"/>
        <v>직원15</v>
      </c>
      <c r="O184" s="514">
        <f ca="1">SUM(INDIRECT(ADDRESS(ROW(F162),O$185,4)):INDIRECT(ADDRESS(ROW(F162),P$185,4)))+$C162-$B162-40-SUM(INDIRECT(ADDRESS(ROW(F205),O$185,4)):INDIRECT(ADDRESS(ROW(F205),P$185,4)),INDIRECT(ADDRESS(ROW(F226),O$185,4)):INDIRECT(ADDRESS(ROW(F226),P$185,4)))</f>
        <v>-40</v>
      </c>
      <c r="P184" s="170">
        <f ca="1">SUMIFS(INDIRECT(ADDRESS(ROW(F162),O$185,4)):INDIRECT(ADDRESS(ROW(F162),P$185,4)),INDIRECT(ADDRESS(ROW(F162),O$185,4)):INDIRECT(ADDRESS(ROW(F162),P$185,4)),"&gt;8")-COUNTIFS(INDIRECT(ADDRESS(ROW(F162),O$185,4)):INDIRECT(ADDRESS(ROW(F162),P$185,4)),"&gt;8")*8-SUM(INDIRECT(ADDRESS(ROW(F226),O$185,4)):INDIRECT(ADDRESS(ROW(F226),P$185,4)))</f>
        <v>0</v>
      </c>
      <c r="Q184" s="180">
        <f t="shared" ca="1" si="144"/>
        <v>0</v>
      </c>
      <c r="R184" s="170">
        <f ca="1">SUM(INDIRECT(ADDRESS(ROW(I162),R$185,4)):INDIRECT(ADDRESS(ROW(I162),S$185,4)))-40-SUM(INDIRECT(ADDRESS(ROW(I205),R$185,4)):INDIRECT(ADDRESS(ROW(I205),S$185,4)),INDIRECT(ADDRESS(ROW(I226),R$185,4)):INDIRECT(ADDRESS(ROW(I226),S$185,4)))</f>
        <v>-40</v>
      </c>
      <c r="S184" s="170">
        <f ca="1">SUMIFS(INDIRECT(ADDRESS(ROW(I162),R$185,4)):INDIRECT(ADDRESS(ROW(I162),S$185,4)),INDIRECT(ADDRESS(ROW(I162),R$185,4)):INDIRECT(ADDRESS(ROW(I162),S$185,4)),"&gt;8")-COUNTIFS(INDIRECT(ADDRESS(ROW(I162),R$185,4)):INDIRECT(ADDRESS(ROW(I162),S$185,4)),"&gt;8")*8-SUM(INDIRECT(ADDRESS(ROW(I226),R$185,4)):INDIRECT(ADDRESS(ROW(I226),S$185,4)))</f>
        <v>0</v>
      </c>
      <c r="T184" s="180">
        <f t="shared" ca="1" si="145"/>
        <v>0</v>
      </c>
      <c r="U184" s="170">
        <f ca="1">SUM(INDIRECT(ADDRESS(ROW(L162),U$185,4)):INDIRECT(ADDRESS(ROW(L162),V$185,4)))-40-SUM(INDIRECT(ADDRESS(ROW(L205),U$185,4)):INDIRECT(ADDRESS(ROW(L205),V$185,4)),INDIRECT(ADDRESS(ROW(L226),U$185,4)):INDIRECT(ADDRESS(ROW(L226),V$185,4)))</f>
        <v>-40</v>
      </c>
      <c r="V184" s="170">
        <f ca="1">SUMIFS(INDIRECT(ADDRESS(ROW(L162),U$185,4)):INDIRECT(ADDRESS(ROW(L162),V$185,4)),INDIRECT(ADDRESS(ROW(L162),U$185,4)):INDIRECT(ADDRESS(ROW(L162),V$185,4)),"&gt;8")-COUNTIFS(INDIRECT(ADDRESS(ROW(L162),U$185,4)):INDIRECT(ADDRESS(ROW(L162),V$185,4)),"&gt;8")*8-SUM(INDIRECT(ADDRESS(ROW(L226),U$185,4)):INDIRECT(ADDRESS(ROW(L226),V$185,4)))</f>
        <v>0</v>
      </c>
      <c r="W184" s="180">
        <f t="shared" ca="1" si="146"/>
        <v>0</v>
      </c>
      <c r="X184" s="170">
        <f ca="1">SUM(INDIRECT(ADDRESS(ROW(O162),X$185,4)):INDIRECT(ADDRESS(ROW(O162),Y$185,4)))-40-SUM(INDIRECT(ADDRESS(ROW(O205),X$185,4)):INDIRECT(ADDRESS(ROW(O205),Y$185,4)),INDIRECT(ADDRESS(ROW(O226),X$185,4)):INDIRECT(ADDRESS(ROW(O226),Y$185,4)))</f>
        <v>-40</v>
      </c>
      <c r="Y184" s="170">
        <f ca="1">SUMIFS(INDIRECT(ADDRESS(ROW(O162),X$185,4)):INDIRECT(ADDRESS(ROW(O162),Y$185,4)),INDIRECT(ADDRESS(ROW(O162),X$185,4)):INDIRECT(ADDRESS(ROW(O162),Y$185,4)),"&gt;8")-COUNTIFS(INDIRECT(ADDRESS(ROW(O162),X$185,4)):INDIRECT(ADDRESS(ROW(O162),Y$185,4)),"&gt;8")*8-SUM(INDIRECT(ADDRESS(ROW(O226),X$185,4)):INDIRECT(ADDRESS(ROW(O226),Y$185,4)))</f>
        <v>0</v>
      </c>
      <c r="Z184" s="180">
        <f t="shared" ca="1" si="147"/>
        <v>0</v>
      </c>
      <c r="AA184" s="481">
        <f ca="1">SUM(INDIRECT(ADDRESS(ROW(R162),AA$185,4)):INDIRECT(ADDRESS(ROW(R162),AB$185,4)))-40-SUM(INDIRECT(ADDRESS(ROW(R205),AA$185,4)):INDIRECT(ADDRESS(ROW(R205),AB$185,4)),INDIRECT(ADDRESS(ROW(R226),AA$185,4)):INDIRECT(ADDRESS(ROW(R226),AB$185,4)))</f>
        <v>-40</v>
      </c>
      <c r="AB184" s="481">
        <f ca="1">SUMIFS(INDIRECT(ADDRESS(ROW(R162),AA$185,4)):INDIRECT(ADDRESS(ROW(R162),AB$185,4)),INDIRECT(ADDRESS(ROW(R162),AA$185,4)):INDIRECT(ADDRESS(ROW(R162),AB$185,4)),"&gt;8")-COUNTIFS(INDIRECT(ADDRESS(ROW(R162),AA$185,4)):INDIRECT(ADDRESS(ROW(R162),AB$185,4)),"&gt;8")*8-SUM(INDIRECT(ADDRESS(ROW(R226),AA$185,4)):INDIRECT(ADDRESS(ROW(R226),AB$185,4)))</f>
        <v>0</v>
      </c>
      <c r="AC184" s="180">
        <f t="shared" ca="1" si="148"/>
        <v>0</v>
      </c>
      <c r="AD184" s="170">
        <f ca="1">IF($AB$185=45,0,SUM(INDIRECT(ADDRESS(ROW(U162),AD$185,4)):INDIRECT(ADDRESS(ROW(U162),AE$185,4)))-40-SUM(INDIRECT(ADDRESS(ROW(U205),AD$185,4)):INDIRECT(ADDRESS(ROW(U205),AE$185,4)),INDIRECT(ADDRESS(ROW(U226),AD$185,4)):INDIRECT(ADDRESS(ROW(U226),AE$185,4))))</f>
        <v>0</v>
      </c>
      <c r="AE184" s="170">
        <f ca="1">IF($AB$185=45,0,SUMIFS(INDIRECT(ADDRESS(ROW(U162),AD$185,4)):INDIRECT(ADDRESS(ROW(U162),AE$185,4)),INDIRECT(ADDRESS(ROW(U162),AD$185,4)):INDIRECT(ADDRESS(ROW(U162),AE$185,4)),"&gt;8")-COUNTIFS(INDIRECT(ADDRESS(ROW(U162),AD$185,4)):INDIRECT(ADDRESS(ROW(U162),AE$185,4)),"&gt;8")*8-SUM(INDIRECT(ADDRESS(ROW(U226),AD$185,4)):INDIRECT(ADDRESS(ROW(U226),AE$185,4))))</f>
        <v>0</v>
      </c>
      <c r="AF184" s="180">
        <f t="shared" ca="1" si="149"/>
        <v>0</v>
      </c>
      <c r="AH184" s="170">
        <f t="shared" ca="1" si="150"/>
        <v>0</v>
      </c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</row>
    <row r="185" spans="4:45" s="59" customFormat="1" ht="15" customHeight="1">
      <c r="D185" s="9"/>
      <c r="E185" s="9"/>
      <c r="F185" s="9"/>
      <c r="G185" s="9"/>
      <c r="H185" s="9"/>
      <c r="I185" s="9"/>
      <c r="J185" s="9"/>
      <c r="N185" s="59">
        <f>WEEKDAY(DATE($N$101,$O$101,1),1)</f>
        <v>3</v>
      </c>
      <c r="O185" s="59">
        <v>15</v>
      </c>
      <c r="P185" s="59">
        <f>IF(OR($I$2=0,$I$2=$N$185),21,IF($I$2=1,22-$N$185,IF($N$185=1,15,23-$N$185)))</f>
        <v>19</v>
      </c>
      <c r="R185" s="59">
        <f>P185+1</f>
        <v>20</v>
      </c>
      <c r="S185" s="59">
        <f>R185+6</f>
        <v>26</v>
      </c>
      <c r="U185" s="59">
        <f>S185+1</f>
        <v>27</v>
      </c>
      <c r="V185" s="59">
        <f>U185+6</f>
        <v>33</v>
      </c>
      <c r="X185" s="59">
        <f>V185+1</f>
        <v>34</v>
      </c>
      <c r="Y185" s="59">
        <f>X185+6</f>
        <v>40</v>
      </c>
      <c r="AA185" s="59">
        <f>Y185+1</f>
        <v>41</v>
      </c>
      <c r="AB185" s="59">
        <f>IF(AA185&gt;39,45,AA185+6)</f>
        <v>45</v>
      </c>
      <c r="AD185" s="59">
        <f>AB185+1</f>
        <v>46</v>
      </c>
      <c r="AE185" s="307">
        <f>IF(AD185+6&gt;45,45,AD185+6)</f>
        <v>45</v>
      </c>
      <c r="AF185" s="307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</row>
    <row r="186" spans="4:45" ht="15" customHeight="1">
      <c r="D186" s="69"/>
      <c r="E186" s="69"/>
      <c r="F186" s="69"/>
      <c r="G186" s="69"/>
      <c r="H186" s="69"/>
      <c r="I186" s="69"/>
      <c r="J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</row>
    <row r="187" spans="4:45" ht="15" customHeight="1">
      <c r="D187" s="69"/>
      <c r="E187" s="69"/>
      <c r="F187" s="69"/>
      <c r="G187" s="69"/>
      <c r="H187" s="69"/>
      <c r="I187" s="69"/>
      <c r="J187" s="69"/>
      <c r="N187" s="181" t="s">
        <v>58</v>
      </c>
      <c r="Q187" s="7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</row>
    <row r="188" spans="4:45" ht="15" customHeight="1">
      <c r="D188" s="69"/>
      <c r="E188" s="69"/>
      <c r="F188" s="69"/>
      <c r="G188" s="69"/>
      <c r="H188" s="69"/>
      <c r="I188" s="69"/>
      <c r="J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</row>
    <row r="189" spans="4:45" ht="15" customHeight="1">
      <c r="D189" s="540">
        <f t="shared" ref="D189:I190" si="151">D146</f>
        <v>44615</v>
      </c>
      <c r="E189" s="114">
        <f t="shared" si="151"/>
        <v>44616</v>
      </c>
      <c r="F189" s="114">
        <f t="shared" si="151"/>
        <v>44617</v>
      </c>
      <c r="G189" s="114">
        <f t="shared" si="151"/>
        <v>44618</v>
      </c>
      <c r="H189" s="114">
        <f t="shared" si="151"/>
        <v>44619</v>
      </c>
      <c r="I189" s="115">
        <f t="shared" si="151"/>
        <v>44620</v>
      </c>
      <c r="J189" s="69"/>
      <c r="N189" s="98" t="str">
        <f t="shared" ref="N189:AS190" si="152">N146</f>
        <v>날짜</v>
      </c>
      <c r="O189" s="113">
        <f t="shared" si="152"/>
        <v>44621</v>
      </c>
      <c r="P189" s="114">
        <f t="shared" si="152"/>
        <v>44622</v>
      </c>
      <c r="Q189" s="114">
        <f t="shared" si="152"/>
        <v>44623</v>
      </c>
      <c r="R189" s="114">
        <f t="shared" si="152"/>
        <v>44624</v>
      </c>
      <c r="S189" s="114">
        <f t="shared" si="152"/>
        <v>44625</v>
      </c>
      <c r="T189" s="114">
        <f t="shared" si="152"/>
        <v>44626</v>
      </c>
      <c r="U189" s="114">
        <f t="shared" si="152"/>
        <v>44627</v>
      </c>
      <c r="V189" s="114">
        <f t="shared" si="152"/>
        <v>44628</v>
      </c>
      <c r="W189" s="114">
        <f t="shared" si="152"/>
        <v>44629</v>
      </c>
      <c r="X189" s="114">
        <f t="shared" si="152"/>
        <v>44630</v>
      </c>
      <c r="Y189" s="114">
        <f t="shared" si="152"/>
        <v>44631</v>
      </c>
      <c r="Z189" s="114">
        <f t="shared" si="152"/>
        <v>44632</v>
      </c>
      <c r="AA189" s="114">
        <f t="shared" si="152"/>
        <v>44633</v>
      </c>
      <c r="AB189" s="114">
        <f t="shared" si="152"/>
        <v>44634</v>
      </c>
      <c r="AC189" s="114">
        <f t="shared" si="152"/>
        <v>44635</v>
      </c>
      <c r="AD189" s="114">
        <f t="shared" si="152"/>
        <v>44636</v>
      </c>
      <c r="AE189" s="114">
        <f t="shared" si="152"/>
        <v>44637</v>
      </c>
      <c r="AF189" s="114">
        <f t="shared" si="152"/>
        <v>44638</v>
      </c>
      <c r="AG189" s="114">
        <f t="shared" si="152"/>
        <v>44639</v>
      </c>
      <c r="AH189" s="114">
        <f t="shared" si="152"/>
        <v>44640</v>
      </c>
      <c r="AI189" s="114">
        <f t="shared" si="152"/>
        <v>44641</v>
      </c>
      <c r="AJ189" s="114">
        <f t="shared" si="152"/>
        <v>44642</v>
      </c>
      <c r="AK189" s="114">
        <f t="shared" si="152"/>
        <v>44643</v>
      </c>
      <c r="AL189" s="114">
        <f t="shared" si="152"/>
        <v>44644</v>
      </c>
      <c r="AM189" s="114">
        <f t="shared" si="152"/>
        <v>44645</v>
      </c>
      <c r="AN189" s="114">
        <f t="shared" si="152"/>
        <v>44646</v>
      </c>
      <c r="AO189" s="114">
        <f t="shared" si="152"/>
        <v>44647</v>
      </c>
      <c r="AP189" s="114">
        <f t="shared" si="152"/>
        <v>44648</v>
      </c>
      <c r="AQ189" s="114">
        <f t="shared" si="152"/>
        <v>44649</v>
      </c>
      <c r="AR189" s="114">
        <f t="shared" si="152"/>
        <v>44650</v>
      </c>
      <c r="AS189" s="115">
        <f t="shared" si="152"/>
        <v>44651</v>
      </c>
    </row>
    <row r="190" spans="4:45" ht="15" customHeight="1">
      <c r="D190" s="541" t="str">
        <f t="shared" ca="1" si="151"/>
        <v>수</v>
      </c>
      <c r="E190" s="298" t="str">
        <f t="shared" ca="1" si="151"/>
        <v>목</v>
      </c>
      <c r="F190" s="298" t="str">
        <f t="shared" ca="1" si="151"/>
        <v>금</v>
      </c>
      <c r="G190" s="298" t="str">
        <f t="shared" ca="1" si="151"/>
        <v>토</v>
      </c>
      <c r="H190" s="298" t="str">
        <f t="shared" ca="1" si="151"/>
        <v>일</v>
      </c>
      <c r="I190" s="299" t="str">
        <f t="shared" ca="1" si="151"/>
        <v>월</v>
      </c>
      <c r="J190" s="69"/>
      <c r="N190" s="102" t="str">
        <f t="shared" si="152"/>
        <v>이름</v>
      </c>
      <c r="O190" s="93" t="str">
        <f t="shared" ca="1" si="152"/>
        <v>휴</v>
      </c>
      <c r="P190" s="92" t="str">
        <f t="shared" ca="1" si="152"/>
        <v>수</v>
      </c>
      <c r="Q190" s="92" t="str">
        <f t="shared" ca="1" si="152"/>
        <v>목</v>
      </c>
      <c r="R190" s="92" t="str">
        <f t="shared" ca="1" si="152"/>
        <v>금</v>
      </c>
      <c r="S190" s="92" t="str">
        <f t="shared" ca="1" si="152"/>
        <v>토</v>
      </c>
      <c r="T190" s="92" t="str">
        <f t="shared" ca="1" si="152"/>
        <v>일</v>
      </c>
      <c r="U190" s="92" t="str">
        <f t="shared" ca="1" si="152"/>
        <v>월</v>
      </c>
      <c r="V190" s="92" t="str">
        <f t="shared" ca="1" si="152"/>
        <v>화</v>
      </c>
      <c r="W190" s="92" t="str">
        <f t="shared" ca="1" si="152"/>
        <v>수</v>
      </c>
      <c r="X190" s="92" t="str">
        <f t="shared" ca="1" si="152"/>
        <v>목</v>
      </c>
      <c r="Y190" s="92" t="str">
        <f t="shared" ca="1" si="152"/>
        <v>금</v>
      </c>
      <c r="Z190" s="92" t="str">
        <f t="shared" ca="1" si="152"/>
        <v>토</v>
      </c>
      <c r="AA190" s="92" t="str">
        <f t="shared" ca="1" si="152"/>
        <v>일</v>
      </c>
      <c r="AB190" s="92" t="str">
        <f t="shared" ca="1" si="152"/>
        <v>월</v>
      </c>
      <c r="AC190" s="92" t="str">
        <f t="shared" ca="1" si="152"/>
        <v>화</v>
      </c>
      <c r="AD190" s="92" t="str">
        <f t="shared" ca="1" si="152"/>
        <v>수</v>
      </c>
      <c r="AE190" s="92" t="str">
        <f t="shared" ca="1" si="152"/>
        <v>목</v>
      </c>
      <c r="AF190" s="92" t="str">
        <f t="shared" ca="1" si="152"/>
        <v>금</v>
      </c>
      <c r="AG190" s="92" t="str">
        <f t="shared" ca="1" si="152"/>
        <v>토</v>
      </c>
      <c r="AH190" s="92" t="str">
        <f t="shared" ca="1" si="152"/>
        <v>일</v>
      </c>
      <c r="AI190" s="92" t="str">
        <f t="shared" ca="1" si="152"/>
        <v>월</v>
      </c>
      <c r="AJ190" s="92" t="str">
        <f t="shared" ca="1" si="152"/>
        <v>화</v>
      </c>
      <c r="AK190" s="92" t="str">
        <f t="shared" ca="1" si="152"/>
        <v>수</v>
      </c>
      <c r="AL190" s="92" t="str">
        <f t="shared" ca="1" si="152"/>
        <v>목</v>
      </c>
      <c r="AM190" s="92" t="str">
        <f t="shared" ca="1" si="152"/>
        <v>금</v>
      </c>
      <c r="AN190" s="92" t="str">
        <f t="shared" ca="1" si="152"/>
        <v>토</v>
      </c>
      <c r="AO190" s="92" t="str">
        <f t="shared" ca="1" si="152"/>
        <v>일</v>
      </c>
      <c r="AP190" s="92" t="str">
        <f t="shared" ca="1" si="152"/>
        <v>월</v>
      </c>
      <c r="AQ190" s="92" t="str">
        <f t="shared" ca="1" si="152"/>
        <v>화</v>
      </c>
      <c r="AR190" s="92" t="str">
        <f t="shared" ca="1" si="152"/>
        <v>수</v>
      </c>
      <c r="AS190" s="103" t="str">
        <f t="shared" ca="1" si="152"/>
        <v>목</v>
      </c>
    </row>
    <row r="191" spans="4:45" ht="15" customHeight="1">
      <c r="D191" s="554">
        <f>IFERROR(IF(D$102&lt;0,0,IF(IF($E$2=1,D$190&lt;&gt;"휴",AND(D$190&lt;&gt;"휴",D$190&lt;&gt;$F$3)),0,IF(D148&lt;=8,D148,8))),0)</f>
        <v>0</v>
      </c>
      <c r="E191" s="184">
        <f t="shared" ref="E191:I191" si="153">IFERROR(IF(E$102&lt;0,0,IF(IF($E$2=1,E$190&lt;&gt;"휴",AND(E$190&lt;&gt;"휴",E$190&lt;&gt;$F$3)),0,IF(E148&lt;=8,E148,8))),0)</f>
        <v>0</v>
      </c>
      <c r="F191" s="184">
        <f t="shared" si="153"/>
        <v>0</v>
      </c>
      <c r="G191" s="184">
        <f t="shared" si="153"/>
        <v>0</v>
      </c>
      <c r="H191" s="184">
        <f t="shared" ca="1" si="153"/>
        <v>0</v>
      </c>
      <c r="I191" s="555">
        <f t="shared" ca="1" si="153"/>
        <v>0</v>
      </c>
      <c r="J191" s="69"/>
      <c r="N191" s="182" t="str">
        <f t="shared" ref="N191:N205" si="154">M8</f>
        <v>직원1</v>
      </c>
      <c r="O191" s="183">
        <f ca="1">IF(IF($E$2=1,O$190&lt;&gt;"휴",AND(O$190&lt;&gt;"휴",O$190&lt;&gt;$F$3)),0,IF(O148&lt;=8,O148,8))</f>
        <v>0</v>
      </c>
      <c r="P191" s="184">
        <f t="shared" ref="P191:AS191" ca="1" si="155">IF(IF($E$2=1,P$190&lt;&gt;"휴",AND(P$190&lt;&gt;"휴",P$190&lt;&gt;$F$3)),0,IF(P148&lt;=8,P148,8))</f>
        <v>0</v>
      </c>
      <c r="Q191" s="184">
        <f t="shared" ca="1" si="155"/>
        <v>0</v>
      </c>
      <c r="R191" s="184">
        <f t="shared" ca="1" si="155"/>
        <v>0</v>
      </c>
      <c r="S191" s="184">
        <f t="shared" ca="1" si="155"/>
        <v>0</v>
      </c>
      <c r="T191" s="184">
        <f t="shared" ca="1" si="155"/>
        <v>0</v>
      </c>
      <c r="U191" s="184">
        <f t="shared" ca="1" si="155"/>
        <v>0</v>
      </c>
      <c r="V191" s="185">
        <f t="shared" ca="1" si="155"/>
        <v>0</v>
      </c>
      <c r="W191" s="185">
        <f t="shared" ca="1" si="155"/>
        <v>0</v>
      </c>
      <c r="X191" s="185">
        <f t="shared" ca="1" si="155"/>
        <v>0</v>
      </c>
      <c r="Y191" s="185">
        <f t="shared" ca="1" si="155"/>
        <v>0</v>
      </c>
      <c r="Z191" s="185">
        <f t="shared" ca="1" si="155"/>
        <v>0</v>
      </c>
      <c r="AA191" s="185">
        <f t="shared" ca="1" si="155"/>
        <v>0</v>
      </c>
      <c r="AB191" s="185">
        <f t="shared" ca="1" si="155"/>
        <v>0</v>
      </c>
      <c r="AC191" s="185">
        <f t="shared" ca="1" si="155"/>
        <v>0</v>
      </c>
      <c r="AD191" s="185">
        <f t="shared" ca="1" si="155"/>
        <v>0</v>
      </c>
      <c r="AE191" s="185">
        <f t="shared" ca="1" si="155"/>
        <v>0</v>
      </c>
      <c r="AF191" s="185">
        <f t="shared" ca="1" si="155"/>
        <v>0</v>
      </c>
      <c r="AG191" s="185">
        <f t="shared" ca="1" si="155"/>
        <v>0</v>
      </c>
      <c r="AH191" s="185">
        <f t="shared" ca="1" si="155"/>
        <v>0</v>
      </c>
      <c r="AI191" s="185">
        <f t="shared" ca="1" si="155"/>
        <v>0</v>
      </c>
      <c r="AJ191" s="185">
        <f t="shared" ca="1" si="155"/>
        <v>0</v>
      </c>
      <c r="AK191" s="185">
        <f t="shared" ca="1" si="155"/>
        <v>0</v>
      </c>
      <c r="AL191" s="185">
        <f t="shared" ca="1" si="155"/>
        <v>0</v>
      </c>
      <c r="AM191" s="185">
        <f t="shared" ca="1" si="155"/>
        <v>0</v>
      </c>
      <c r="AN191" s="185">
        <f t="shared" ca="1" si="155"/>
        <v>0</v>
      </c>
      <c r="AO191" s="185">
        <f t="shared" ca="1" si="155"/>
        <v>0</v>
      </c>
      <c r="AP191" s="185">
        <f t="shared" ca="1" si="155"/>
        <v>0</v>
      </c>
      <c r="AQ191" s="185">
        <f t="shared" ca="1" si="155"/>
        <v>0</v>
      </c>
      <c r="AR191" s="185">
        <f t="shared" ca="1" si="155"/>
        <v>0</v>
      </c>
      <c r="AS191" s="186">
        <f t="shared" ca="1" si="155"/>
        <v>0</v>
      </c>
    </row>
    <row r="192" spans="4:45" ht="15" customHeight="1">
      <c r="D192" s="556">
        <f t="shared" ref="D192:I192" si="156">IFERROR(IF(D$102&lt;0,0,IF(IF($E$2=1,D$190&lt;&gt;"휴",AND(D$190&lt;&gt;"휴",D$190&lt;&gt;$F$3)),0,IF(D149&lt;=8,D149,8))),0)</f>
        <v>0</v>
      </c>
      <c r="E192" s="189">
        <f t="shared" si="156"/>
        <v>0</v>
      </c>
      <c r="F192" s="189">
        <f t="shared" si="156"/>
        <v>0</v>
      </c>
      <c r="G192" s="189">
        <f t="shared" si="156"/>
        <v>0</v>
      </c>
      <c r="H192" s="189">
        <f t="shared" ca="1" si="156"/>
        <v>0</v>
      </c>
      <c r="I192" s="557">
        <f t="shared" ca="1" si="156"/>
        <v>0</v>
      </c>
      <c r="J192" s="69"/>
      <c r="N192" s="187" t="str">
        <f t="shared" si="154"/>
        <v>직원2</v>
      </c>
      <c r="O192" s="188">
        <f t="shared" ref="O192:AS192" ca="1" si="157">IF(IF($E$2=1,O$190&lt;&gt;"휴",AND(O$190&lt;&gt;"휴",O$190&lt;&gt;$F$3)),0,IF(O149&lt;=8,O149,8))</f>
        <v>0</v>
      </c>
      <c r="P192" s="189">
        <f t="shared" ca="1" si="157"/>
        <v>0</v>
      </c>
      <c r="Q192" s="189">
        <f t="shared" ca="1" si="157"/>
        <v>0</v>
      </c>
      <c r="R192" s="189">
        <f t="shared" ca="1" si="157"/>
        <v>0</v>
      </c>
      <c r="S192" s="189">
        <f t="shared" ca="1" si="157"/>
        <v>0</v>
      </c>
      <c r="T192" s="189">
        <f t="shared" ca="1" si="157"/>
        <v>0</v>
      </c>
      <c r="U192" s="189">
        <f t="shared" ca="1" si="157"/>
        <v>0</v>
      </c>
      <c r="V192" s="190">
        <f t="shared" ca="1" si="157"/>
        <v>0</v>
      </c>
      <c r="W192" s="190">
        <f t="shared" ca="1" si="157"/>
        <v>0</v>
      </c>
      <c r="X192" s="190">
        <f t="shared" ca="1" si="157"/>
        <v>0</v>
      </c>
      <c r="Y192" s="190">
        <f t="shared" ca="1" si="157"/>
        <v>0</v>
      </c>
      <c r="Z192" s="190">
        <f t="shared" ca="1" si="157"/>
        <v>0</v>
      </c>
      <c r="AA192" s="190">
        <f t="shared" ca="1" si="157"/>
        <v>0</v>
      </c>
      <c r="AB192" s="190">
        <f t="shared" ca="1" si="157"/>
        <v>0</v>
      </c>
      <c r="AC192" s="190">
        <f t="shared" ca="1" si="157"/>
        <v>0</v>
      </c>
      <c r="AD192" s="190">
        <f t="shared" ca="1" si="157"/>
        <v>0</v>
      </c>
      <c r="AE192" s="190">
        <f t="shared" ca="1" si="157"/>
        <v>0</v>
      </c>
      <c r="AF192" s="190">
        <f t="shared" ca="1" si="157"/>
        <v>0</v>
      </c>
      <c r="AG192" s="190">
        <f t="shared" ca="1" si="157"/>
        <v>0</v>
      </c>
      <c r="AH192" s="190">
        <f t="shared" ca="1" si="157"/>
        <v>0</v>
      </c>
      <c r="AI192" s="190">
        <f t="shared" ca="1" si="157"/>
        <v>0</v>
      </c>
      <c r="AJ192" s="190">
        <f t="shared" ca="1" si="157"/>
        <v>0</v>
      </c>
      <c r="AK192" s="190">
        <f t="shared" ca="1" si="157"/>
        <v>0</v>
      </c>
      <c r="AL192" s="190">
        <f t="shared" ca="1" si="157"/>
        <v>0</v>
      </c>
      <c r="AM192" s="190">
        <f t="shared" ca="1" si="157"/>
        <v>0</v>
      </c>
      <c r="AN192" s="190">
        <f t="shared" ca="1" si="157"/>
        <v>0</v>
      </c>
      <c r="AO192" s="190">
        <f t="shared" ca="1" si="157"/>
        <v>0</v>
      </c>
      <c r="AP192" s="190">
        <f t="shared" ca="1" si="157"/>
        <v>0</v>
      </c>
      <c r="AQ192" s="190">
        <f t="shared" ca="1" si="157"/>
        <v>0</v>
      </c>
      <c r="AR192" s="190">
        <f t="shared" ca="1" si="157"/>
        <v>0</v>
      </c>
      <c r="AS192" s="191">
        <f t="shared" ca="1" si="157"/>
        <v>0</v>
      </c>
    </row>
    <row r="193" spans="4:70" ht="15" customHeight="1">
      <c r="D193" s="556">
        <f t="shared" ref="D193:I193" si="158">IFERROR(IF(D$102&lt;0,0,IF(IF($E$2=1,D$190&lt;&gt;"휴",AND(D$190&lt;&gt;"휴",D$190&lt;&gt;$F$3)),0,IF(D150&lt;=8,D150,8))),0)</f>
        <v>0</v>
      </c>
      <c r="E193" s="189">
        <f t="shared" si="158"/>
        <v>0</v>
      </c>
      <c r="F193" s="189">
        <f t="shared" si="158"/>
        <v>0</v>
      </c>
      <c r="G193" s="189">
        <f t="shared" si="158"/>
        <v>0</v>
      </c>
      <c r="H193" s="189">
        <f t="shared" ca="1" si="158"/>
        <v>0</v>
      </c>
      <c r="I193" s="557">
        <f t="shared" ca="1" si="158"/>
        <v>0</v>
      </c>
      <c r="J193" s="69"/>
      <c r="N193" s="187" t="str">
        <f t="shared" si="154"/>
        <v>직원3</v>
      </c>
      <c r="O193" s="188">
        <f t="shared" ref="O193:AS193" ca="1" si="159">IF(IF($E$2=1,O$190&lt;&gt;"휴",AND(O$190&lt;&gt;"휴",O$190&lt;&gt;$F$3)),0,IF(O150&lt;=8,O150,8))</f>
        <v>0</v>
      </c>
      <c r="P193" s="189">
        <f t="shared" ca="1" si="159"/>
        <v>0</v>
      </c>
      <c r="Q193" s="189">
        <f t="shared" ca="1" si="159"/>
        <v>0</v>
      </c>
      <c r="R193" s="189">
        <f t="shared" ca="1" si="159"/>
        <v>0</v>
      </c>
      <c r="S193" s="189">
        <f t="shared" ca="1" si="159"/>
        <v>0</v>
      </c>
      <c r="T193" s="189">
        <f t="shared" ca="1" si="159"/>
        <v>0</v>
      </c>
      <c r="U193" s="189">
        <f t="shared" ca="1" si="159"/>
        <v>0</v>
      </c>
      <c r="V193" s="190">
        <f t="shared" ca="1" si="159"/>
        <v>0</v>
      </c>
      <c r="W193" s="190">
        <f t="shared" ca="1" si="159"/>
        <v>0</v>
      </c>
      <c r="X193" s="190">
        <f t="shared" ca="1" si="159"/>
        <v>0</v>
      </c>
      <c r="Y193" s="190">
        <f t="shared" ca="1" si="159"/>
        <v>0</v>
      </c>
      <c r="Z193" s="190">
        <f t="shared" ca="1" si="159"/>
        <v>0</v>
      </c>
      <c r="AA193" s="190">
        <f t="shared" ca="1" si="159"/>
        <v>0</v>
      </c>
      <c r="AB193" s="190">
        <f t="shared" ca="1" si="159"/>
        <v>0</v>
      </c>
      <c r="AC193" s="190">
        <f t="shared" ca="1" si="159"/>
        <v>0</v>
      </c>
      <c r="AD193" s="190">
        <f t="shared" ca="1" si="159"/>
        <v>0</v>
      </c>
      <c r="AE193" s="190">
        <f t="shared" ca="1" si="159"/>
        <v>0</v>
      </c>
      <c r="AF193" s="190">
        <f t="shared" ca="1" si="159"/>
        <v>0</v>
      </c>
      <c r="AG193" s="190">
        <f t="shared" ca="1" si="159"/>
        <v>0</v>
      </c>
      <c r="AH193" s="190">
        <f t="shared" ca="1" si="159"/>
        <v>0</v>
      </c>
      <c r="AI193" s="190">
        <f t="shared" ca="1" si="159"/>
        <v>0</v>
      </c>
      <c r="AJ193" s="190">
        <f t="shared" ca="1" si="159"/>
        <v>0</v>
      </c>
      <c r="AK193" s="190">
        <f t="shared" ca="1" si="159"/>
        <v>0</v>
      </c>
      <c r="AL193" s="190">
        <f t="shared" ca="1" si="159"/>
        <v>0</v>
      </c>
      <c r="AM193" s="190">
        <f t="shared" ca="1" si="159"/>
        <v>0</v>
      </c>
      <c r="AN193" s="190">
        <f t="shared" ca="1" si="159"/>
        <v>0</v>
      </c>
      <c r="AO193" s="190">
        <f t="shared" ca="1" si="159"/>
        <v>0</v>
      </c>
      <c r="AP193" s="190">
        <f t="shared" ca="1" si="159"/>
        <v>0</v>
      </c>
      <c r="AQ193" s="190">
        <f t="shared" ca="1" si="159"/>
        <v>0</v>
      </c>
      <c r="AR193" s="190">
        <f t="shared" ca="1" si="159"/>
        <v>0</v>
      </c>
      <c r="AS193" s="191">
        <f t="shared" ca="1" si="159"/>
        <v>0</v>
      </c>
    </row>
    <row r="194" spans="4:70" ht="15" customHeight="1">
      <c r="D194" s="556">
        <f t="shared" ref="D194:I194" si="160">IFERROR(IF(D$102&lt;0,0,IF(IF($E$2=1,D$190&lt;&gt;"휴",AND(D$190&lt;&gt;"휴",D$190&lt;&gt;$F$3)),0,IF(D151&lt;=8,D151,8))),0)</f>
        <v>0</v>
      </c>
      <c r="E194" s="189">
        <f t="shared" si="160"/>
        <v>0</v>
      </c>
      <c r="F194" s="189">
        <f t="shared" si="160"/>
        <v>0</v>
      </c>
      <c r="G194" s="189">
        <f t="shared" si="160"/>
        <v>0</v>
      </c>
      <c r="H194" s="189">
        <f t="shared" ca="1" si="160"/>
        <v>0</v>
      </c>
      <c r="I194" s="557">
        <f t="shared" ca="1" si="160"/>
        <v>0</v>
      </c>
      <c r="J194" s="69"/>
      <c r="N194" s="187" t="str">
        <f t="shared" si="154"/>
        <v>직원4</v>
      </c>
      <c r="O194" s="188">
        <f t="shared" ref="O194:AS194" ca="1" si="161">IF(IF($E$2=1,O$190&lt;&gt;"휴",AND(O$190&lt;&gt;"휴",O$190&lt;&gt;$F$3)),0,IF(O151&lt;=8,O151,8))</f>
        <v>0</v>
      </c>
      <c r="P194" s="189">
        <f t="shared" ca="1" si="161"/>
        <v>0</v>
      </c>
      <c r="Q194" s="189">
        <f t="shared" ca="1" si="161"/>
        <v>0</v>
      </c>
      <c r="R194" s="189">
        <f t="shared" ca="1" si="161"/>
        <v>0</v>
      </c>
      <c r="S194" s="189">
        <f t="shared" ca="1" si="161"/>
        <v>0</v>
      </c>
      <c r="T194" s="189">
        <f t="shared" ca="1" si="161"/>
        <v>0</v>
      </c>
      <c r="U194" s="189">
        <f t="shared" ca="1" si="161"/>
        <v>0</v>
      </c>
      <c r="V194" s="190">
        <f t="shared" ca="1" si="161"/>
        <v>0</v>
      </c>
      <c r="W194" s="190">
        <f t="shared" ca="1" si="161"/>
        <v>0</v>
      </c>
      <c r="X194" s="190">
        <f t="shared" ca="1" si="161"/>
        <v>0</v>
      </c>
      <c r="Y194" s="190">
        <f t="shared" ca="1" si="161"/>
        <v>0</v>
      </c>
      <c r="Z194" s="190">
        <f t="shared" ca="1" si="161"/>
        <v>0</v>
      </c>
      <c r="AA194" s="190">
        <f t="shared" ca="1" si="161"/>
        <v>0</v>
      </c>
      <c r="AB194" s="190">
        <f t="shared" ca="1" si="161"/>
        <v>0</v>
      </c>
      <c r="AC194" s="190">
        <f t="shared" ca="1" si="161"/>
        <v>0</v>
      </c>
      <c r="AD194" s="190">
        <f t="shared" ca="1" si="161"/>
        <v>0</v>
      </c>
      <c r="AE194" s="190">
        <f t="shared" ca="1" si="161"/>
        <v>0</v>
      </c>
      <c r="AF194" s="190">
        <f t="shared" ca="1" si="161"/>
        <v>0</v>
      </c>
      <c r="AG194" s="190">
        <f t="shared" ca="1" si="161"/>
        <v>0</v>
      </c>
      <c r="AH194" s="190">
        <f t="shared" ca="1" si="161"/>
        <v>0</v>
      </c>
      <c r="AI194" s="190">
        <f t="shared" ca="1" si="161"/>
        <v>0</v>
      </c>
      <c r="AJ194" s="190">
        <f t="shared" ca="1" si="161"/>
        <v>0</v>
      </c>
      <c r="AK194" s="190">
        <f t="shared" ca="1" si="161"/>
        <v>0</v>
      </c>
      <c r="AL194" s="190">
        <f t="shared" ca="1" si="161"/>
        <v>0</v>
      </c>
      <c r="AM194" s="190">
        <f t="shared" ca="1" si="161"/>
        <v>0</v>
      </c>
      <c r="AN194" s="190">
        <f t="shared" ca="1" si="161"/>
        <v>0</v>
      </c>
      <c r="AO194" s="190">
        <f t="shared" ca="1" si="161"/>
        <v>0</v>
      </c>
      <c r="AP194" s="190">
        <f t="shared" ca="1" si="161"/>
        <v>0</v>
      </c>
      <c r="AQ194" s="190">
        <f t="shared" ca="1" si="161"/>
        <v>0</v>
      </c>
      <c r="AR194" s="190">
        <f t="shared" ca="1" si="161"/>
        <v>0</v>
      </c>
      <c r="AS194" s="191">
        <f t="shared" ca="1" si="161"/>
        <v>0</v>
      </c>
    </row>
    <row r="195" spans="4:70" ht="15" customHeight="1">
      <c r="D195" s="556">
        <f t="shared" ref="D195:I195" si="162">IFERROR(IF(D$102&lt;0,0,IF(IF($E$2=1,D$190&lt;&gt;"휴",AND(D$190&lt;&gt;"휴",D$190&lt;&gt;$F$3)),0,IF(D152&lt;=8,D152,8))),0)</f>
        <v>0</v>
      </c>
      <c r="E195" s="189">
        <f t="shared" si="162"/>
        <v>0</v>
      </c>
      <c r="F195" s="189">
        <f t="shared" si="162"/>
        <v>0</v>
      </c>
      <c r="G195" s="189">
        <f t="shared" si="162"/>
        <v>0</v>
      </c>
      <c r="H195" s="189">
        <f t="shared" ca="1" si="162"/>
        <v>0</v>
      </c>
      <c r="I195" s="557">
        <f t="shared" ca="1" si="162"/>
        <v>0</v>
      </c>
      <c r="J195" s="69"/>
      <c r="N195" s="187" t="str">
        <f t="shared" si="154"/>
        <v>직원5</v>
      </c>
      <c r="O195" s="188">
        <f t="shared" ref="O195:AS195" ca="1" si="163">IF(IF($E$2=1,O$190&lt;&gt;"휴",AND(O$190&lt;&gt;"휴",O$190&lt;&gt;$F$3)),0,IF(O152&lt;=8,O152,8))</f>
        <v>0</v>
      </c>
      <c r="P195" s="189">
        <f t="shared" ca="1" si="163"/>
        <v>0</v>
      </c>
      <c r="Q195" s="189">
        <f t="shared" ca="1" si="163"/>
        <v>0</v>
      </c>
      <c r="R195" s="189">
        <f t="shared" ca="1" si="163"/>
        <v>0</v>
      </c>
      <c r="S195" s="189">
        <f t="shared" ca="1" si="163"/>
        <v>0</v>
      </c>
      <c r="T195" s="189">
        <f t="shared" ca="1" si="163"/>
        <v>0</v>
      </c>
      <c r="U195" s="189">
        <f t="shared" ca="1" si="163"/>
        <v>0</v>
      </c>
      <c r="V195" s="190">
        <f t="shared" ca="1" si="163"/>
        <v>0</v>
      </c>
      <c r="W195" s="190">
        <f t="shared" ca="1" si="163"/>
        <v>0</v>
      </c>
      <c r="X195" s="190">
        <f t="shared" ca="1" si="163"/>
        <v>0</v>
      </c>
      <c r="Y195" s="190">
        <f t="shared" ca="1" si="163"/>
        <v>0</v>
      </c>
      <c r="Z195" s="190">
        <f t="shared" ca="1" si="163"/>
        <v>0</v>
      </c>
      <c r="AA195" s="190">
        <f t="shared" ca="1" si="163"/>
        <v>0</v>
      </c>
      <c r="AB195" s="190">
        <f t="shared" ca="1" si="163"/>
        <v>0</v>
      </c>
      <c r="AC195" s="190">
        <f t="shared" ca="1" si="163"/>
        <v>0</v>
      </c>
      <c r="AD195" s="190">
        <f t="shared" ca="1" si="163"/>
        <v>0</v>
      </c>
      <c r="AE195" s="190">
        <f t="shared" ca="1" si="163"/>
        <v>0</v>
      </c>
      <c r="AF195" s="190">
        <f t="shared" ca="1" si="163"/>
        <v>0</v>
      </c>
      <c r="AG195" s="190">
        <f t="shared" ca="1" si="163"/>
        <v>0</v>
      </c>
      <c r="AH195" s="190">
        <f t="shared" ca="1" si="163"/>
        <v>0</v>
      </c>
      <c r="AI195" s="190">
        <f t="shared" ca="1" si="163"/>
        <v>0</v>
      </c>
      <c r="AJ195" s="190">
        <f t="shared" ca="1" si="163"/>
        <v>0</v>
      </c>
      <c r="AK195" s="190">
        <f t="shared" ca="1" si="163"/>
        <v>0</v>
      </c>
      <c r="AL195" s="190">
        <f t="shared" ca="1" si="163"/>
        <v>0</v>
      </c>
      <c r="AM195" s="190">
        <f t="shared" ca="1" si="163"/>
        <v>0</v>
      </c>
      <c r="AN195" s="190">
        <f t="shared" ca="1" si="163"/>
        <v>0</v>
      </c>
      <c r="AO195" s="190">
        <f t="shared" ca="1" si="163"/>
        <v>0</v>
      </c>
      <c r="AP195" s="190">
        <f t="shared" ca="1" si="163"/>
        <v>0</v>
      </c>
      <c r="AQ195" s="190">
        <f t="shared" ca="1" si="163"/>
        <v>0</v>
      </c>
      <c r="AR195" s="190">
        <f t="shared" ca="1" si="163"/>
        <v>0</v>
      </c>
      <c r="AS195" s="191">
        <f t="shared" ca="1" si="163"/>
        <v>0</v>
      </c>
    </row>
    <row r="196" spans="4:70" ht="15" customHeight="1">
      <c r="D196" s="556">
        <f t="shared" ref="D196:I196" si="164">IFERROR(IF(D$102&lt;0,0,IF(IF($E$2=1,D$190&lt;&gt;"휴",AND(D$190&lt;&gt;"휴",D$190&lt;&gt;$F$3)),0,IF(D153&lt;=8,D153,8))),0)</f>
        <v>0</v>
      </c>
      <c r="E196" s="189">
        <f t="shared" si="164"/>
        <v>0</v>
      </c>
      <c r="F196" s="189">
        <f t="shared" si="164"/>
        <v>0</v>
      </c>
      <c r="G196" s="189">
        <f t="shared" si="164"/>
        <v>0</v>
      </c>
      <c r="H196" s="189">
        <f t="shared" ca="1" si="164"/>
        <v>0</v>
      </c>
      <c r="I196" s="557">
        <f t="shared" ca="1" si="164"/>
        <v>0</v>
      </c>
      <c r="J196" s="69"/>
      <c r="N196" s="187" t="str">
        <f t="shared" si="154"/>
        <v>직원6</v>
      </c>
      <c r="O196" s="188">
        <f t="shared" ref="O196:AS196" ca="1" si="165">IF(IF($E$2=1,O$190&lt;&gt;"휴",AND(O$190&lt;&gt;"휴",O$190&lt;&gt;$F$3)),0,IF(O153&lt;=8,O153,8))</f>
        <v>0</v>
      </c>
      <c r="P196" s="189">
        <f t="shared" ca="1" si="165"/>
        <v>0</v>
      </c>
      <c r="Q196" s="189">
        <f t="shared" ca="1" si="165"/>
        <v>0</v>
      </c>
      <c r="R196" s="189">
        <f t="shared" ca="1" si="165"/>
        <v>0</v>
      </c>
      <c r="S196" s="189">
        <f t="shared" ca="1" si="165"/>
        <v>0</v>
      </c>
      <c r="T196" s="189">
        <f t="shared" ca="1" si="165"/>
        <v>0</v>
      </c>
      <c r="U196" s="189">
        <f t="shared" ca="1" si="165"/>
        <v>0</v>
      </c>
      <c r="V196" s="190">
        <f t="shared" ca="1" si="165"/>
        <v>0</v>
      </c>
      <c r="W196" s="190">
        <f t="shared" ca="1" si="165"/>
        <v>0</v>
      </c>
      <c r="X196" s="190">
        <f t="shared" ca="1" si="165"/>
        <v>0</v>
      </c>
      <c r="Y196" s="190">
        <f t="shared" ca="1" si="165"/>
        <v>0</v>
      </c>
      <c r="Z196" s="190">
        <f t="shared" ca="1" si="165"/>
        <v>0</v>
      </c>
      <c r="AA196" s="190">
        <f t="shared" ca="1" si="165"/>
        <v>0</v>
      </c>
      <c r="AB196" s="190">
        <f t="shared" ca="1" si="165"/>
        <v>0</v>
      </c>
      <c r="AC196" s="190">
        <f t="shared" ca="1" si="165"/>
        <v>0</v>
      </c>
      <c r="AD196" s="190">
        <f t="shared" ca="1" si="165"/>
        <v>0</v>
      </c>
      <c r="AE196" s="190">
        <f t="shared" ca="1" si="165"/>
        <v>0</v>
      </c>
      <c r="AF196" s="190">
        <f t="shared" ca="1" si="165"/>
        <v>0</v>
      </c>
      <c r="AG196" s="190">
        <f t="shared" ca="1" si="165"/>
        <v>0</v>
      </c>
      <c r="AH196" s="190">
        <f t="shared" ca="1" si="165"/>
        <v>0</v>
      </c>
      <c r="AI196" s="190">
        <f t="shared" ca="1" si="165"/>
        <v>0</v>
      </c>
      <c r="AJ196" s="190">
        <f t="shared" ca="1" si="165"/>
        <v>0</v>
      </c>
      <c r="AK196" s="190">
        <f t="shared" ca="1" si="165"/>
        <v>0</v>
      </c>
      <c r="AL196" s="190">
        <f t="shared" ca="1" si="165"/>
        <v>0</v>
      </c>
      <c r="AM196" s="190">
        <f t="shared" ca="1" si="165"/>
        <v>0</v>
      </c>
      <c r="AN196" s="190">
        <f t="shared" ca="1" si="165"/>
        <v>0</v>
      </c>
      <c r="AO196" s="190">
        <f t="shared" ca="1" si="165"/>
        <v>0</v>
      </c>
      <c r="AP196" s="190">
        <f t="shared" ca="1" si="165"/>
        <v>0</v>
      </c>
      <c r="AQ196" s="190">
        <f t="shared" ca="1" si="165"/>
        <v>0</v>
      </c>
      <c r="AR196" s="190">
        <f t="shared" ca="1" si="165"/>
        <v>0</v>
      </c>
      <c r="AS196" s="191">
        <f t="shared" ca="1" si="165"/>
        <v>0</v>
      </c>
    </row>
    <row r="197" spans="4:70" ht="15" customHeight="1">
      <c r="D197" s="556">
        <f t="shared" ref="D197:I197" si="166">IFERROR(IF(D$102&lt;0,0,IF(IF($E$2=1,D$190&lt;&gt;"휴",AND(D$190&lt;&gt;"휴",D$190&lt;&gt;$F$3)),0,IF(D154&lt;=8,D154,8))),0)</f>
        <v>0</v>
      </c>
      <c r="E197" s="189">
        <f t="shared" si="166"/>
        <v>0</v>
      </c>
      <c r="F197" s="189">
        <f t="shared" si="166"/>
        <v>0</v>
      </c>
      <c r="G197" s="189">
        <f t="shared" si="166"/>
        <v>0</v>
      </c>
      <c r="H197" s="189">
        <f t="shared" ca="1" si="166"/>
        <v>0</v>
      </c>
      <c r="I197" s="557">
        <f t="shared" ca="1" si="166"/>
        <v>0</v>
      </c>
      <c r="J197" s="69"/>
      <c r="N197" s="187" t="str">
        <f t="shared" si="154"/>
        <v>직원7</v>
      </c>
      <c r="O197" s="188">
        <f t="shared" ref="O197:AS197" ca="1" si="167">IF(IF($E$2=1,O$190&lt;&gt;"휴",AND(O$190&lt;&gt;"휴",O$190&lt;&gt;$F$3)),0,IF(O154&lt;=8,O154,8))</f>
        <v>0</v>
      </c>
      <c r="P197" s="189">
        <f t="shared" ca="1" si="167"/>
        <v>0</v>
      </c>
      <c r="Q197" s="189">
        <f t="shared" ca="1" si="167"/>
        <v>0</v>
      </c>
      <c r="R197" s="189">
        <f t="shared" ca="1" si="167"/>
        <v>0</v>
      </c>
      <c r="S197" s="189">
        <f t="shared" ca="1" si="167"/>
        <v>0</v>
      </c>
      <c r="T197" s="189">
        <f t="shared" ca="1" si="167"/>
        <v>0</v>
      </c>
      <c r="U197" s="189">
        <f t="shared" ca="1" si="167"/>
        <v>0</v>
      </c>
      <c r="V197" s="190">
        <f t="shared" ca="1" si="167"/>
        <v>0</v>
      </c>
      <c r="W197" s="190">
        <f t="shared" ca="1" si="167"/>
        <v>0</v>
      </c>
      <c r="X197" s="190">
        <f t="shared" ca="1" si="167"/>
        <v>0</v>
      </c>
      <c r="Y197" s="190">
        <f t="shared" ca="1" si="167"/>
        <v>0</v>
      </c>
      <c r="Z197" s="190">
        <f t="shared" ca="1" si="167"/>
        <v>0</v>
      </c>
      <c r="AA197" s="190">
        <f t="shared" ca="1" si="167"/>
        <v>0</v>
      </c>
      <c r="AB197" s="190">
        <f t="shared" ca="1" si="167"/>
        <v>0</v>
      </c>
      <c r="AC197" s="190">
        <f t="shared" ca="1" si="167"/>
        <v>0</v>
      </c>
      <c r="AD197" s="190">
        <f t="shared" ca="1" si="167"/>
        <v>0</v>
      </c>
      <c r="AE197" s="190">
        <f t="shared" ca="1" si="167"/>
        <v>0</v>
      </c>
      <c r="AF197" s="190">
        <f t="shared" ca="1" si="167"/>
        <v>0</v>
      </c>
      <c r="AG197" s="190">
        <f t="shared" ca="1" si="167"/>
        <v>0</v>
      </c>
      <c r="AH197" s="190">
        <f t="shared" ca="1" si="167"/>
        <v>0</v>
      </c>
      <c r="AI197" s="190">
        <f t="shared" ca="1" si="167"/>
        <v>0</v>
      </c>
      <c r="AJ197" s="190">
        <f t="shared" ca="1" si="167"/>
        <v>0</v>
      </c>
      <c r="AK197" s="190">
        <f t="shared" ca="1" si="167"/>
        <v>0</v>
      </c>
      <c r="AL197" s="190">
        <f t="shared" ca="1" si="167"/>
        <v>0</v>
      </c>
      <c r="AM197" s="190">
        <f t="shared" ca="1" si="167"/>
        <v>0</v>
      </c>
      <c r="AN197" s="190">
        <f t="shared" ca="1" si="167"/>
        <v>0</v>
      </c>
      <c r="AO197" s="190">
        <f t="shared" ca="1" si="167"/>
        <v>0</v>
      </c>
      <c r="AP197" s="190">
        <f t="shared" ca="1" si="167"/>
        <v>0</v>
      </c>
      <c r="AQ197" s="190">
        <f t="shared" ca="1" si="167"/>
        <v>0</v>
      </c>
      <c r="AR197" s="190">
        <f t="shared" ca="1" si="167"/>
        <v>0</v>
      </c>
      <c r="AS197" s="191">
        <f t="shared" ca="1" si="167"/>
        <v>0</v>
      </c>
    </row>
    <row r="198" spans="4:70" ht="15" customHeight="1">
      <c r="D198" s="556">
        <f t="shared" ref="D198:I198" si="168">IFERROR(IF(D$102&lt;0,0,IF(IF($E$2=1,D$190&lt;&gt;"휴",AND(D$190&lt;&gt;"휴",D$190&lt;&gt;$F$3)),0,IF(D155&lt;=8,D155,8))),0)</f>
        <v>0</v>
      </c>
      <c r="E198" s="189">
        <f t="shared" si="168"/>
        <v>0</v>
      </c>
      <c r="F198" s="189">
        <f t="shared" si="168"/>
        <v>0</v>
      </c>
      <c r="G198" s="189">
        <f t="shared" si="168"/>
        <v>0</v>
      </c>
      <c r="H198" s="189">
        <f t="shared" ca="1" si="168"/>
        <v>0</v>
      </c>
      <c r="I198" s="557">
        <f t="shared" ca="1" si="168"/>
        <v>0</v>
      </c>
      <c r="J198" s="69"/>
      <c r="N198" s="187" t="str">
        <f t="shared" si="154"/>
        <v>직원8</v>
      </c>
      <c r="O198" s="188">
        <f t="shared" ref="O198:AS198" ca="1" si="169">IF(IF($E$2=1,O$190&lt;&gt;"휴",AND(O$190&lt;&gt;"휴",O$190&lt;&gt;$F$3)),0,IF(O155&lt;=8,O155,8))</f>
        <v>0</v>
      </c>
      <c r="P198" s="189">
        <f t="shared" ca="1" si="169"/>
        <v>0</v>
      </c>
      <c r="Q198" s="189">
        <f t="shared" ca="1" si="169"/>
        <v>0</v>
      </c>
      <c r="R198" s="189">
        <f t="shared" ca="1" si="169"/>
        <v>0</v>
      </c>
      <c r="S198" s="189">
        <f t="shared" ca="1" si="169"/>
        <v>0</v>
      </c>
      <c r="T198" s="189">
        <f t="shared" ca="1" si="169"/>
        <v>0</v>
      </c>
      <c r="U198" s="189">
        <f t="shared" ca="1" si="169"/>
        <v>0</v>
      </c>
      <c r="V198" s="190">
        <f t="shared" ca="1" si="169"/>
        <v>0</v>
      </c>
      <c r="W198" s="190">
        <f t="shared" ca="1" si="169"/>
        <v>0</v>
      </c>
      <c r="X198" s="190">
        <f t="shared" ca="1" si="169"/>
        <v>0</v>
      </c>
      <c r="Y198" s="190">
        <f t="shared" ca="1" si="169"/>
        <v>0</v>
      </c>
      <c r="Z198" s="190">
        <f t="shared" ca="1" si="169"/>
        <v>0</v>
      </c>
      <c r="AA198" s="190">
        <f t="shared" ca="1" si="169"/>
        <v>0</v>
      </c>
      <c r="AB198" s="190">
        <f t="shared" ca="1" si="169"/>
        <v>0</v>
      </c>
      <c r="AC198" s="190">
        <f t="shared" ca="1" si="169"/>
        <v>0</v>
      </c>
      <c r="AD198" s="190">
        <f t="shared" ca="1" si="169"/>
        <v>0</v>
      </c>
      <c r="AE198" s="190">
        <f t="shared" ca="1" si="169"/>
        <v>0</v>
      </c>
      <c r="AF198" s="190">
        <f t="shared" ca="1" si="169"/>
        <v>0</v>
      </c>
      <c r="AG198" s="190">
        <f t="shared" ca="1" si="169"/>
        <v>0</v>
      </c>
      <c r="AH198" s="190">
        <f t="shared" ca="1" si="169"/>
        <v>0</v>
      </c>
      <c r="AI198" s="190">
        <f t="shared" ca="1" si="169"/>
        <v>0</v>
      </c>
      <c r="AJ198" s="190">
        <f t="shared" ca="1" si="169"/>
        <v>0</v>
      </c>
      <c r="AK198" s="190">
        <f t="shared" ca="1" si="169"/>
        <v>0</v>
      </c>
      <c r="AL198" s="190">
        <f t="shared" ca="1" si="169"/>
        <v>0</v>
      </c>
      <c r="AM198" s="190">
        <f t="shared" ca="1" si="169"/>
        <v>0</v>
      </c>
      <c r="AN198" s="190">
        <f t="shared" ca="1" si="169"/>
        <v>0</v>
      </c>
      <c r="AO198" s="190">
        <f t="shared" ca="1" si="169"/>
        <v>0</v>
      </c>
      <c r="AP198" s="190">
        <f t="shared" ca="1" si="169"/>
        <v>0</v>
      </c>
      <c r="AQ198" s="190">
        <f t="shared" ca="1" si="169"/>
        <v>0</v>
      </c>
      <c r="AR198" s="190">
        <f t="shared" ca="1" si="169"/>
        <v>0</v>
      </c>
      <c r="AS198" s="191">
        <f t="shared" ca="1" si="169"/>
        <v>0</v>
      </c>
    </row>
    <row r="199" spans="4:70" ht="15" customHeight="1">
      <c r="D199" s="556">
        <f t="shared" ref="D199:I199" si="170">IFERROR(IF(D$102&lt;0,0,IF(IF($E$2=1,D$190&lt;&gt;"휴",AND(D$190&lt;&gt;"휴",D$190&lt;&gt;$F$3)),0,IF(D156&lt;=8,D156,8))),0)</f>
        <v>0</v>
      </c>
      <c r="E199" s="189">
        <f t="shared" si="170"/>
        <v>0</v>
      </c>
      <c r="F199" s="189">
        <f t="shared" si="170"/>
        <v>0</v>
      </c>
      <c r="G199" s="189">
        <f t="shared" si="170"/>
        <v>0</v>
      </c>
      <c r="H199" s="189">
        <f t="shared" ca="1" si="170"/>
        <v>0</v>
      </c>
      <c r="I199" s="557">
        <f t="shared" ca="1" si="170"/>
        <v>0</v>
      </c>
      <c r="J199" s="69"/>
      <c r="N199" s="187" t="str">
        <f t="shared" si="154"/>
        <v>직원9</v>
      </c>
      <c r="O199" s="188">
        <f t="shared" ref="O199:AS199" ca="1" si="171">IF(IF($E$2=1,O$190&lt;&gt;"휴",AND(O$190&lt;&gt;"휴",O$190&lt;&gt;$F$3)),0,IF(O156&lt;=8,O156,8))</f>
        <v>0</v>
      </c>
      <c r="P199" s="189">
        <f t="shared" ca="1" si="171"/>
        <v>0</v>
      </c>
      <c r="Q199" s="189">
        <f t="shared" ca="1" si="171"/>
        <v>0</v>
      </c>
      <c r="R199" s="189">
        <f t="shared" ca="1" si="171"/>
        <v>0</v>
      </c>
      <c r="S199" s="189">
        <f t="shared" ca="1" si="171"/>
        <v>0</v>
      </c>
      <c r="T199" s="189">
        <f t="shared" ca="1" si="171"/>
        <v>0</v>
      </c>
      <c r="U199" s="189">
        <f t="shared" ca="1" si="171"/>
        <v>0</v>
      </c>
      <c r="V199" s="190">
        <f t="shared" ca="1" si="171"/>
        <v>0</v>
      </c>
      <c r="W199" s="190">
        <f t="shared" ca="1" si="171"/>
        <v>0</v>
      </c>
      <c r="X199" s="190">
        <f t="shared" ca="1" si="171"/>
        <v>0</v>
      </c>
      <c r="Y199" s="190">
        <f t="shared" ca="1" si="171"/>
        <v>0</v>
      </c>
      <c r="Z199" s="190">
        <f t="shared" ca="1" si="171"/>
        <v>0</v>
      </c>
      <c r="AA199" s="190">
        <f t="shared" ca="1" si="171"/>
        <v>0</v>
      </c>
      <c r="AB199" s="190">
        <f t="shared" ca="1" si="171"/>
        <v>0</v>
      </c>
      <c r="AC199" s="190">
        <f t="shared" ca="1" si="171"/>
        <v>0</v>
      </c>
      <c r="AD199" s="190">
        <f t="shared" ca="1" si="171"/>
        <v>0</v>
      </c>
      <c r="AE199" s="190">
        <f t="shared" ca="1" si="171"/>
        <v>0</v>
      </c>
      <c r="AF199" s="190">
        <f t="shared" ca="1" si="171"/>
        <v>0</v>
      </c>
      <c r="AG199" s="190">
        <f t="shared" ca="1" si="171"/>
        <v>0</v>
      </c>
      <c r="AH199" s="190">
        <f t="shared" ca="1" si="171"/>
        <v>0</v>
      </c>
      <c r="AI199" s="190">
        <f t="shared" ca="1" si="171"/>
        <v>0</v>
      </c>
      <c r="AJ199" s="190">
        <f t="shared" ca="1" si="171"/>
        <v>0</v>
      </c>
      <c r="AK199" s="190">
        <f t="shared" ca="1" si="171"/>
        <v>0</v>
      </c>
      <c r="AL199" s="190">
        <f t="shared" ca="1" si="171"/>
        <v>0</v>
      </c>
      <c r="AM199" s="190">
        <f t="shared" ca="1" si="171"/>
        <v>0</v>
      </c>
      <c r="AN199" s="190">
        <f t="shared" ca="1" si="171"/>
        <v>0</v>
      </c>
      <c r="AO199" s="190">
        <f t="shared" ca="1" si="171"/>
        <v>0</v>
      </c>
      <c r="AP199" s="190">
        <f t="shared" ca="1" si="171"/>
        <v>0</v>
      </c>
      <c r="AQ199" s="190">
        <f t="shared" ca="1" si="171"/>
        <v>0</v>
      </c>
      <c r="AR199" s="190">
        <f t="shared" ca="1" si="171"/>
        <v>0</v>
      </c>
      <c r="AS199" s="191">
        <f t="shared" ca="1" si="171"/>
        <v>0</v>
      </c>
    </row>
    <row r="200" spans="4:70" ht="15" customHeight="1">
      <c r="D200" s="556">
        <f t="shared" ref="D200:I200" si="172">IFERROR(IF(D$102&lt;0,0,IF(IF($E$2=1,D$190&lt;&gt;"휴",AND(D$190&lt;&gt;"휴",D$190&lt;&gt;$F$3)),0,IF(D157&lt;=8,D157,8))),0)</f>
        <v>0</v>
      </c>
      <c r="E200" s="189">
        <f t="shared" si="172"/>
        <v>0</v>
      </c>
      <c r="F200" s="189">
        <f t="shared" si="172"/>
        <v>0</v>
      </c>
      <c r="G200" s="189">
        <f t="shared" si="172"/>
        <v>0</v>
      </c>
      <c r="H200" s="189">
        <f t="shared" ca="1" si="172"/>
        <v>0</v>
      </c>
      <c r="I200" s="557">
        <f t="shared" ca="1" si="172"/>
        <v>0</v>
      </c>
      <c r="J200" s="69"/>
      <c r="N200" s="187" t="str">
        <f t="shared" si="154"/>
        <v>직원10</v>
      </c>
      <c r="O200" s="188">
        <f t="shared" ref="O200:AS200" ca="1" si="173">IF(IF($E$2=1,O$190&lt;&gt;"휴",AND(O$190&lt;&gt;"휴",O$190&lt;&gt;$F$3)),0,IF(O157&lt;=8,O157,8))</f>
        <v>0</v>
      </c>
      <c r="P200" s="189">
        <f t="shared" ca="1" si="173"/>
        <v>0</v>
      </c>
      <c r="Q200" s="189">
        <f t="shared" ca="1" si="173"/>
        <v>0</v>
      </c>
      <c r="R200" s="189">
        <f t="shared" ca="1" si="173"/>
        <v>0</v>
      </c>
      <c r="S200" s="189">
        <f t="shared" ca="1" si="173"/>
        <v>0</v>
      </c>
      <c r="T200" s="189">
        <f t="shared" ca="1" si="173"/>
        <v>0</v>
      </c>
      <c r="U200" s="189">
        <f t="shared" ca="1" si="173"/>
        <v>0</v>
      </c>
      <c r="V200" s="190">
        <f t="shared" ca="1" si="173"/>
        <v>0</v>
      </c>
      <c r="W200" s="190">
        <f t="shared" ca="1" si="173"/>
        <v>0</v>
      </c>
      <c r="X200" s="190">
        <f t="shared" ca="1" si="173"/>
        <v>0</v>
      </c>
      <c r="Y200" s="190">
        <f t="shared" ca="1" si="173"/>
        <v>0</v>
      </c>
      <c r="Z200" s="190">
        <f t="shared" ca="1" si="173"/>
        <v>0</v>
      </c>
      <c r="AA200" s="190">
        <f t="shared" ca="1" si="173"/>
        <v>0</v>
      </c>
      <c r="AB200" s="190">
        <f t="shared" ca="1" si="173"/>
        <v>0</v>
      </c>
      <c r="AC200" s="190">
        <f t="shared" ca="1" si="173"/>
        <v>0</v>
      </c>
      <c r="AD200" s="190">
        <f t="shared" ca="1" si="173"/>
        <v>0</v>
      </c>
      <c r="AE200" s="190">
        <f t="shared" ca="1" si="173"/>
        <v>0</v>
      </c>
      <c r="AF200" s="190">
        <f t="shared" ca="1" si="173"/>
        <v>0</v>
      </c>
      <c r="AG200" s="190">
        <f t="shared" ca="1" si="173"/>
        <v>0</v>
      </c>
      <c r="AH200" s="190">
        <f t="shared" ca="1" si="173"/>
        <v>0</v>
      </c>
      <c r="AI200" s="190">
        <f t="shared" ca="1" si="173"/>
        <v>0</v>
      </c>
      <c r="AJ200" s="190">
        <f t="shared" ca="1" si="173"/>
        <v>0</v>
      </c>
      <c r="AK200" s="190">
        <f t="shared" ca="1" si="173"/>
        <v>0</v>
      </c>
      <c r="AL200" s="190">
        <f t="shared" ca="1" si="173"/>
        <v>0</v>
      </c>
      <c r="AM200" s="190">
        <f t="shared" ca="1" si="173"/>
        <v>0</v>
      </c>
      <c r="AN200" s="190">
        <f t="shared" ca="1" si="173"/>
        <v>0</v>
      </c>
      <c r="AO200" s="190">
        <f t="shared" ca="1" si="173"/>
        <v>0</v>
      </c>
      <c r="AP200" s="190">
        <f t="shared" ca="1" si="173"/>
        <v>0</v>
      </c>
      <c r="AQ200" s="190">
        <f t="shared" ca="1" si="173"/>
        <v>0</v>
      </c>
      <c r="AR200" s="190">
        <f t="shared" ca="1" si="173"/>
        <v>0</v>
      </c>
      <c r="AS200" s="191">
        <f t="shared" ca="1" si="173"/>
        <v>0</v>
      </c>
    </row>
    <row r="201" spans="4:70" ht="15" customHeight="1">
      <c r="D201" s="556">
        <f t="shared" ref="D201:I201" si="174">IFERROR(IF(D$102&lt;0,0,IF(IF($E$2=1,D$190&lt;&gt;"휴",AND(D$190&lt;&gt;"휴",D$190&lt;&gt;$F$3)),0,IF(D158&lt;=8,D158,8))),0)</f>
        <v>0</v>
      </c>
      <c r="E201" s="189">
        <f t="shared" si="174"/>
        <v>0</v>
      </c>
      <c r="F201" s="189">
        <f t="shared" si="174"/>
        <v>0</v>
      </c>
      <c r="G201" s="189">
        <f t="shared" si="174"/>
        <v>0</v>
      </c>
      <c r="H201" s="189">
        <f t="shared" ca="1" si="174"/>
        <v>0</v>
      </c>
      <c r="I201" s="557">
        <f t="shared" ca="1" si="174"/>
        <v>0</v>
      </c>
      <c r="J201" s="69"/>
      <c r="N201" s="187" t="str">
        <f t="shared" si="154"/>
        <v>직원11</v>
      </c>
      <c r="O201" s="188">
        <f t="shared" ref="O201:AS201" ca="1" si="175">IF(IF($E$2=1,O$190&lt;&gt;"휴",AND(O$190&lt;&gt;"휴",O$190&lt;&gt;$F$3)),0,IF(O158&lt;=8,O158,8))</f>
        <v>0</v>
      </c>
      <c r="P201" s="189">
        <f t="shared" ca="1" si="175"/>
        <v>0</v>
      </c>
      <c r="Q201" s="189">
        <f t="shared" ca="1" si="175"/>
        <v>0</v>
      </c>
      <c r="R201" s="189">
        <f t="shared" ca="1" si="175"/>
        <v>0</v>
      </c>
      <c r="S201" s="189">
        <f t="shared" ca="1" si="175"/>
        <v>0</v>
      </c>
      <c r="T201" s="189">
        <f t="shared" ca="1" si="175"/>
        <v>0</v>
      </c>
      <c r="U201" s="189">
        <f t="shared" ca="1" si="175"/>
        <v>0</v>
      </c>
      <c r="V201" s="190">
        <f t="shared" ca="1" si="175"/>
        <v>0</v>
      </c>
      <c r="W201" s="190">
        <f t="shared" ca="1" si="175"/>
        <v>0</v>
      </c>
      <c r="X201" s="190">
        <f t="shared" ca="1" si="175"/>
        <v>0</v>
      </c>
      <c r="Y201" s="190">
        <f t="shared" ca="1" si="175"/>
        <v>0</v>
      </c>
      <c r="Z201" s="190">
        <f t="shared" ca="1" si="175"/>
        <v>0</v>
      </c>
      <c r="AA201" s="190">
        <f t="shared" ca="1" si="175"/>
        <v>0</v>
      </c>
      <c r="AB201" s="190">
        <f t="shared" ca="1" si="175"/>
        <v>0</v>
      </c>
      <c r="AC201" s="190">
        <f t="shared" ca="1" si="175"/>
        <v>0</v>
      </c>
      <c r="AD201" s="190">
        <f t="shared" ca="1" si="175"/>
        <v>0</v>
      </c>
      <c r="AE201" s="190">
        <f t="shared" ca="1" si="175"/>
        <v>0</v>
      </c>
      <c r="AF201" s="190">
        <f t="shared" ca="1" si="175"/>
        <v>0</v>
      </c>
      <c r="AG201" s="190">
        <f t="shared" ca="1" si="175"/>
        <v>0</v>
      </c>
      <c r="AH201" s="190">
        <f t="shared" ca="1" si="175"/>
        <v>0</v>
      </c>
      <c r="AI201" s="190">
        <f t="shared" ca="1" si="175"/>
        <v>0</v>
      </c>
      <c r="AJ201" s="190">
        <f t="shared" ca="1" si="175"/>
        <v>0</v>
      </c>
      <c r="AK201" s="190">
        <f t="shared" ca="1" si="175"/>
        <v>0</v>
      </c>
      <c r="AL201" s="190">
        <f t="shared" ca="1" si="175"/>
        <v>0</v>
      </c>
      <c r="AM201" s="190">
        <f t="shared" ca="1" si="175"/>
        <v>0</v>
      </c>
      <c r="AN201" s="190">
        <f t="shared" ca="1" si="175"/>
        <v>0</v>
      </c>
      <c r="AO201" s="190">
        <f t="shared" ca="1" si="175"/>
        <v>0</v>
      </c>
      <c r="AP201" s="190">
        <f t="shared" ca="1" si="175"/>
        <v>0</v>
      </c>
      <c r="AQ201" s="190">
        <f t="shared" ca="1" si="175"/>
        <v>0</v>
      </c>
      <c r="AR201" s="190">
        <f t="shared" ca="1" si="175"/>
        <v>0</v>
      </c>
      <c r="AS201" s="191">
        <f t="shared" ca="1" si="175"/>
        <v>0</v>
      </c>
    </row>
    <row r="202" spans="4:70" ht="15" customHeight="1">
      <c r="D202" s="556">
        <f t="shared" ref="D202:I202" si="176">IFERROR(IF(D$102&lt;0,0,IF(IF($E$2=1,D$190&lt;&gt;"휴",AND(D$190&lt;&gt;"휴",D$190&lt;&gt;$F$3)),0,IF(D159&lt;=8,D159,8))),0)</f>
        <v>0</v>
      </c>
      <c r="E202" s="189">
        <f t="shared" si="176"/>
        <v>0</v>
      </c>
      <c r="F202" s="189">
        <f t="shared" si="176"/>
        <v>0</v>
      </c>
      <c r="G202" s="189">
        <f t="shared" si="176"/>
        <v>0</v>
      </c>
      <c r="H202" s="189">
        <f t="shared" ca="1" si="176"/>
        <v>0</v>
      </c>
      <c r="I202" s="557">
        <f t="shared" ca="1" si="176"/>
        <v>0</v>
      </c>
      <c r="J202" s="69"/>
      <c r="N202" s="187" t="str">
        <f t="shared" si="154"/>
        <v>직원12</v>
      </c>
      <c r="O202" s="188">
        <f t="shared" ref="O202:AS202" ca="1" si="177">IF(IF($E$2=1,O$190&lt;&gt;"휴",AND(O$190&lt;&gt;"휴",O$190&lt;&gt;$F$3)),0,IF(O159&lt;=8,O159,8))</f>
        <v>0</v>
      </c>
      <c r="P202" s="189">
        <f t="shared" ca="1" si="177"/>
        <v>0</v>
      </c>
      <c r="Q202" s="189">
        <f t="shared" ca="1" si="177"/>
        <v>0</v>
      </c>
      <c r="R202" s="189">
        <f t="shared" ca="1" si="177"/>
        <v>0</v>
      </c>
      <c r="S202" s="189">
        <f t="shared" ca="1" si="177"/>
        <v>0</v>
      </c>
      <c r="T202" s="189">
        <f t="shared" ca="1" si="177"/>
        <v>0</v>
      </c>
      <c r="U202" s="189">
        <f t="shared" ca="1" si="177"/>
        <v>0</v>
      </c>
      <c r="V202" s="190">
        <f t="shared" ca="1" si="177"/>
        <v>0</v>
      </c>
      <c r="W202" s="190">
        <f t="shared" ca="1" si="177"/>
        <v>0</v>
      </c>
      <c r="X202" s="190">
        <f t="shared" ca="1" si="177"/>
        <v>0</v>
      </c>
      <c r="Y202" s="190">
        <f t="shared" ca="1" si="177"/>
        <v>0</v>
      </c>
      <c r="Z202" s="190">
        <f t="shared" ca="1" si="177"/>
        <v>0</v>
      </c>
      <c r="AA202" s="190">
        <f t="shared" ca="1" si="177"/>
        <v>0</v>
      </c>
      <c r="AB202" s="190">
        <f t="shared" ca="1" si="177"/>
        <v>0</v>
      </c>
      <c r="AC202" s="190">
        <f t="shared" ca="1" si="177"/>
        <v>0</v>
      </c>
      <c r="AD202" s="190">
        <f t="shared" ca="1" si="177"/>
        <v>0</v>
      </c>
      <c r="AE202" s="190">
        <f t="shared" ca="1" si="177"/>
        <v>0</v>
      </c>
      <c r="AF202" s="190">
        <f t="shared" ca="1" si="177"/>
        <v>0</v>
      </c>
      <c r="AG202" s="190">
        <f t="shared" ca="1" si="177"/>
        <v>0</v>
      </c>
      <c r="AH202" s="190">
        <f t="shared" ca="1" si="177"/>
        <v>0</v>
      </c>
      <c r="AI202" s="190">
        <f t="shared" ca="1" si="177"/>
        <v>0</v>
      </c>
      <c r="AJ202" s="190">
        <f t="shared" ca="1" si="177"/>
        <v>0</v>
      </c>
      <c r="AK202" s="190">
        <f t="shared" ca="1" si="177"/>
        <v>0</v>
      </c>
      <c r="AL202" s="190">
        <f t="shared" ca="1" si="177"/>
        <v>0</v>
      </c>
      <c r="AM202" s="190">
        <f t="shared" ca="1" si="177"/>
        <v>0</v>
      </c>
      <c r="AN202" s="190">
        <f t="shared" ca="1" si="177"/>
        <v>0</v>
      </c>
      <c r="AO202" s="190">
        <f t="shared" ca="1" si="177"/>
        <v>0</v>
      </c>
      <c r="AP202" s="190">
        <f t="shared" ca="1" si="177"/>
        <v>0</v>
      </c>
      <c r="AQ202" s="190">
        <f t="shared" ca="1" si="177"/>
        <v>0</v>
      </c>
      <c r="AR202" s="190">
        <f t="shared" ca="1" si="177"/>
        <v>0</v>
      </c>
      <c r="AS202" s="191">
        <f t="shared" ca="1" si="177"/>
        <v>0</v>
      </c>
    </row>
    <row r="203" spans="4:70" ht="15" customHeight="1">
      <c r="D203" s="556">
        <f t="shared" ref="D203:I203" si="178">IFERROR(IF(D$102&lt;0,0,IF(IF($E$2=1,D$190&lt;&gt;"휴",AND(D$190&lt;&gt;"휴",D$190&lt;&gt;$F$3)),0,IF(D160&lt;=8,D160,8))),0)</f>
        <v>0</v>
      </c>
      <c r="E203" s="189">
        <f t="shared" si="178"/>
        <v>0</v>
      </c>
      <c r="F203" s="189">
        <f t="shared" si="178"/>
        <v>0</v>
      </c>
      <c r="G203" s="189">
        <f t="shared" si="178"/>
        <v>0</v>
      </c>
      <c r="H203" s="189">
        <f t="shared" ca="1" si="178"/>
        <v>0</v>
      </c>
      <c r="I203" s="557">
        <f t="shared" ca="1" si="178"/>
        <v>0</v>
      </c>
      <c r="J203" s="69"/>
      <c r="N203" s="187" t="str">
        <f t="shared" si="154"/>
        <v>직원13</v>
      </c>
      <c r="O203" s="188">
        <f t="shared" ref="O203:AS203" ca="1" si="179">IF(IF($E$2=1,O$190&lt;&gt;"휴",AND(O$190&lt;&gt;"휴",O$190&lt;&gt;$F$3)),0,IF(O160&lt;=8,O160,8))</f>
        <v>0</v>
      </c>
      <c r="P203" s="189">
        <f t="shared" ca="1" si="179"/>
        <v>0</v>
      </c>
      <c r="Q203" s="189">
        <f t="shared" ca="1" si="179"/>
        <v>0</v>
      </c>
      <c r="R203" s="189">
        <f t="shared" ca="1" si="179"/>
        <v>0</v>
      </c>
      <c r="S203" s="189">
        <f t="shared" ca="1" si="179"/>
        <v>0</v>
      </c>
      <c r="T203" s="189">
        <f t="shared" ca="1" si="179"/>
        <v>0</v>
      </c>
      <c r="U203" s="189">
        <f t="shared" ca="1" si="179"/>
        <v>0</v>
      </c>
      <c r="V203" s="190">
        <f t="shared" ca="1" si="179"/>
        <v>0</v>
      </c>
      <c r="W203" s="190">
        <f t="shared" ca="1" si="179"/>
        <v>0</v>
      </c>
      <c r="X203" s="190">
        <f t="shared" ca="1" si="179"/>
        <v>0</v>
      </c>
      <c r="Y203" s="190">
        <f t="shared" ca="1" si="179"/>
        <v>0</v>
      </c>
      <c r="Z203" s="190">
        <f t="shared" ca="1" si="179"/>
        <v>0</v>
      </c>
      <c r="AA203" s="190">
        <f t="shared" ca="1" si="179"/>
        <v>0</v>
      </c>
      <c r="AB203" s="190">
        <f t="shared" ca="1" si="179"/>
        <v>0</v>
      </c>
      <c r="AC203" s="190">
        <f t="shared" ca="1" si="179"/>
        <v>0</v>
      </c>
      <c r="AD203" s="190">
        <f t="shared" ca="1" si="179"/>
        <v>0</v>
      </c>
      <c r="AE203" s="190">
        <f t="shared" ca="1" si="179"/>
        <v>0</v>
      </c>
      <c r="AF203" s="190">
        <f t="shared" ca="1" si="179"/>
        <v>0</v>
      </c>
      <c r="AG203" s="190">
        <f t="shared" ca="1" si="179"/>
        <v>0</v>
      </c>
      <c r="AH203" s="190">
        <f t="shared" ca="1" si="179"/>
        <v>0</v>
      </c>
      <c r="AI203" s="190">
        <f t="shared" ca="1" si="179"/>
        <v>0</v>
      </c>
      <c r="AJ203" s="190">
        <f t="shared" ca="1" si="179"/>
        <v>0</v>
      </c>
      <c r="AK203" s="190">
        <f t="shared" ca="1" si="179"/>
        <v>0</v>
      </c>
      <c r="AL203" s="190">
        <f t="shared" ca="1" si="179"/>
        <v>0</v>
      </c>
      <c r="AM203" s="190">
        <f t="shared" ca="1" si="179"/>
        <v>0</v>
      </c>
      <c r="AN203" s="190">
        <f t="shared" ca="1" si="179"/>
        <v>0</v>
      </c>
      <c r="AO203" s="190">
        <f t="shared" ca="1" si="179"/>
        <v>0</v>
      </c>
      <c r="AP203" s="190">
        <f t="shared" ca="1" si="179"/>
        <v>0</v>
      </c>
      <c r="AQ203" s="190">
        <f t="shared" ca="1" si="179"/>
        <v>0</v>
      </c>
      <c r="AR203" s="190">
        <f t="shared" ca="1" si="179"/>
        <v>0</v>
      </c>
      <c r="AS203" s="191">
        <f t="shared" ca="1" si="179"/>
        <v>0</v>
      </c>
    </row>
    <row r="204" spans="4:70" ht="15" customHeight="1">
      <c r="D204" s="556">
        <f t="shared" ref="D204:I204" si="180">IFERROR(IF(D$102&lt;0,0,IF(IF($E$2=1,D$190&lt;&gt;"휴",AND(D$190&lt;&gt;"휴",D$190&lt;&gt;$F$3)),0,IF(D161&lt;=8,D161,8))),0)</f>
        <v>0</v>
      </c>
      <c r="E204" s="189">
        <f t="shared" si="180"/>
        <v>0</v>
      </c>
      <c r="F204" s="189">
        <f t="shared" si="180"/>
        <v>0</v>
      </c>
      <c r="G204" s="189">
        <f t="shared" si="180"/>
        <v>0</v>
      </c>
      <c r="H204" s="189">
        <f t="shared" ca="1" si="180"/>
        <v>0</v>
      </c>
      <c r="I204" s="557">
        <f t="shared" ca="1" si="180"/>
        <v>0</v>
      </c>
      <c r="J204" s="69"/>
      <c r="N204" s="187" t="str">
        <f t="shared" si="154"/>
        <v>직원14</v>
      </c>
      <c r="O204" s="188">
        <f t="shared" ref="O204:AS204" ca="1" si="181">IF(IF($E$2=1,O$190&lt;&gt;"휴",AND(O$190&lt;&gt;"휴",O$190&lt;&gt;$F$3)),0,IF(O161&lt;=8,O161,8))</f>
        <v>0</v>
      </c>
      <c r="P204" s="189">
        <f t="shared" ca="1" si="181"/>
        <v>0</v>
      </c>
      <c r="Q204" s="189">
        <f t="shared" ca="1" si="181"/>
        <v>0</v>
      </c>
      <c r="R204" s="189">
        <f t="shared" ca="1" si="181"/>
        <v>0</v>
      </c>
      <c r="S204" s="189">
        <f t="shared" ca="1" si="181"/>
        <v>0</v>
      </c>
      <c r="T204" s="189">
        <f t="shared" ca="1" si="181"/>
        <v>0</v>
      </c>
      <c r="U204" s="189">
        <f t="shared" ca="1" si="181"/>
        <v>0</v>
      </c>
      <c r="V204" s="190">
        <f t="shared" ca="1" si="181"/>
        <v>0</v>
      </c>
      <c r="W204" s="190">
        <f t="shared" ca="1" si="181"/>
        <v>0</v>
      </c>
      <c r="X204" s="190">
        <f t="shared" ca="1" si="181"/>
        <v>0</v>
      </c>
      <c r="Y204" s="190">
        <f t="shared" ca="1" si="181"/>
        <v>0</v>
      </c>
      <c r="Z204" s="190">
        <f t="shared" ca="1" si="181"/>
        <v>0</v>
      </c>
      <c r="AA204" s="190">
        <f t="shared" ca="1" si="181"/>
        <v>0</v>
      </c>
      <c r="AB204" s="190">
        <f t="shared" ca="1" si="181"/>
        <v>0</v>
      </c>
      <c r="AC204" s="190">
        <f t="shared" ca="1" si="181"/>
        <v>0</v>
      </c>
      <c r="AD204" s="190">
        <f t="shared" ca="1" si="181"/>
        <v>0</v>
      </c>
      <c r="AE204" s="190">
        <f t="shared" ca="1" si="181"/>
        <v>0</v>
      </c>
      <c r="AF204" s="190">
        <f t="shared" ca="1" si="181"/>
        <v>0</v>
      </c>
      <c r="AG204" s="190">
        <f t="shared" ca="1" si="181"/>
        <v>0</v>
      </c>
      <c r="AH204" s="190">
        <f t="shared" ca="1" si="181"/>
        <v>0</v>
      </c>
      <c r="AI204" s="190">
        <f t="shared" ca="1" si="181"/>
        <v>0</v>
      </c>
      <c r="AJ204" s="190">
        <f t="shared" ca="1" si="181"/>
        <v>0</v>
      </c>
      <c r="AK204" s="190">
        <f t="shared" ca="1" si="181"/>
        <v>0</v>
      </c>
      <c r="AL204" s="190">
        <f t="shared" ca="1" si="181"/>
        <v>0</v>
      </c>
      <c r="AM204" s="190">
        <f t="shared" ca="1" si="181"/>
        <v>0</v>
      </c>
      <c r="AN204" s="190">
        <f t="shared" ca="1" si="181"/>
        <v>0</v>
      </c>
      <c r="AO204" s="190">
        <f t="shared" ca="1" si="181"/>
        <v>0</v>
      </c>
      <c r="AP204" s="190">
        <f t="shared" ca="1" si="181"/>
        <v>0</v>
      </c>
      <c r="AQ204" s="190">
        <f t="shared" ca="1" si="181"/>
        <v>0</v>
      </c>
      <c r="AR204" s="190">
        <f t="shared" ca="1" si="181"/>
        <v>0</v>
      </c>
      <c r="AS204" s="191">
        <f t="shared" ca="1" si="181"/>
        <v>0</v>
      </c>
    </row>
    <row r="205" spans="4:70" ht="15" customHeight="1">
      <c r="D205" s="558">
        <f t="shared" ref="D205:I205" si="182">IFERROR(IF(D$102&lt;0,0,IF(IF($E$2=1,D$190&lt;&gt;"휴",AND(D$190&lt;&gt;"휴",D$190&lt;&gt;$F$3)),0,IF(D162&lt;=8,D162,8))),0)</f>
        <v>0</v>
      </c>
      <c r="E205" s="194">
        <f t="shared" si="182"/>
        <v>0</v>
      </c>
      <c r="F205" s="194">
        <f t="shared" si="182"/>
        <v>0</v>
      </c>
      <c r="G205" s="194">
        <f t="shared" si="182"/>
        <v>0</v>
      </c>
      <c r="H205" s="194">
        <f t="shared" ca="1" si="182"/>
        <v>0</v>
      </c>
      <c r="I205" s="559">
        <f t="shared" ca="1" si="182"/>
        <v>0</v>
      </c>
      <c r="J205" s="69"/>
      <c r="N205" s="192" t="str">
        <f t="shared" si="154"/>
        <v>직원15</v>
      </c>
      <c r="O205" s="193">
        <f t="shared" ref="O205:AS205" ca="1" si="183">IF(IF($E$2=1,O$190&lt;&gt;"휴",AND(O$190&lt;&gt;"휴",O$190&lt;&gt;$F$3)),0,IF(O162&lt;=8,O162,8))</f>
        <v>0</v>
      </c>
      <c r="P205" s="194">
        <f t="shared" ca="1" si="183"/>
        <v>0</v>
      </c>
      <c r="Q205" s="194">
        <f t="shared" ca="1" si="183"/>
        <v>0</v>
      </c>
      <c r="R205" s="194">
        <f t="shared" ca="1" si="183"/>
        <v>0</v>
      </c>
      <c r="S205" s="194">
        <f t="shared" ca="1" si="183"/>
        <v>0</v>
      </c>
      <c r="T205" s="194">
        <f t="shared" ca="1" si="183"/>
        <v>0</v>
      </c>
      <c r="U205" s="194">
        <f t="shared" ca="1" si="183"/>
        <v>0</v>
      </c>
      <c r="V205" s="195">
        <f t="shared" ca="1" si="183"/>
        <v>0</v>
      </c>
      <c r="W205" s="195">
        <f t="shared" ca="1" si="183"/>
        <v>0</v>
      </c>
      <c r="X205" s="195">
        <f t="shared" ca="1" si="183"/>
        <v>0</v>
      </c>
      <c r="Y205" s="195">
        <f t="shared" ca="1" si="183"/>
        <v>0</v>
      </c>
      <c r="Z205" s="195">
        <f t="shared" ca="1" si="183"/>
        <v>0</v>
      </c>
      <c r="AA205" s="195">
        <f t="shared" ca="1" si="183"/>
        <v>0</v>
      </c>
      <c r="AB205" s="195">
        <f t="shared" ca="1" si="183"/>
        <v>0</v>
      </c>
      <c r="AC205" s="195">
        <f t="shared" ca="1" si="183"/>
        <v>0</v>
      </c>
      <c r="AD205" s="195">
        <f t="shared" ca="1" si="183"/>
        <v>0</v>
      </c>
      <c r="AE205" s="195">
        <f t="shared" ca="1" si="183"/>
        <v>0</v>
      </c>
      <c r="AF205" s="195">
        <f t="shared" ca="1" si="183"/>
        <v>0</v>
      </c>
      <c r="AG205" s="195">
        <f t="shared" ca="1" si="183"/>
        <v>0</v>
      </c>
      <c r="AH205" s="195">
        <f t="shared" ca="1" si="183"/>
        <v>0</v>
      </c>
      <c r="AI205" s="195">
        <f t="shared" ca="1" si="183"/>
        <v>0</v>
      </c>
      <c r="AJ205" s="195">
        <f t="shared" ca="1" si="183"/>
        <v>0</v>
      </c>
      <c r="AK205" s="195">
        <f t="shared" ca="1" si="183"/>
        <v>0</v>
      </c>
      <c r="AL205" s="195">
        <f t="shared" ca="1" si="183"/>
        <v>0</v>
      </c>
      <c r="AM205" s="195">
        <f t="shared" ca="1" si="183"/>
        <v>0</v>
      </c>
      <c r="AN205" s="195">
        <f t="shared" ca="1" si="183"/>
        <v>0</v>
      </c>
      <c r="AO205" s="195">
        <f t="shared" ca="1" si="183"/>
        <v>0</v>
      </c>
      <c r="AP205" s="195">
        <f t="shared" ca="1" si="183"/>
        <v>0</v>
      </c>
      <c r="AQ205" s="195">
        <f t="shared" ca="1" si="183"/>
        <v>0</v>
      </c>
      <c r="AR205" s="195">
        <f t="shared" ca="1" si="183"/>
        <v>0</v>
      </c>
      <c r="AS205" s="196">
        <f t="shared" ca="1" si="183"/>
        <v>0</v>
      </c>
    </row>
    <row r="206" spans="4:70" ht="15" customHeight="1">
      <c r="D206" s="69"/>
      <c r="E206" s="69"/>
      <c r="F206" s="69"/>
      <c r="G206" s="69"/>
      <c r="H206" s="69"/>
      <c r="I206" s="69"/>
      <c r="J206" s="69"/>
    </row>
    <row r="207" spans="4:70" ht="15" customHeight="1">
      <c r="D207" s="69"/>
      <c r="E207" s="69"/>
      <c r="F207" s="69"/>
      <c r="G207" s="69"/>
      <c r="H207" s="69"/>
      <c r="I207" s="69"/>
      <c r="J207" s="69"/>
    </row>
    <row r="208" spans="4:70" s="69" customFormat="1" ht="15" customHeight="1">
      <c r="L208" s="40"/>
      <c r="M208" s="22"/>
      <c r="N208" s="72" t="s">
        <v>59</v>
      </c>
      <c r="O208" s="70"/>
      <c r="P208" s="70"/>
      <c r="Q208" s="70"/>
      <c r="R208" s="7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BA208" s="58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</row>
    <row r="209" spans="12:70" s="69" customFormat="1" ht="15" customHeight="1">
      <c r="L209" s="40"/>
      <c r="M209" s="22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BA209" s="58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</row>
    <row r="210" spans="12:70" s="69" customFormat="1" ht="15" customHeight="1">
      <c r="L210" s="40"/>
      <c r="M210" s="22"/>
      <c r="N210" s="98" t="str">
        <f t="shared" ref="N210:AS211" si="184">N189</f>
        <v>날짜</v>
      </c>
      <c r="O210" s="113">
        <f t="shared" si="184"/>
        <v>44621</v>
      </c>
      <c r="P210" s="114">
        <f t="shared" si="184"/>
        <v>44622</v>
      </c>
      <c r="Q210" s="114">
        <f t="shared" si="184"/>
        <v>44623</v>
      </c>
      <c r="R210" s="114">
        <f t="shared" si="184"/>
        <v>44624</v>
      </c>
      <c r="S210" s="114">
        <f t="shared" si="184"/>
        <v>44625</v>
      </c>
      <c r="T210" s="114">
        <f t="shared" si="184"/>
        <v>44626</v>
      </c>
      <c r="U210" s="114">
        <f t="shared" si="184"/>
        <v>44627</v>
      </c>
      <c r="V210" s="114">
        <f t="shared" si="184"/>
        <v>44628</v>
      </c>
      <c r="W210" s="114">
        <f t="shared" si="184"/>
        <v>44629</v>
      </c>
      <c r="X210" s="114">
        <f t="shared" si="184"/>
        <v>44630</v>
      </c>
      <c r="Y210" s="114">
        <f t="shared" si="184"/>
        <v>44631</v>
      </c>
      <c r="Z210" s="114">
        <f t="shared" si="184"/>
        <v>44632</v>
      </c>
      <c r="AA210" s="114">
        <f t="shared" si="184"/>
        <v>44633</v>
      </c>
      <c r="AB210" s="114">
        <f t="shared" si="184"/>
        <v>44634</v>
      </c>
      <c r="AC210" s="114">
        <f t="shared" si="184"/>
        <v>44635</v>
      </c>
      <c r="AD210" s="114">
        <f t="shared" si="184"/>
        <v>44636</v>
      </c>
      <c r="AE210" s="114">
        <f t="shared" si="184"/>
        <v>44637</v>
      </c>
      <c r="AF210" s="114">
        <f t="shared" si="184"/>
        <v>44638</v>
      </c>
      <c r="AG210" s="114">
        <f t="shared" si="184"/>
        <v>44639</v>
      </c>
      <c r="AH210" s="114">
        <f t="shared" si="184"/>
        <v>44640</v>
      </c>
      <c r="AI210" s="114">
        <f t="shared" si="184"/>
        <v>44641</v>
      </c>
      <c r="AJ210" s="114">
        <f t="shared" si="184"/>
        <v>44642</v>
      </c>
      <c r="AK210" s="114">
        <f t="shared" si="184"/>
        <v>44643</v>
      </c>
      <c r="AL210" s="114">
        <f t="shared" si="184"/>
        <v>44644</v>
      </c>
      <c r="AM210" s="114">
        <f t="shared" si="184"/>
        <v>44645</v>
      </c>
      <c r="AN210" s="114">
        <f t="shared" si="184"/>
        <v>44646</v>
      </c>
      <c r="AO210" s="114">
        <f t="shared" si="184"/>
        <v>44647</v>
      </c>
      <c r="AP210" s="114">
        <f t="shared" si="184"/>
        <v>44648</v>
      </c>
      <c r="AQ210" s="114">
        <f t="shared" si="184"/>
        <v>44649</v>
      </c>
      <c r="AR210" s="114">
        <f t="shared" si="184"/>
        <v>44650</v>
      </c>
      <c r="AS210" s="115">
        <f t="shared" si="184"/>
        <v>44651</v>
      </c>
      <c r="BA210" s="58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</row>
    <row r="211" spans="12:70" s="69" customFormat="1" ht="15" customHeight="1">
      <c r="L211" s="40"/>
      <c r="M211" s="22"/>
      <c r="N211" s="102" t="str">
        <f t="shared" si="184"/>
        <v>이름</v>
      </c>
      <c r="O211" s="93" t="str">
        <f t="shared" ca="1" si="184"/>
        <v>휴</v>
      </c>
      <c r="P211" s="92" t="str">
        <f t="shared" ca="1" si="184"/>
        <v>수</v>
      </c>
      <c r="Q211" s="92" t="str">
        <f t="shared" ca="1" si="184"/>
        <v>목</v>
      </c>
      <c r="R211" s="92" t="str">
        <f t="shared" ca="1" si="184"/>
        <v>금</v>
      </c>
      <c r="S211" s="92" t="str">
        <f t="shared" ca="1" si="184"/>
        <v>토</v>
      </c>
      <c r="T211" s="92" t="str">
        <f t="shared" ca="1" si="184"/>
        <v>일</v>
      </c>
      <c r="U211" s="92" t="str">
        <f t="shared" ca="1" si="184"/>
        <v>월</v>
      </c>
      <c r="V211" s="92" t="str">
        <f t="shared" ca="1" si="184"/>
        <v>화</v>
      </c>
      <c r="W211" s="92" t="str">
        <f t="shared" ca="1" si="184"/>
        <v>수</v>
      </c>
      <c r="X211" s="92" t="str">
        <f t="shared" ca="1" si="184"/>
        <v>목</v>
      </c>
      <c r="Y211" s="92" t="str">
        <f t="shared" ca="1" si="184"/>
        <v>금</v>
      </c>
      <c r="Z211" s="92" t="str">
        <f t="shared" ca="1" si="184"/>
        <v>토</v>
      </c>
      <c r="AA211" s="92" t="str">
        <f t="shared" ca="1" si="184"/>
        <v>일</v>
      </c>
      <c r="AB211" s="92" t="str">
        <f t="shared" ca="1" si="184"/>
        <v>월</v>
      </c>
      <c r="AC211" s="92" t="str">
        <f t="shared" ca="1" si="184"/>
        <v>화</v>
      </c>
      <c r="AD211" s="92" t="str">
        <f t="shared" ca="1" si="184"/>
        <v>수</v>
      </c>
      <c r="AE211" s="92" t="str">
        <f t="shared" ca="1" si="184"/>
        <v>목</v>
      </c>
      <c r="AF211" s="92" t="str">
        <f t="shared" ca="1" si="184"/>
        <v>금</v>
      </c>
      <c r="AG211" s="92" t="str">
        <f t="shared" ca="1" si="184"/>
        <v>토</v>
      </c>
      <c r="AH211" s="92" t="str">
        <f t="shared" ca="1" si="184"/>
        <v>일</v>
      </c>
      <c r="AI211" s="92" t="str">
        <f t="shared" ca="1" si="184"/>
        <v>월</v>
      </c>
      <c r="AJ211" s="92" t="str">
        <f t="shared" ca="1" si="184"/>
        <v>화</v>
      </c>
      <c r="AK211" s="92" t="str">
        <f t="shared" ca="1" si="184"/>
        <v>수</v>
      </c>
      <c r="AL211" s="92" t="str">
        <f t="shared" ca="1" si="184"/>
        <v>목</v>
      </c>
      <c r="AM211" s="92" t="str">
        <f t="shared" ca="1" si="184"/>
        <v>금</v>
      </c>
      <c r="AN211" s="92" t="str">
        <f t="shared" ca="1" si="184"/>
        <v>토</v>
      </c>
      <c r="AO211" s="92" t="str">
        <f t="shared" ca="1" si="184"/>
        <v>일</v>
      </c>
      <c r="AP211" s="92" t="str">
        <f t="shared" ca="1" si="184"/>
        <v>월</v>
      </c>
      <c r="AQ211" s="92" t="str">
        <f t="shared" ca="1" si="184"/>
        <v>화</v>
      </c>
      <c r="AR211" s="92" t="str">
        <f t="shared" ca="1" si="184"/>
        <v>수</v>
      </c>
      <c r="AS211" s="103" t="str">
        <f t="shared" ca="1" si="184"/>
        <v>목</v>
      </c>
      <c r="BA211" s="58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</row>
    <row r="212" spans="12:70" s="69" customFormat="1" ht="15" customHeight="1">
      <c r="L212" s="40"/>
      <c r="M212" s="22"/>
      <c r="N212" s="182" t="str">
        <f t="shared" ref="N212:N226" si="185">M8</f>
        <v>직원1</v>
      </c>
      <c r="O212" s="183">
        <f ca="1">IF(IF($E$2=1,O$211&lt;&gt;"휴",AND(O$211&lt;&gt;"휴",O$211&lt;&gt;$F$3)),0,IF(O148&gt;8,O148-8,0))</f>
        <v>0</v>
      </c>
      <c r="P212" s="184">
        <f t="shared" ref="P212:AS212" ca="1" si="186">IF(IF($E$2=1,P$211&lt;&gt;"휴",AND(P$211&lt;&gt;"휴",P$211&lt;&gt;$F$3)),0,IF(P148&gt;8,P148-8,0))</f>
        <v>0</v>
      </c>
      <c r="Q212" s="184">
        <f t="shared" ca="1" si="186"/>
        <v>0</v>
      </c>
      <c r="R212" s="184">
        <f t="shared" ca="1" si="186"/>
        <v>0</v>
      </c>
      <c r="S212" s="184">
        <f t="shared" ca="1" si="186"/>
        <v>0</v>
      </c>
      <c r="T212" s="184">
        <f t="shared" ca="1" si="186"/>
        <v>0</v>
      </c>
      <c r="U212" s="184">
        <f t="shared" ca="1" si="186"/>
        <v>0</v>
      </c>
      <c r="V212" s="185">
        <f t="shared" ca="1" si="186"/>
        <v>0</v>
      </c>
      <c r="W212" s="185">
        <f t="shared" ca="1" si="186"/>
        <v>0</v>
      </c>
      <c r="X212" s="185">
        <f t="shared" ca="1" si="186"/>
        <v>0</v>
      </c>
      <c r="Y212" s="185">
        <f t="shared" ca="1" si="186"/>
        <v>0</v>
      </c>
      <c r="Z212" s="185">
        <f t="shared" ca="1" si="186"/>
        <v>0</v>
      </c>
      <c r="AA212" s="185">
        <f t="shared" ca="1" si="186"/>
        <v>0</v>
      </c>
      <c r="AB212" s="185">
        <f t="shared" ca="1" si="186"/>
        <v>0</v>
      </c>
      <c r="AC212" s="185">
        <f t="shared" ca="1" si="186"/>
        <v>0</v>
      </c>
      <c r="AD212" s="185">
        <f t="shared" ca="1" si="186"/>
        <v>0</v>
      </c>
      <c r="AE212" s="185">
        <f t="shared" ca="1" si="186"/>
        <v>0</v>
      </c>
      <c r="AF212" s="185">
        <f t="shared" ca="1" si="186"/>
        <v>0</v>
      </c>
      <c r="AG212" s="185">
        <f t="shared" ca="1" si="186"/>
        <v>0</v>
      </c>
      <c r="AH212" s="185">
        <f t="shared" ca="1" si="186"/>
        <v>0</v>
      </c>
      <c r="AI212" s="185">
        <f t="shared" ca="1" si="186"/>
        <v>0</v>
      </c>
      <c r="AJ212" s="185">
        <f t="shared" ca="1" si="186"/>
        <v>0</v>
      </c>
      <c r="AK212" s="185">
        <f t="shared" ca="1" si="186"/>
        <v>0</v>
      </c>
      <c r="AL212" s="185">
        <f t="shared" ca="1" si="186"/>
        <v>0</v>
      </c>
      <c r="AM212" s="185">
        <f t="shared" ca="1" si="186"/>
        <v>0</v>
      </c>
      <c r="AN212" s="185">
        <f t="shared" ca="1" si="186"/>
        <v>0</v>
      </c>
      <c r="AO212" s="185">
        <f t="shared" ca="1" si="186"/>
        <v>0</v>
      </c>
      <c r="AP212" s="185">
        <f t="shared" ca="1" si="186"/>
        <v>0</v>
      </c>
      <c r="AQ212" s="185">
        <f t="shared" ca="1" si="186"/>
        <v>0</v>
      </c>
      <c r="AR212" s="185">
        <f t="shared" ca="1" si="186"/>
        <v>0</v>
      </c>
      <c r="AS212" s="186">
        <f t="shared" ca="1" si="186"/>
        <v>0</v>
      </c>
      <c r="BA212" s="58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</row>
    <row r="213" spans="12:70" s="69" customFormat="1" ht="15" customHeight="1">
      <c r="L213" s="40"/>
      <c r="M213" s="22"/>
      <c r="N213" s="187" t="str">
        <f t="shared" si="185"/>
        <v>직원2</v>
      </c>
      <c r="O213" s="188">
        <f t="shared" ref="O213:AS221" ca="1" si="187">IF(IF($E$2=1,O$211&lt;&gt;"휴",AND(O$211&lt;&gt;"휴",O$211&lt;&gt;$F$3)),0,IF(O149&gt;8,O149-8,0))</f>
        <v>0</v>
      </c>
      <c r="P213" s="189">
        <f t="shared" ca="1" si="187"/>
        <v>0</v>
      </c>
      <c r="Q213" s="189">
        <f t="shared" ca="1" si="187"/>
        <v>0</v>
      </c>
      <c r="R213" s="189">
        <f t="shared" ca="1" si="187"/>
        <v>0</v>
      </c>
      <c r="S213" s="189">
        <f t="shared" ca="1" si="187"/>
        <v>0</v>
      </c>
      <c r="T213" s="189">
        <f t="shared" ca="1" si="187"/>
        <v>0</v>
      </c>
      <c r="U213" s="189">
        <f t="shared" ca="1" si="187"/>
        <v>0</v>
      </c>
      <c r="V213" s="190">
        <f t="shared" ca="1" si="187"/>
        <v>0</v>
      </c>
      <c r="W213" s="190">
        <f t="shared" ca="1" si="187"/>
        <v>0</v>
      </c>
      <c r="X213" s="190">
        <f t="shared" ca="1" si="187"/>
        <v>0</v>
      </c>
      <c r="Y213" s="190">
        <f t="shared" ca="1" si="187"/>
        <v>0</v>
      </c>
      <c r="Z213" s="190">
        <f t="shared" ca="1" si="187"/>
        <v>0</v>
      </c>
      <c r="AA213" s="190">
        <f t="shared" ca="1" si="187"/>
        <v>0</v>
      </c>
      <c r="AB213" s="190">
        <f t="shared" ca="1" si="187"/>
        <v>0</v>
      </c>
      <c r="AC213" s="190">
        <f t="shared" ca="1" si="187"/>
        <v>0</v>
      </c>
      <c r="AD213" s="190">
        <f t="shared" ca="1" si="187"/>
        <v>0</v>
      </c>
      <c r="AE213" s="190">
        <f t="shared" ca="1" si="187"/>
        <v>0</v>
      </c>
      <c r="AF213" s="190">
        <f t="shared" ca="1" si="187"/>
        <v>0</v>
      </c>
      <c r="AG213" s="190">
        <f t="shared" ca="1" si="187"/>
        <v>0</v>
      </c>
      <c r="AH213" s="190">
        <f t="shared" ca="1" si="187"/>
        <v>0</v>
      </c>
      <c r="AI213" s="190">
        <f t="shared" ca="1" si="187"/>
        <v>0</v>
      </c>
      <c r="AJ213" s="190">
        <f t="shared" ca="1" si="187"/>
        <v>0</v>
      </c>
      <c r="AK213" s="190">
        <f t="shared" ca="1" si="187"/>
        <v>0</v>
      </c>
      <c r="AL213" s="190">
        <f t="shared" ca="1" si="187"/>
        <v>0</v>
      </c>
      <c r="AM213" s="190">
        <f t="shared" ca="1" si="187"/>
        <v>0</v>
      </c>
      <c r="AN213" s="190">
        <f t="shared" ca="1" si="187"/>
        <v>0</v>
      </c>
      <c r="AO213" s="190">
        <f t="shared" ca="1" si="187"/>
        <v>0</v>
      </c>
      <c r="AP213" s="190">
        <f t="shared" ca="1" si="187"/>
        <v>0</v>
      </c>
      <c r="AQ213" s="190">
        <f t="shared" ca="1" si="187"/>
        <v>0</v>
      </c>
      <c r="AR213" s="190">
        <f t="shared" ca="1" si="187"/>
        <v>0</v>
      </c>
      <c r="AS213" s="191">
        <f t="shared" ca="1" si="187"/>
        <v>0</v>
      </c>
      <c r="BA213" s="58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</row>
    <row r="214" spans="12:70" s="69" customFormat="1" ht="15" customHeight="1">
      <c r="L214" s="40"/>
      <c r="M214" s="22"/>
      <c r="N214" s="187" t="str">
        <f t="shared" si="185"/>
        <v>직원3</v>
      </c>
      <c r="O214" s="188">
        <f t="shared" ca="1" si="187"/>
        <v>0</v>
      </c>
      <c r="P214" s="189">
        <f t="shared" ca="1" si="187"/>
        <v>0</v>
      </c>
      <c r="Q214" s="189">
        <f t="shared" ca="1" si="187"/>
        <v>0</v>
      </c>
      <c r="R214" s="189">
        <f t="shared" ca="1" si="187"/>
        <v>0</v>
      </c>
      <c r="S214" s="189">
        <f t="shared" ca="1" si="187"/>
        <v>0</v>
      </c>
      <c r="T214" s="189">
        <f t="shared" ca="1" si="187"/>
        <v>0</v>
      </c>
      <c r="U214" s="189">
        <f t="shared" ca="1" si="187"/>
        <v>0</v>
      </c>
      <c r="V214" s="190">
        <f t="shared" ca="1" si="187"/>
        <v>0</v>
      </c>
      <c r="W214" s="190">
        <f t="shared" ca="1" si="187"/>
        <v>0</v>
      </c>
      <c r="X214" s="190">
        <f t="shared" ca="1" si="187"/>
        <v>0</v>
      </c>
      <c r="Y214" s="190">
        <f t="shared" ca="1" si="187"/>
        <v>0</v>
      </c>
      <c r="Z214" s="190">
        <f t="shared" ca="1" si="187"/>
        <v>0</v>
      </c>
      <c r="AA214" s="190">
        <f t="shared" ca="1" si="187"/>
        <v>0</v>
      </c>
      <c r="AB214" s="190">
        <f t="shared" ca="1" si="187"/>
        <v>0</v>
      </c>
      <c r="AC214" s="190">
        <f t="shared" ca="1" si="187"/>
        <v>0</v>
      </c>
      <c r="AD214" s="190">
        <f t="shared" ca="1" si="187"/>
        <v>0</v>
      </c>
      <c r="AE214" s="190">
        <f t="shared" ca="1" si="187"/>
        <v>0</v>
      </c>
      <c r="AF214" s="190">
        <f t="shared" ca="1" si="187"/>
        <v>0</v>
      </c>
      <c r="AG214" s="190">
        <f t="shared" ca="1" si="187"/>
        <v>0</v>
      </c>
      <c r="AH214" s="190">
        <f t="shared" ca="1" si="187"/>
        <v>0</v>
      </c>
      <c r="AI214" s="190">
        <f t="shared" ca="1" si="187"/>
        <v>0</v>
      </c>
      <c r="AJ214" s="190">
        <f t="shared" ca="1" si="187"/>
        <v>0</v>
      </c>
      <c r="AK214" s="190">
        <f t="shared" ca="1" si="187"/>
        <v>0</v>
      </c>
      <c r="AL214" s="190">
        <f t="shared" ca="1" si="187"/>
        <v>0</v>
      </c>
      <c r="AM214" s="190">
        <f t="shared" ca="1" si="187"/>
        <v>0</v>
      </c>
      <c r="AN214" s="190">
        <f t="shared" ca="1" si="187"/>
        <v>0</v>
      </c>
      <c r="AO214" s="190">
        <f t="shared" ca="1" si="187"/>
        <v>0</v>
      </c>
      <c r="AP214" s="190">
        <f t="shared" ca="1" si="187"/>
        <v>0</v>
      </c>
      <c r="AQ214" s="190">
        <f t="shared" ca="1" si="187"/>
        <v>0</v>
      </c>
      <c r="AR214" s="190">
        <f t="shared" ca="1" si="187"/>
        <v>0</v>
      </c>
      <c r="AS214" s="191">
        <f t="shared" ca="1" si="187"/>
        <v>0</v>
      </c>
      <c r="BA214" s="58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</row>
    <row r="215" spans="12:70" s="69" customFormat="1" ht="15" customHeight="1">
      <c r="L215" s="40"/>
      <c r="M215" s="22"/>
      <c r="N215" s="187" t="str">
        <f t="shared" si="185"/>
        <v>직원4</v>
      </c>
      <c r="O215" s="188">
        <f t="shared" ca="1" si="187"/>
        <v>0</v>
      </c>
      <c r="P215" s="189">
        <f t="shared" ca="1" si="187"/>
        <v>0</v>
      </c>
      <c r="Q215" s="189">
        <f t="shared" ca="1" si="187"/>
        <v>0</v>
      </c>
      <c r="R215" s="189">
        <f t="shared" ca="1" si="187"/>
        <v>0</v>
      </c>
      <c r="S215" s="189">
        <f t="shared" ca="1" si="187"/>
        <v>0</v>
      </c>
      <c r="T215" s="189">
        <f t="shared" ca="1" si="187"/>
        <v>0</v>
      </c>
      <c r="U215" s="189">
        <f t="shared" ca="1" si="187"/>
        <v>0</v>
      </c>
      <c r="V215" s="190">
        <f t="shared" ca="1" si="187"/>
        <v>0</v>
      </c>
      <c r="W215" s="190">
        <f t="shared" ca="1" si="187"/>
        <v>0</v>
      </c>
      <c r="X215" s="190">
        <f t="shared" ca="1" si="187"/>
        <v>0</v>
      </c>
      <c r="Y215" s="190">
        <f t="shared" ca="1" si="187"/>
        <v>0</v>
      </c>
      <c r="Z215" s="190">
        <f t="shared" ca="1" si="187"/>
        <v>0</v>
      </c>
      <c r="AA215" s="190">
        <f t="shared" ca="1" si="187"/>
        <v>0</v>
      </c>
      <c r="AB215" s="190">
        <f t="shared" ca="1" si="187"/>
        <v>0</v>
      </c>
      <c r="AC215" s="190">
        <f t="shared" ca="1" si="187"/>
        <v>0</v>
      </c>
      <c r="AD215" s="190">
        <f t="shared" ca="1" si="187"/>
        <v>0</v>
      </c>
      <c r="AE215" s="190">
        <f t="shared" ca="1" si="187"/>
        <v>0</v>
      </c>
      <c r="AF215" s="190">
        <f t="shared" ca="1" si="187"/>
        <v>0</v>
      </c>
      <c r="AG215" s="190">
        <f t="shared" ca="1" si="187"/>
        <v>0</v>
      </c>
      <c r="AH215" s="190">
        <f t="shared" ca="1" si="187"/>
        <v>0</v>
      </c>
      <c r="AI215" s="190">
        <f t="shared" ca="1" si="187"/>
        <v>0</v>
      </c>
      <c r="AJ215" s="190">
        <f t="shared" ca="1" si="187"/>
        <v>0</v>
      </c>
      <c r="AK215" s="190">
        <f t="shared" ca="1" si="187"/>
        <v>0</v>
      </c>
      <c r="AL215" s="190">
        <f t="shared" ca="1" si="187"/>
        <v>0</v>
      </c>
      <c r="AM215" s="190">
        <f t="shared" ca="1" si="187"/>
        <v>0</v>
      </c>
      <c r="AN215" s="190">
        <f t="shared" ca="1" si="187"/>
        <v>0</v>
      </c>
      <c r="AO215" s="190">
        <f t="shared" ca="1" si="187"/>
        <v>0</v>
      </c>
      <c r="AP215" s="190">
        <f t="shared" ca="1" si="187"/>
        <v>0</v>
      </c>
      <c r="AQ215" s="190">
        <f t="shared" ca="1" si="187"/>
        <v>0</v>
      </c>
      <c r="AR215" s="190">
        <f t="shared" ca="1" si="187"/>
        <v>0</v>
      </c>
      <c r="AS215" s="191">
        <f t="shared" ca="1" si="187"/>
        <v>0</v>
      </c>
      <c r="BA215" s="58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</row>
    <row r="216" spans="12:70" s="69" customFormat="1" ht="15" customHeight="1">
      <c r="L216" s="40"/>
      <c r="M216" s="22"/>
      <c r="N216" s="187" t="str">
        <f t="shared" si="185"/>
        <v>직원5</v>
      </c>
      <c r="O216" s="188">
        <f t="shared" ca="1" si="187"/>
        <v>0</v>
      </c>
      <c r="P216" s="189">
        <f t="shared" ca="1" si="187"/>
        <v>0</v>
      </c>
      <c r="Q216" s="189">
        <f t="shared" ca="1" si="187"/>
        <v>0</v>
      </c>
      <c r="R216" s="189">
        <f t="shared" ca="1" si="187"/>
        <v>0</v>
      </c>
      <c r="S216" s="189">
        <f t="shared" ca="1" si="187"/>
        <v>0</v>
      </c>
      <c r="T216" s="189">
        <f t="shared" ca="1" si="187"/>
        <v>0</v>
      </c>
      <c r="U216" s="189">
        <f t="shared" ca="1" si="187"/>
        <v>0</v>
      </c>
      <c r="V216" s="190">
        <f t="shared" ca="1" si="187"/>
        <v>0</v>
      </c>
      <c r="W216" s="190">
        <f t="shared" ca="1" si="187"/>
        <v>0</v>
      </c>
      <c r="X216" s="190">
        <f t="shared" ca="1" si="187"/>
        <v>0</v>
      </c>
      <c r="Y216" s="190">
        <f t="shared" ca="1" si="187"/>
        <v>0</v>
      </c>
      <c r="Z216" s="190">
        <f t="shared" ca="1" si="187"/>
        <v>0</v>
      </c>
      <c r="AA216" s="190">
        <f t="shared" ca="1" si="187"/>
        <v>0</v>
      </c>
      <c r="AB216" s="190">
        <f t="shared" ca="1" si="187"/>
        <v>0</v>
      </c>
      <c r="AC216" s="190">
        <f t="shared" ca="1" si="187"/>
        <v>0</v>
      </c>
      <c r="AD216" s="190">
        <f t="shared" ca="1" si="187"/>
        <v>0</v>
      </c>
      <c r="AE216" s="190">
        <f t="shared" ca="1" si="187"/>
        <v>0</v>
      </c>
      <c r="AF216" s="190">
        <f t="shared" ca="1" si="187"/>
        <v>0</v>
      </c>
      <c r="AG216" s="190">
        <f t="shared" ca="1" si="187"/>
        <v>0</v>
      </c>
      <c r="AH216" s="190">
        <f t="shared" ca="1" si="187"/>
        <v>0</v>
      </c>
      <c r="AI216" s="190">
        <f t="shared" ca="1" si="187"/>
        <v>0</v>
      </c>
      <c r="AJ216" s="190">
        <f t="shared" ca="1" si="187"/>
        <v>0</v>
      </c>
      <c r="AK216" s="190">
        <f t="shared" ca="1" si="187"/>
        <v>0</v>
      </c>
      <c r="AL216" s="190">
        <f t="shared" ca="1" si="187"/>
        <v>0</v>
      </c>
      <c r="AM216" s="190">
        <f t="shared" ca="1" si="187"/>
        <v>0</v>
      </c>
      <c r="AN216" s="190">
        <f t="shared" ca="1" si="187"/>
        <v>0</v>
      </c>
      <c r="AO216" s="190">
        <f t="shared" ca="1" si="187"/>
        <v>0</v>
      </c>
      <c r="AP216" s="190">
        <f t="shared" ca="1" si="187"/>
        <v>0</v>
      </c>
      <c r="AQ216" s="190">
        <f t="shared" ca="1" si="187"/>
        <v>0</v>
      </c>
      <c r="AR216" s="190">
        <f t="shared" ca="1" si="187"/>
        <v>0</v>
      </c>
      <c r="AS216" s="191">
        <f t="shared" ca="1" si="187"/>
        <v>0</v>
      </c>
      <c r="BA216" s="58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</row>
    <row r="217" spans="12:70" s="69" customFormat="1" ht="15" customHeight="1">
      <c r="L217" s="40"/>
      <c r="M217" s="22"/>
      <c r="N217" s="187" t="str">
        <f t="shared" si="185"/>
        <v>직원6</v>
      </c>
      <c r="O217" s="188">
        <f t="shared" ca="1" si="187"/>
        <v>0</v>
      </c>
      <c r="P217" s="189">
        <f t="shared" ca="1" si="187"/>
        <v>0</v>
      </c>
      <c r="Q217" s="189">
        <f t="shared" ca="1" si="187"/>
        <v>0</v>
      </c>
      <c r="R217" s="189">
        <f t="shared" ca="1" si="187"/>
        <v>0</v>
      </c>
      <c r="S217" s="189">
        <f t="shared" ca="1" si="187"/>
        <v>0</v>
      </c>
      <c r="T217" s="189">
        <f t="shared" ca="1" si="187"/>
        <v>0</v>
      </c>
      <c r="U217" s="189">
        <f t="shared" ca="1" si="187"/>
        <v>0</v>
      </c>
      <c r="V217" s="190">
        <f t="shared" ca="1" si="187"/>
        <v>0</v>
      </c>
      <c r="W217" s="190">
        <f t="shared" ca="1" si="187"/>
        <v>0</v>
      </c>
      <c r="X217" s="190">
        <f t="shared" ca="1" si="187"/>
        <v>0</v>
      </c>
      <c r="Y217" s="190">
        <f t="shared" ca="1" si="187"/>
        <v>0</v>
      </c>
      <c r="Z217" s="190">
        <f t="shared" ca="1" si="187"/>
        <v>0</v>
      </c>
      <c r="AA217" s="190">
        <f t="shared" ca="1" si="187"/>
        <v>0</v>
      </c>
      <c r="AB217" s="190">
        <f t="shared" ca="1" si="187"/>
        <v>0</v>
      </c>
      <c r="AC217" s="190">
        <f t="shared" ca="1" si="187"/>
        <v>0</v>
      </c>
      <c r="AD217" s="190">
        <f t="shared" ca="1" si="187"/>
        <v>0</v>
      </c>
      <c r="AE217" s="190">
        <f t="shared" ca="1" si="187"/>
        <v>0</v>
      </c>
      <c r="AF217" s="190">
        <f t="shared" ca="1" si="187"/>
        <v>0</v>
      </c>
      <c r="AG217" s="190">
        <f t="shared" ca="1" si="187"/>
        <v>0</v>
      </c>
      <c r="AH217" s="190">
        <f t="shared" ca="1" si="187"/>
        <v>0</v>
      </c>
      <c r="AI217" s="190">
        <f t="shared" ca="1" si="187"/>
        <v>0</v>
      </c>
      <c r="AJ217" s="190">
        <f t="shared" ca="1" si="187"/>
        <v>0</v>
      </c>
      <c r="AK217" s="190">
        <f t="shared" ca="1" si="187"/>
        <v>0</v>
      </c>
      <c r="AL217" s="190">
        <f t="shared" ca="1" si="187"/>
        <v>0</v>
      </c>
      <c r="AM217" s="190">
        <f t="shared" ca="1" si="187"/>
        <v>0</v>
      </c>
      <c r="AN217" s="190">
        <f t="shared" ca="1" si="187"/>
        <v>0</v>
      </c>
      <c r="AO217" s="190">
        <f t="shared" ca="1" si="187"/>
        <v>0</v>
      </c>
      <c r="AP217" s="190">
        <f t="shared" ca="1" si="187"/>
        <v>0</v>
      </c>
      <c r="AQ217" s="190">
        <f t="shared" ca="1" si="187"/>
        <v>0</v>
      </c>
      <c r="AR217" s="190">
        <f t="shared" ca="1" si="187"/>
        <v>0</v>
      </c>
      <c r="AS217" s="191">
        <f t="shared" ca="1" si="187"/>
        <v>0</v>
      </c>
      <c r="BA217" s="58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</row>
    <row r="218" spans="12:70" s="69" customFormat="1" ht="15" customHeight="1">
      <c r="L218" s="40"/>
      <c r="M218" s="22"/>
      <c r="N218" s="187" t="str">
        <f t="shared" si="185"/>
        <v>직원7</v>
      </c>
      <c r="O218" s="188">
        <f t="shared" ca="1" si="187"/>
        <v>0</v>
      </c>
      <c r="P218" s="189">
        <f t="shared" ca="1" si="187"/>
        <v>0</v>
      </c>
      <c r="Q218" s="189">
        <f t="shared" ca="1" si="187"/>
        <v>0</v>
      </c>
      <c r="R218" s="189">
        <f t="shared" ca="1" si="187"/>
        <v>0</v>
      </c>
      <c r="S218" s="189">
        <f t="shared" ca="1" si="187"/>
        <v>0</v>
      </c>
      <c r="T218" s="189">
        <f t="shared" ca="1" si="187"/>
        <v>0</v>
      </c>
      <c r="U218" s="189">
        <f t="shared" ca="1" si="187"/>
        <v>0</v>
      </c>
      <c r="V218" s="190">
        <f t="shared" ca="1" si="187"/>
        <v>0</v>
      </c>
      <c r="W218" s="190">
        <f t="shared" ca="1" si="187"/>
        <v>0</v>
      </c>
      <c r="X218" s="190">
        <f t="shared" ca="1" si="187"/>
        <v>0</v>
      </c>
      <c r="Y218" s="190">
        <f t="shared" ca="1" si="187"/>
        <v>0</v>
      </c>
      <c r="Z218" s="190">
        <f t="shared" ca="1" si="187"/>
        <v>0</v>
      </c>
      <c r="AA218" s="190">
        <f t="shared" ca="1" si="187"/>
        <v>0</v>
      </c>
      <c r="AB218" s="190">
        <f t="shared" ca="1" si="187"/>
        <v>0</v>
      </c>
      <c r="AC218" s="190">
        <f t="shared" ca="1" si="187"/>
        <v>0</v>
      </c>
      <c r="AD218" s="190">
        <f t="shared" ca="1" si="187"/>
        <v>0</v>
      </c>
      <c r="AE218" s="190">
        <f t="shared" ca="1" si="187"/>
        <v>0</v>
      </c>
      <c r="AF218" s="190">
        <f t="shared" ca="1" si="187"/>
        <v>0</v>
      </c>
      <c r="AG218" s="190">
        <f t="shared" ca="1" si="187"/>
        <v>0</v>
      </c>
      <c r="AH218" s="190">
        <f t="shared" ca="1" si="187"/>
        <v>0</v>
      </c>
      <c r="AI218" s="190">
        <f t="shared" ca="1" si="187"/>
        <v>0</v>
      </c>
      <c r="AJ218" s="190">
        <f t="shared" ca="1" si="187"/>
        <v>0</v>
      </c>
      <c r="AK218" s="190">
        <f t="shared" ca="1" si="187"/>
        <v>0</v>
      </c>
      <c r="AL218" s="190">
        <f t="shared" ca="1" si="187"/>
        <v>0</v>
      </c>
      <c r="AM218" s="190">
        <f t="shared" ca="1" si="187"/>
        <v>0</v>
      </c>
      <c r="AN218" s="190">
        <f t="shared" ca="1" si="187"/>
        <v>0</v>
      </c>
      <c r="AO218" s="190">
        <f t="shared" ca="1" si="187"/>
        <v>0</v>
      </c>
      <c r="AP218" s="190">
        <f t="shared" ca="1" si="187"/>
        <v>0</v>
      </c>
      <c r="AQ218" s="190">
        <f t="shared" ca="1" si="187"/>
        <v>0</v>
      </c>
      <c r="AR218" s="190">
        <f t="shared" ca="1" si="187"/>
        <v>0</v>
      </c>
      <c r="AS218" s="191">
        <f t="shared" ca="1" si="187"/>
        <v>0</v>
      </c>
      <c r="BA218" s="58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</row>
    <row r="219" spans="12:70" s="69" customFormat="1" ht="15" customHeight="1">
      <c r="L219" s="40"/>
      <c r="M219" s="22"/>
      <c r="N219" s="187" t="str">
        <f t="shared" si="185"/>
        <v>직원8</v>
      </c>
      <c r="O219" s="188">
        <f t="shared" ca="1" si="187"/>
        <v>0</v>
      </c>
      <c r="P219" s="189">
        <f t="shared" ca="1" si="187"/>
        <v>0</v>
      </c>
      <c r="Q219" s="189">
        <f t="shared" ca="1" si="187"/>
        <v>0</v>
      </c>
      <c r="R219" s="189">
        <f t="shared" ca="1" si="187"/>
        <v>0</v>
      </c>
      <c r="S219" s="189">
        <f t="shared" ca="1" si="187"/>
        <v>0</v>
      </c>
      <c r="T219" s="189">
        <f t="shared" ca="1" si="187"/>
        <v>0</v>
      </c>
      <c r="U219" s="189">
        <f t="shared" ca="1" si="187"/>
        <v>0</v>
      </c>
      <c r="V219" s="190">
        <f t="shared" ca="1" si="187"/>
        <v>0</v>
      </c>
      <c r="W219" s="190">
        <f t="shared" ca="1" si="187"/>
        <v>0</v>
      </c>
      <c r="X219" s="190">
        <f t="shared" ca="1" si="187"/>
        <v>0</v>
      </c>
      <c r="Y219" s="190">
        <f t="shared" ca="1" si="187"/>
        <v>0</v>
      </c>
      <c r="Z219" s="190">
        <f t="shared" ca="1" si="187"/>
        <v>0</v>
      </c>
      <c r="AA219" s="190">
        <f t="shared" ca="1" si="187"/>
        <v>0</v>
      </c>
      <c r="AB219" s="190">
        <f t="shared" ca="1" si="187"/>
        <v>0</v>
      </c>
      <c r="AC219" s="190">
        <f t="shared" ca="1" si="187"/>
        <v>0</v>
      </c>
      <c r="AD219" s="190">
        <f t="shared" ca="1" si="187"/>
        <v>0</v>
      </c>
      <c r="AE219" s="190">
        <f t="shared" ca="1" si="187"/>
        <v>0</v>
      </c>
      <c r="AF219" s="190">
        <f t="shared" ca="1" si="187"/>
        <v>0</v>
      </c>
      <c r="AG219" s="190">
        <f t="shared" ca="1" si="187"/>
        <v>0</v>
      </c>
      <c r="AH219" s="190">
        <f t="shared" ca="1" si="187"/>
        <v>0</v>
      </c>
      <c r="AI219" s="190">
        <f t="shared" ca="1" si="187"/>
        <v>0</v>
      </c>
      <c r="AJ219" s="190">
        <f t="shared" ca="1" si="187"/>
        <v>0</v>
      </c>
      <c r="AK219" s="190">
        <f t="shared" ca="1" si="187"/>
        <v>0</v>
      </c>
      <c r="AL219" s="190">
        <f t="shared" ca="1" si="187"/>
        <v>0</v>
      </c>
      <c r="AM219" s="190">
        <f t="shared" ca="1" si="187"/>
        <v>0</v>
      </c>
      <c r="AN219" s="190">
        <f t="shared" ca="1" si="187"/>
        <v>0</v>
      </c>
      <c r="AO219" s="190">
        <f t="shared" ca="1" si="187"/>
        <v>0</v>
      </c>
      <c r="AP219" s="190">
        <f t="shared" ca="1" si="187"/>
        <v>0</v>
      </c>
      <c r="AQ219" s="190">
        <f t="shared" ca="1" si="187"/>
        <v>0</v>
      </c>
      <c r="AR219" s="190">
        <f t="shared" ca="1" si="187"/>
        <v>0</v>
      </c>
      <c r="AS219" s="191">
        <f t="shared" ca="1" si="187"/>
        <v>0</v>
      </c>
      <c r="BA219" s="58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</row>
    <row r="220" spans="12:70" s="69" customFormat="1" ht="15" customHeight="1">
      <c r="L220" s="40"/>
      <c r="M220" s="22"/>
      <c r="N220" s="187" t="str">
        <f t="shared" si="185"/>
        <v>직원9</v>
      </c>
      <c r="O220" s="188">
        <f t="shared" ca="1" si="187"/>
        <v>0</v>
      </c>
      <c r="P220" s="189">
        <f t="shared" ca="1" si="187"/>
        <v>0</v>
      </c>
      <c r="Q220" s="189">
        <f t="shared" ca="1" si="187"/>
        <v>0</v>
      </c>
      <c r="R220" s="189">
        <f t="shared" ca="1" si="187"/>
        <v>0</v>
      </c>
      <c r="S220" s="189">
        <f t="shared" ca="1" si="187"/>
        <v>0</v>
      </c>
      <c r="T220" s="189">
        <f t="shared" ca="1" si="187"/>
        <v>0</v>
      </c>
      <c r="U220" s="189">
        <f t="shared" ca="1" si="187"/>
        <v>0</v>
      </c>
      <c r="V220" s="190">
        <f t="shared" ca="1" si="187"/>
        <v>0</v>
      </c>
      <c r="W220" s="190">
        <f t="shared" ca="1" si="187"/>
        <v>0</v>
      </c>
      <c r="X220" s="190">
        <f t="shared" ca="1" si="187"/>
        <v>0</v>
      </c>
      <c r="Y220" s="190">
        <f t="shared" ca="1" si="187"/>
        <v>0</v>
      </c>
      <c r="Z220" s="190">
        <f t="shared" ca="1" si="187"/>
        <v>0</v>
      </c>
      <c r="AA220" s="190">
        <f t="shared" ca="1" si="187"/>
        <v>0</v>
      </c>
      <c r="AB220" s="190">
        <f t="shared" ca="1" si="187"/>
        <v>0</v>
      </c>
      <c r="AC220" s="190">
        <f t="shared" ca="1" si="187"/>
        <v>0</v>
      </c>
      <c r="AD220" s="190">
        <f t="shared" ca="1" si="187"/>
        <v>0</v>
      </c>
      <c r="AE220" s="190">
        <f t="shared" ca="1" si="187"/>
        <v>0</v>
      </c>
      <c r="AF220" s="190">
        <f t="shared" ca="1" si="187"/>
        <v>0</v>
      </c>
      <c r="AG220" s="190">
        <f t="shared" ca="1" si="187"/>
        <v>0</v>
      </c>
      <c r="AH220" s="190">
        <f t="shared" ca="1" si="187"/>
        <v>0</v>
      </c>
      <c r="AI220" s="190">
        <f t="shared" ca="1" si="187"/>
        <v>0</v>
      </c>
      <c r="AJ220" s="190">
        <f t="shared" ca="1" si="187"/>
        <v>0</v>
      </c>
      <c r="AK220" s="190">
        <f t="shared" ca="1" si="187"/>
        <v>0</v>
      </c>
      <c r="AL220" s="190">
        <f t="shared" ca="1" si="187"/>
        <v>0</v>
      </c>
      <c r="AM220" s="190">
        <f t="shared" ca="1" si="187"/>
        <v>0</v>
      </c>
      <c r="AN220" s="190">
        <f t="shared" ca="1" si="187"/>
        <v>0</v>
      </c>
      <c r="AO220" s="190">
        <f t="shared" ca="1" si="187"/>
        <v>0</v>
      </c>
      <c r="AP220" s="190">
        <f t="shared" ca="1" si="187"/>
        <v>0</v>
      </c>
      <c r="AQ220" s="190">
        <f t="shared" ca="1" si="187"/>
        <v>0</v>
      </c>
      <c r="AR220" s="190">
        <f t="shared" ca="1" si="187"/>
        <v>0</v>
      </c>
      <c r="AS220" s="191">
        <f t="shared" ca="1" si="187"/>
        <v>0</v>
      </c>
      <c r="BA220" s="58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</row>
    <row r="221" spans="12:70" s="69" customFormat="1" ht="15" customHeight="1">
      <c r="L221" s="40"/>
      <c r="M221" s="22"/>
      <c r="N221" s="187" t="str">
        <f t="shared" si="185"/>
        <v>직원10</v>
      </c>
      <c r="O221" s="188">
        <f t="shared" ca="1" si="187"/>
        <v>0</v>
      </c>
      <c r="P221" s="189">
        <f t="shared" ca="1" si="187"/>
        <v>0</v>
      </c>
      <c r="Q221" s="189">
        <f t="shared" ca="1" si="187"/>
        <v>0</v>
      </c>
      <c r="R221" s="189">
        <f t="shared" ca="1" si="187"/>
        <v>0</v>
      </c>
      <c r="S221" s="189">
        <f t="shared" ca="1" si="187"/>
        <v>0</v>
      </c>
      <c r="T221" s="189">
        <f t="shared" ca="1" si="187"/>
        <v>0</v>
      </c>
      <c r="U221" s="189">
        <f t="shared" ca="1" si="187"/>
        <v>0</v>
      </c>
      <c r="V221" s="190">
        <f t="shared" ref="V221:AS221" ca="1" si="188">IF(IF($E$2=1,V$211&lt;&gt;"휴",AND(V$211&lt;&gt;"휴",V$211&lt;&gt;$F$3)),0,IF(V157&gt;8,V157-8,0))</f>
        <v>0</v>
      </c>
      <c r="W221" s="190">
        <f t="shared" ca="1" si="188"/>
        <v>0</v>
      </c>
      <c r="X221" s="190">
        <f t="shared" ca="1" si="188"/>
        <v>0</v>
      </c>
      <c r="Y221" s="190">
        <f t="shared" ca="1" si="188"/>
        <v>0</v>
      </c>
      <c r="Z221" s="190">
        <f t="shared" ca="1" si="188"/>
        <v>0</v>
      </c>
      <c r="AA221" s="190">
        <f t="shared" ca="1" si="188"/>
        <v>0</v>
      </c>
      <c r="AB221" s="190">
        <f t="shared" ca="1" si="188"/>
        <v>0</v>
      </c>
      <c r="AC221" s="190">
        <f t="shared" ca="1" si="188"/>
        <v>0</v>
      </c>
      <c r="AD221" s="190">
        <f t="shared" ca="1" si="188"/>
        <v>0</v>
      </c>
      <c r="AE221" s="190">
        <f t="shared" ca="1" si="188"/>
        <v>0</v>
      </c>
      <c r="AF221" s="190">
        <f t="shared" ca="1" si="188"/>
        <v>0</v>
      </c>
      <c r="AG221" s="190">
        <f t="shared" ca="1" si="188"/>
        <v>0</v>
      </c>
      <c r="AH221" s="190">
        <f t="shared" ca="1" si="188"/>
        <v>0</v>
      </c>
      <c r="AI221" s="190">
        <f t="shared" ca="1" si="188"/>
        <v>0</v>
      </c>
      <c r="AJ221" s="190">
        <f t="shared" ca="1" si="188"/>
        <v>0</v>
      </c>
      <c r="AK221" s="190">
        <f t="shared" ca="1" si="188"/>
        <v>0</v>
      </c>
      <c r="AL221" s="190">
        <f t="shared" ca="1" si="188"/>
        <v>0</v>
      </c>
      <c r="AM221" s="190">
        <f t="shared" ca="1" si="188"/>
        <v>0</v>
      </c>
      <c r="AN221" s="190">
        <f t="shared" ca="1" si="188"/>
        <v>0</v>
      </c>
      <c r="AO221" s="190">
        <f t="shared" ca="1" si="188"/>
        <v>0</v>
      </c>
      <c r="AP221" s="190">
        <f t="shared" ca="1" si="188"/>
        <v>0</v>
      </c>
      <c r="AQ221" s="190">
        <f t="shared" ca="1" si="188"/>
        <v>0</v>
      </c>
      <c r="AR221" s="190">
        <f t="shared" ca="1" si="188"/>
        <v>0</v>
      </c>
      <c r="AS221" s="191">
        <f t="shared" ca="1" si="188"/>
        <v>0</v>
      </c>
      <c r="BA221" s="58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</row>
    <row r="222" spans="12:70" s="69" customFormat="1" ht="15" customHeight="1">
      <c r="L222" s="40"/>
      <c r="M222" s="22"/>
      <c r="N222" s="187" t="str">
        <f t="shared" si="185"/>
        <v>직원11</v>
      </c>
      <c r="O222" s="188">
        <f t="shared" ref="O222:AS226" ca="1" si="189">IF(IF($E$2=1,O$211&lt;&gt;"휴",AND(O$211&lt;&gt;"휴",O$211&lt;&gt;$F$3)),0,IF(O158&gt;8,O158-8,0))</f>
        <v>0</v>
      </c>
      <c r="P222" s="189">
        <f t="shared" ca="1" si="189"/>
        <v>0</v>
      </c>
      <c r="Q222" s="189">
        <f t="shared" ca="1" si="189"/>
        <v>0</v>
      </c>
      <c r="R222" s="189">
        <f t="shared" ca="1" si="189"/>
        <v>0</v>
      </c>
      <c r="S222" s="189">
        <f t="shared" ca="1" si="189"/>
        <v>0</v>
      </c>
      <c r="T222" s="189">
        <f t="shared" ca="1" si="189"/>
        <v>0</v>
      </c>
      <c r="U222" s="189">
        <f t="shared" ca="1" si="189"/>
        <v>0</v>
      </c>
      <c r="V222" s="190">
        <f t="shared" ca="1" si="189"/>
        <v>0</v>
      </c>
      <c r="W222" s="190">
        <f t="shared" ca="1" si="189"/>
        <v>0</v>
      </c>
      <c r="X222" s="190">
        <f t="shared" ca="1" si="189"/>
        <v>0</v>
      </c>
      <c r="Y222" s="190">
        <f t="shared" ca="1" si="189"/>
        <v>0</v>
      </c>
      <c r="Z222" s="190">
        <f t="shared" ca="1" si="189"/>
        <v>0</v>
      </c>
      <c r="AA222" s="190">
        <f t="shared" ca="1" si="189"/>
        <v>0</v>
      </c>
      <c r="AB222" s="190">
        <f t="shared" ca="1" si="189"/>
        <v>0</v>
      </c>
      <c r="AC222" s="190">
        <f t="shared" ca="1" si="189"/>
        <v>0</v>
      </c>
      <c r="AD222" s="190">
        <f t="shared" ca="1" si="189"/>
        <v>0</v>
      </c>
      <c r="AE222" s="190">
        <f t="shared" ca="1" si="189"/>
        <v>0</v>
      </c>
      <c r="AF222" s="190">
        <f t="shared" ca="1" si="189"/>
        <v>0</v>
      </c>
      <c r="AG222" s="190">
        <f t="shared" ca="1" si="189"/>
        <v>0</v>
      </c>
      <c r="AH222" s="190">
        <f t="shared" ca="1" si="189"/>
        <v>0</v>
      </c>
      <c r="AI222" s="190">
        <f t="shared" ca="1" si="189"/>
        <v>0</v>
      </c>
      <c r="AJ222" s="190">
        <f t="shared" ca="1" si="189"/>
        <v>0</v>
      </c>
      <c r="AK222" s="190">
        <f t="shared" ca="1" si="189"/>
        <v>0</v>
      </c>
      <c r="AL222" s="190">
        <f t="shared" ca="1" si="189"/>
        <v>0</v>
      </c>
      <c r="AM222" s="190">
        <f t="shared" ca="1" si="189"/>
        <v>0</v>
      </c>
      <c r="AN222" s="190">
        <f t="shared" ca="1" si="189"/>
        <v>0</v>
      </c>
      <c r="AO222" s="190">
        <f t="shared" ca="1" si="189"/>
        <v>0</v>
      </c>
      <c r="AP222" s="190">
        <f t="shared" ca="1" si="189"/>
        <v>0</v>
      </c>
      <c r="AQ222" s="190">
        <f t="shared" ca="1" si="189"/>
        <v>0</v>
      </c>
      <c r="AR222" s="190">
        <f t="shared" ca="1" si="189"/>
        <v>0</v>
      </c>
      <c r="AS222" s="191">
        <f t="shared" ca="1" si="189"/>
        <v>0</v>
      </c>
      <c r="BA222" s="58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</row>
    <row r="223" spans="12:70" s="69" customFormat="1" ht="15" customHeight="1">
      <c r="L223" s="40"/>
      <c r="M223" s="22"/>
      <c r="N223" s="187" t="str">
        <f t="shared" si="185"/>
        <v>직원12</v>
      </c>
      <c r="O223" s="188">
        <f t="shared" ca="1" si="189"/>
        <v>0</v>
      </c>
      <c r="P223" s="189">
        <f t="shared" ca="1" si="189"/>
        <v>0</v>
      </c>
      <c r="Q223" s="189">
        <f t="shared" ca="1" si="189"/>
        <v>0</v>
      </c>
      <c r="R223" s="189">
        <f t="shared" ca="1" si="189"/>
        <v>0</v>
      </c>
      <c r="S223" s="189">
        <f t="shared" ca="1" si="189"/>
        <v>0</v>
      </c>
      <c r="T223" s="189">
        <f t="shared" ca="1" si="189"/>
        <v>0</v>
      </c>
      <c r="U223" s="189">
        <f t="shared" ca="1" si="189"/>
        <v>0</v>
      </c>
      <c r="V223" s="190">
        <f t="shared" ca="1" si="189"/>
        <v>0</v>
      </c>
      <c r="W223" s="190">
        <f t="shared" ca="1" si="189"/>
        <v>0</v>
      </c>
      <c r="X223" s="190">
        <f t="shared" ca="1" si="189"/>
        <v>0</v>
      </c>
      <c r="Y223" s="190">
        <f t="shared" ca="1" si="189"/>
        <v>0</v>
      </c>
      <c r="Z223" s="190">
        <f t="shared" ca="1" si="189"/>
        <v>0</v>
      </c>
      <c r="AA223" s="190">
        <f t="shared" ca="1" si="189"/>
        <v>0</v>
      </c>
      <c r="AB223" s="190">
        <f t="shared" ca="1" si="189"/>
        <v>0</v>
      </c>
      <c r="AC223" s="190">
        <f t="shared" ca="1" si="189"/>
        <v>0</v>
      </c>
      <c r="AD223" s="190">
        <f t="shared" ca="1" si="189"/>
        <v>0</v>
      </c>
      <c r="AE223" s="190">
        <f t="shared" ca="1" si="189"/>
        <v>0</v>
      </c>
      <c r="AF223" s="190">
        <f t="shared" ca="1" si="189"/>
        <v>0</v>
      </c>
      <c r="AG223" s="190">
        <f t="shared" ca="1" si="189"/>
        <v>0</v>
      </c>
      <c r="AH223" s="190">
        <f t="shared" ca="1" si="189"/>
        <v>0</v>
      </c>
      <c r="AI223" s="190">
        <f t="shared" ca="1" si="189"/>
        <v>0</v>
      </c>
      <c r="AJ223" s="190">
        <f t="shared" ca="1" si="189"/>
        <v>0</v>
      </c>
      <c r="AK223" s="190">
        <f t="shared" ca="1" si="189"/>
        <v>0</v>
      </c>
      <c r="AL223" s="190">
        <f t="shared" ca="1" si="189"/>
        <v>0</v>
      </c>
      <c r="AM223" s="190">
        <f t="shared" ca="1" si="189"/>
        <v>0</v>
      </c>
      <c r="AN223" s="190">
        <f t="shared" ca="1" si="189"/>
        <v>0</v>
      </c>
      <c r="AO223" s="190">
        <f t="shared" ca="1" si="189"/>
        <v>0</v>
      </c>
      <c r="AP223" s="190">
        <f t="shared" ca="1" si="189"/>
        <v>0</v>
      </c>
      <c r="AQ223" s="190">
        <f t="shared" ca="1" si="189"/>
        <v>0</v>
      </c>
      <c r="AR223" s="190">
        <f t="shared" ca="1" si="189"/>
        <v>0</v>
      </c>
      <c r="AS223" s="191">
        <f t="shared" ca="1" si="189"/>
        <v>0</v>
      </c>
      <c r="BA223" s="58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</row>
    <row r="224" spans="12:70" s="69" customFormat="1" ht="15" customHeight="1">
      <c r="L224" s="40"/>
      <c r="M224" s="22"/>
      <c r="N224" s="187" t="str">
        <f t="shared" si="185"/>
        <v>직원13</v>
      </c>
      <c r="O224" s="188">
        <f t="shared" ca="1" si="189"/>
        <v>0</v>
      </c>
      <c r="P224" s="189">
        <f t="shared" ca="1" si="189"/>
        <v>0</v>
      </c>
      <c r="Q224" s="189">
        <f t="shared" ca="1" si="189"/>
        <v>0</v>
      </c>
      <c r="R224" s="189">
        <f t="shared" ca="1" si="189"/>
        <v>0</v>
      </c>
      <c r="S224" s="189">
        <f t="shared" ca="1" si="189"/>
        <v>0</v>
      </c>
      <c r="T224" s="189">
        <f t="shared" ca="1" si="189"/>
        <v>0</v>
      </c>
      <c r="U224" s="189">
        <f t="shared" ca="1" si="189"/>
        <v>0</v>
      </c>
      <c r="V224" s="190">
        <f t="shared" ca="1" si="189"/>
        <v>0</v>
      </c>
      <c r="W224" s="190">
        <f t="shared" ca="1" si="189"/>
        <v>0</v>
      </c>
      <c r="X224" s="190">
        <f t="shared" ca="1" si="189"/>
        <v>0</v>
      </c>
      <c r="Y224" s="190">
        <f t="shared" ca="1" si="189"/>
        <v>0</v>
      </c>
      <c r="Z224" s="190">
        <f t="shared" ca="1" si="189"/>
        <v>0</v>
      </c>
      <c r="AA224" s="190">
        <f t="shared" ca="1" si="189"/>
        <v>0</v>
      </c>
      <c r="AB224" s="190">
        <f t="shared" ca="1" si="189"/>
        <v>0</v>
      </c>
      <c r="AC224" s="190">
        <f t="shared" ca="1" si="189"/>
        <v>0</v>
      </c>
      <c r="AD224" s="190">
        <f t="shared" ca="1" si="189"/>
        <v>0</v>
      </c>
      <c r="AE224" s="190">
        <f t="shared" ca="1" si="189"/>
        <v>0</v>
      </c>
      <c r="AF224" s="190">
        <f t="shared" ca="1" si="189"/>
        <v>0</v>
      </c>
      <c r="AG224" s="190">
        <f t="shared" ca="1" si="189"/>
        <v>0</v>
      </c>
      <c r="AH224" s="190">
        <f t="shared" ca="1" si="189"/>
        <v>0</v>
      </c>
      <c r="AI224" s="190">
        <f t="shared" ca="1" si="189"/>
        <v>0</v>
      </c>
      <c r="AJ224" s="190">
        <f t="shared" ca="1" si="189"/>
        <v>0</v>
      </c>
      <c r="AK224" s="190">
        <f t="shared" ca="1" si="189"/>
        <v>0</v>
      </c>
      <c r="AL224" s="190">
        <f t="shared" ca="1" si="189"/>
        <v>0</v>
      </c>
      <c r="AM224" s="190">
        <f t="shared" ca="1" si="189"/>
        <v>0</v>
      </c>
      <c r="AN224" s="190">
        <f t="shared" ca="1" si="189"/>
        <v>0</v>
      </c>
      <c r="AO224" s="190">
        <f t="shared" ca="1" si="189"/>
        <v>0</v>
      </c>
      <c r="AP224" s="190">
        <f t="shared" ca="1" si="189"/>
        <v>0</v>
      </c>
      <c r="AQ224" s="190">
        <f t="shared" ca="1" si="189"/>
        <v>0</v>
      </c>
      <c r="AR224" s="190">
        <f t="shared" ca="1" si="189"/>
        <v>0</v>
      </c>
      <c r="AS224" s="191">
        <f t="shared" ca="1" si="189"/>
        <v>0</v>
      </c>
      <c r="BA224" s="58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</row>
    <row r="225" spans="4:70" s="69" customFormat="1" ht="15" customHeight="1">
      <c r="L225" s="40"/>
      <c r="M225" s="22"/>
      <c r="N225" s="187" t="str">
        <f t="shared" si="185"/>
        <v>직원14</v>
      </c>
      <c r="O225" s="188">
        <f t="shared" ca="1" si="189"/>
        <v>0</v>
      </c>
      <c r="P225" s="189">
        <f t="shared" ca="1" si="189"/>
        <v>0</v>
      </c>
      <c r="Q225" s="189">
        <f t="shared" ca="1" si="189"/>
        <v>0</v>
      </c>
      <c r="R225" s="189">
        <f t="shared" ca="1" si="189"/>
        <v>0</v>
      </c>
      <c r="S225" s="189">
        <f t="shared" ca="1" si="189"/>
        <v>0</v>
      </c>
      <c r="T225" s="189">
        <f t="shared" ca="1" si="189"/>
        <v>0</v>
      </c>
      <c r="U225" s="189">
        <f t="shared" ca="1" si="189"/>
        <v>0</v>
      </c>
      <c r="V225" s="190">
        <f t="shared" ca="1" si="189"/>
        <v>0</v>
      </c>
      <c r="W225" s="190">
        <f t="shared" ca="1" si="189"/>
        <v>0</v>
      </c>
      <c r="X225" s="190">
        <f t="shared" ca="1" si="189"/>
        <v>0</v>
      </c>
      <c r="Y225" s="190">
        <f t="shared" ca="1" si="189"/>
        <v>0</v>
      </c>
      <c r="Z225" s="190">
        <f t="shared" ca="1" si="189"/>
        <v>0</v>
      </c>
      <c r="AA225" s="190">
        <f t="shared" ca="1" si="189"/>
        <v>0</v>
      </c>
      <c r="AB225" s="190">
        <f t="shared" ca="1" si="189"/>
        <v>0</v>
      </c>
      <c r="AC225" s="190">
        <f t="shared" ca="1" si="189"/>
        <v>0</v>
      </c>
      <c r="AD225" s="190">
        <f t="shared" ca="1" si="189"/>
        <v>0</v>
      </c>
      <c r="AE225" s="190">
        <f t="shared" ca="1" si="189"/>
        <v>0</v>
      </c>
      <c r="AF225" s="190">
        <f t="shared" ca="1" si="189"/>
        <v>0</v>
      </c>
      <c r="AG225" s="190">
        <f t="shared" ca="1" si="189"/>
        <v>0</v>
      </c>
      <c r="AH225" s="190">
        <f t="shared" ca="1" si="189"/>
        <v>0</v>
      </c>
      <c r="AI225" s="190">
        <f t="shared" ca="1" si="189"/>
        <v>0</v>
      </c>
      <c r="AJ225" s="190">
        <f t="shared" ca="1" si="189"/>
        <v>0</v>
      </c>
      <c r="AK225" s="190">
        <f t="shared" ca="1" si="189"/>
        <v>0</v>
      </c>
      <c r="AL225" s="190">
        <f t="shared" ca="1" si="189"/>
        <v>0</v>
      </c>
      <c r="AM225" s="190">
        <f t="shared" ca="1" si="189"/>
        <v>0</v>
      </c>
      <c r="AN225" s="190">
        <f t="shared" ca="1" si="189"/>
        <v>0</v>
      </c>
      <c r="AO225" s="190">
        <f t="shared" ca="1" si="189"/>
        <v>0</v>
      </c>
      <c r="AP225" s="190">
        <f t="shared" ca="1" si="189"/>
        <v>0</v>
      </c>
      <c r="AQ225" s="190">
        <f t="shared" ca="1" si="189"/>
        <v>0</v>
      </c>
      <c r="AR225" s="190">
        <f t="shared" ca="1" si="189"/>
        <v>0</v>
      </c>
      <c r="AS225" s="191">
        <f t="shared" ca="1" si="189"/>
        <v>0</v>
      </c>
      <c r="BA225" s="58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</row>
    <row r="226" spans="4:70" s="69" customFormat="1" ht="15" customHeight="1">
      <c r="L226" s="40"/>
      <c r="M226" s="22"/>
      <c r="N226" s="192" t="str">
        <f t="shared" si="185"/>
        <v>직원15</v>
      </c>
      <c r="O226" s="193">
        <f t="shared" ca="1" si="189"/>
        <v>0</v>
      </c>
      <c r="P226" s="194">
        <f t="shared" ca="1" si="189"/>
        <v>0</v>
      </c>
      <c r="Q226" s="194">
        <f t="shared" ca="1" si="189"/>
        <v>0</v>
      </c>
      <c r="R226" s="194">
        <f t="shared" ca="1" si="189"/>
        <v>0</v>
      </c>
      <c r="S226" s="194">
        <f t="shared" ca="1" si="189"/>
        <v>0</v>
      </c>
      <c r="T226" s="194">
        <f t="shared" ca="1" si="189"/>
        <v>0</v>
      </c>
      <c r="U226" s="194">
        <f t="shared" ca="1" si="189"/>
        <v>0</v>
      </c>
      <c r="V226" s="195">
        <f t="shared" ca="1" si="189"/>
        <v>0</v>
      </c>
      <c r="W226" s="195">
        <f t="shared" ca="1" si="189"/>
        <v>0</v>
      </c>
      <c r="X226" s="195">
        <f t="shared" ca="1" si="189"/>
        <v>0</v>
      </c>
      <c r="Y226" s="195">
        <f t="shared" ca="1" si="189"/>
        <v>0</v>
      </c>
      <c r="Z226" s="195">
        <f t="shared" ca="1" si="189"/>
        <v>0</v>
      </c>
      <c r="AA226" s="195">
        <f t="shared" ca="1" si="189"/>
        <v>0</v>
      </c>
      <c r="AB226" s="195">
        <f t="shared" ca="1" si="189"/>
        <v>0</v>
      </c>
      <c r="AC226" s="195">
        <f t="shared" ca="1" si="189"/>
        <v>0</v>
      </c>
      <c r="AD226" s="195">
        <f t="shared" ca="1" si="189"/>
        <v>0</v>
      </c>
      <c r="AE226" s="195">
        <f t="shared" ca="1" si="189"/>
        <v>0</v>
      </c>
      <c r="AF226" s="195">
        <f t="shared" ca="1" si="189"/>
        <v>0</v>
      </c>
      <c r="AG226" s="195">
        <f t="shared" ca="1" si="189"/>
        <v>0</v>
      </c>
      <c r="AH226" s="195">
        <f t="shared" ca="1" si="189"/>
        <v>0</v>
      </c>
      <c r="AI226" s="195">
        <f t="shared" ca="1" si="189"/>
        <v>0</v>
      </c>
      <c r="AJ226" s="195">
        <f t="shared" ca="1" si="189"/>
        <v>0</v>
      </c>
      <c r="AK226" s="195">
        <f t="shared" ca="1" si="189"/>
        <v>0</v>
      </c>
      <c r="AL226" s="195">
        <f t="shared" ca="1" si="189"/>
        <v>0</v>
      </c>
      <c r="AM226" s="195">
        <f t="shared" ca="1" si="189"/>
        <v>0</v>
      </c>
      <c r="AN226" s="195">
        <f t="shared" ca="1" si="189"/>
        <v>0</v>
      </c>
      <c r="AO226" s="195">
        <f t="shared" ca="1" si="189"/>
        <v>0</v>
      </c>
      <c r="AP226" s="195">
        <f t="shared" ca="1" si="189"/>
        <v>0</v>
      </c>
      <c r="AQ226" s="195">
        <f t="shared" ca="1" si="189"/>
        <v>0</v>
      </c>
      <c r="AR226" s="195">
        <f t="shared" ca="1" si="189"/>
        <v>0</v>
      </c>
      <c r="AS226" s="196">
        <f t="shared" ca="1" si="189"/>
        <v>0</v>
      </c>
      <c r="BA226" s="58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</row>
    <row r="227" spans="4:70" ht="15" customHeight="1">
      <c r="D227" s="69"/>
      <c r="E227" s="69"/>
      <c r="F227" s="69"/>
      <c r="G227" s="69"/>
      <c r="H227" s="69"/>
      <c r="I227" s="69"/>
      <c r="J227" s="69"/>
    </row>
    <row r="228" spans="4:70" s="69" customFormat="1" ht="15" customHeight="1">
      <c r="L228" s="40"/>
      <c r="M228" s="22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BA228" s="58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</row>
    <row r="229" spans="4:70" s="69" customFormat="1" ht="15" hidden="1" customHeight="1">
      <c r="L229" s="40"/>
      <c r="M229" s="22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BA229" s="58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</row>
    <row r="230" spans="4:70" s="69" customFormat="1" ht="15" hidden="1" customHeight="1">
      <c r="L230" s="40"/>
      <c r="M230" s="22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BA230" s="58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</row>
    <row r="231" spans="4:70" s="69" customFormat="1" ht="15" hidden="1" customHeight="1">
      <c r="L231" s="40"/>
      <c r="M231" s="22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BA231" s="58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</row>
    <row r="232" spans="4:70" s="69" customFormat="1" ht="15" hidden="1" customHeight="1">
      <c r="L232" s="40"/>
      <c r="M232" s="22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BA232" s="58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</row>
    <row r="233" spans="4:70" s="69" customFormat="1" ht="15" hidden="1" customHeight="1">
      <c r="L233" s="40"/>
      <c r="M233" s="22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BA233" s="58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</row>
    <row r="234" spans="4:70" s="69" customFormat="1" ht="15" hidden="1" customHeight="1">
      <c r="L234" s="40"/>
      <c r="M234" s="22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BA234" s="58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</row>
    <row r="235" spans="4:70" s="69" customFormat="1" ht="15" hidden="1" customHeight="1">
      <c r="L235" s="40"/>
      <c r="M235" s="22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BA235" s="58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</row>
    <row r="236" spans="4:70" s="69" customFormat="1" ht="15" hidden="1" customHeight="1">
      <c r="L236" s="40"/>
      <c r="M236" s="22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BA236" s="58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</row>
    <row r="237" spans="4:70" s="69" customFormat="1" ht="15" hidden="1" customHeight="1">
      <c r="L237" s="40"/>
      <c r="M237" s="22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BA237" s="58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</row>
    <row r="238" spans="4:70" s="69" customFormat="1" ht="15" hidden="1" customHeight="1">
      <c r="L238" s="40"/>
      <c r="M238" s="22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BA238" s="58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</row>
    <row r="239" spans="4:70" s="69" customFormat="1" ht="15" hidden="1" customHeight="1">
      <c r="L239" s="40"/>
      <c r="M239" s="22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BA239" s="58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</row>
    <row r="240" spans="4:70" s="69" customFormat="1" ht="15" hidden="1" customHeight="1">
      <c r="L240" s="40"/>
      <c r="M240" s="22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BA240" s="58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</row>
    <row r="241" spans="8:70" s="69" customFormat="1" ht="15" hidden="1" customHeight="1">
      <c r="L241" s="40"/>
      <c r="M241" s="22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BA241" s="58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</row>
    <row r="242" spans="8:70" s="69" customFormat="1" ht="15" hidden="1" customHeight="1">
      <c r="L242" s="40"/>
      <c r="M242" s="22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BA242" s="58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</row>
    <row r="243" spans="8:70" s="69" customFormat="1" ht="15" hidden="1" customHeight="1">
      <c r="L243" s="40"/>
      <c r="M243" s="22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BA243" s="58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</row>
    <row r="244" spans="8:70" s="69" customFormat="1" ht="15" hidden="1" customHeight="1">
      <c r="L244" s="40"/>
      <c r="M244" s="22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BA244" s="58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</row>
    <row r="245" spans="8:70" s="69" customFormat="1" ht="15" hidden="1" customHeight="1">
      <c r="L245" s="40"/>
      <c r="M245" s="22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BA245" s="58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</row>
    <row r="246" spans="8:70" s="69" customFormat="1" ht="15" hidden="1" customHeight="1">
      <c r="L246" s="40"/>
      <c r="M246" s="22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BA246" s="58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</row>
    <row r="247" spans="8:70" s="69" customFormat="1" ht="15" hidden="1" customHeight="1">
      <c r="L247" s="40"/>
      <c r="M247" s="22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BA247" s="58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</row>
    <row r="248" spans="8:70" s="69" customFormat="1" ht="15" hidden="1" customHeight="1">
      <c r="L248" s="40"/>
      <c r="M248" s="22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BA248" s="58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</row>
    <row r="249" spans="8:70" s="69" customFormat="1" ht="15" hidden="1" customHeight="1">
      <c r="L249" s="40"/>
      <c r="M249" s="22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BA249" s="58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</row>
    <row r="250" spans="8:70" s="69" customFormat="1" ht="15" hidden="1" customHeight="1">
      <c r="L250" s="40"/>
      <c r="M250" s="22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BA250" s="58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</row>
    <row r="251" spans="8:70" s="69" customFormat="1" ht="15" hidden="1" customHeight="1">
      <c r="L251" s="40"/>
      <c r="M251" s="22"/>
      <c r="N251" s="167" t="s">
        <v>168</v>
      </c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BA251" s="58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</row>
    <row r="252" spans="8:70" s="69" customFormat="1" ht="15" hidden="1" customHeight="1">
      <c r="L252" s="40"/>
      <c r="M252" s="22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BA252" s="58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</row>
    <row r="253" spans="8:70" s="69" customFormat="1" ht="15" hidden="1" customHeight="1">
      <c r="H253" s="70"/>
      <c r="L253" s="40"/>
      <c r="M253" s="22"/>
      <c r="N253" s="98" t="s">
        <v>164</v>
      </c>
      <c r="O253" s="113">
        <f t="shared" ref="O253:AS254" si="190">O281</f>
        <v>44621</v>
      </c>
      <c r="P253" s="114">
        <f t="shared" si="190"/>
        <v>44622</v>
      </c>
      <c r="Q253" s="114">
        <f t="shared" si="190"/>
        <v>44623</v>
      </c>
      <c r="R253" s="114">
        <f t="shared" si="190"/>
        <v>44624</v>
      </c>
      <c r="S253" s="114">
        <f t="shared" si="190"/>
        <v>44625</v>
      </c>
      <c r="T253" s="114">
        <f t="shared" si="190"/>
        <v>44626</v>
      </c>
      <c r="U253" s="115">
        <f t="shared" si="190"/>
        <v>44627</v>
      </c>
      <c r="V253" s="239">
        <f t="shared" si="190"/>
        <v>44628</v>
      </c>
      <c r="W253" s="114">
        <f t="shared" si="190"/>
        <v>44629</v>
      </c>
      <c r="X253" s="114">
        <f t="shared" si="190"/>
        <v>44630</v>
      </c>
      <c r="Y253" s="114">
        <f t="shared" si="190"/>
        <v>44631</v>
      </c>
      <c r="Z253" s="114">
        <f t="shared" si="190"/>
        <v>44632</v>
      </c>
      <c r="AA253" s="114">
        <f t="shared" si="190"/>
        <v>44633</v>
      </c>
      <c r="AB253" s="115">
        <f t="shared" si="190"/>
        <v>44634</v>
      </c>
      <c r="AC253" s="239">
        <f t="shared" si="190"/>
        <v>44635</v>
      </c>
      <c r="AD253" s="114">
        <f t="shared" si="190"/>
        <v>44636</v>
      </c>
      <c r="AE253" s="114">
        <f t="shared" si="190"/>
        <v>44637</v>
      </c>
      <c r="AF253" s="114">
        <f t="shared" si="190"/>
        <v>44638</v>
      </c>
      <c r="AG253" s="114">
        <f t="shared" si="190"/>
        <v>44639</v>
      </c>
      <c r="AH253" s="114">
        <f t="shared" si="190"/>
        <v>44640</v>
      </c>
      <c r="AI253" s="115">
        <f t="shared" si="190"/>
        <v>44641</v>
      </c>
      <c r="AJ253" s="239">
        <f t="shared" si="190"/>
        <v>44642</v>
      </c>
      <c r="AK253" s="114">
        <f t="shared" si="190"/>
        <v>44643</v>
      </c>
      <c r="AL253" s="114">
        <f t="shared" si="190"/>
        <v>44644</v>
      </c>
      <c r="AM253" s="114">
        <f t="shared" si="190"/>
        <v>44645</v>
      </c>
      <c r="AN253" s="114">
        <f t="shared" si="190"/>
        <v>44646</v>
      </c>
      <c r="AO253" s="114">
        <f t="shared" si="190"/>
        <v>44647</v>
      </c>
      <c r="AP253" s="115">
        <f t="shared" si="190"/>
        <v>44648</v>
      </c>
      <c r="AQ253" s="239">
        <f t="shared" si="190"/>
        <v>44649</v>
      </c>
      <c r="AR253" s="114">
        <f t="shared" si="190"/>
        <v>44650</v>
      </c>
      <c r="AS253" s="115">
        <f t="shared" si="190"/>
        <v>44651</v>
      </c>
      <c r="BA253" s="58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</row>
    <row r="254" spans="8:70" s="69" customFormat="1" ht="15" hidden="1" customHeight="1">
      <c r="H254" s="70"/>
      <c r="L254" s="40"/>
      <c r="M254" s="22"/>
      <c r="N254" s="102" t="s">
        <v>165</v>
      </c>
      <c r="O254" s="93" t="str">
        <f t="shared" ca="1" si="190"/>
        <v>휴</v>
      </c>
      <c r="P254" s="92" t="str">
        <f t="shared" ca="1" si="190"/>
        <v>수</v>
      </c>
      <c r="Q254" s="92" t="str">
        <f t="shared" ca="1" si="190"/>
        <v>목</v>
      </c>
      <c r="R254" s="92" t="str">
        <f t="shared" ca="1" si="190"/>
        <v>금</v>
      </c>
      <c r="S254" s="92" t="str">
        <f t="shared" ca="1" si="190"/>
        <v>토</v>
      </c>
      <c r="T254" s="92" t="str">
        <f t="shared" ca="1" si="190"/>
        <v>일</v>
      </c>
      <c r="U254" s="103" t="str">
        <f t="shared" ca="1" si="190"/>
        <v>월</v>
      </c>
      <c r="V254" s="93" t="str">
        <f t="shared" ca="1" si="190"/>
        <v>화</v>
      </c>
      <c r="W254" s="92" t="str">
        <f t="shared" ca="1" si="190"/>
        <v>수</v>
      </c>
      <c r="X254" s="92" t="str">
        <f t="shared" ca="1" si="190"/>
        <v>목</v>
      </c>
      <c r="Y254" s="92" t="str">
        <f t="shared" ca="1" si="190"/>
        <v>금</v>
      </c>
      <c r="Z254" s="92" t="str">
        <f t="shared" ca="1" si="190"/>
        <v>토</v>
      </c>
      <c r="AA254" s="92" t="str">
        <f t="shared" ca="1" si="190"/>
        <v>일</v>
      </c>
      <c r="AB254" s="103" t="str">
        <f t="shared" ca="1" si="190"/>
        <v>월</v>
      </c>
      <c r="AC254" s="93" t="str">
        <f t="shared" ca="1" si="190"/>
        <v>화</v>
      </c>
      <c r="AD254" s="92" t="str">
        <f t="shared" ca="1" si="190"/>
        <v>수</v>
      </c>
      <c r="AE254" s="92" t="str">
        <f t="shared" ca="1" si="190"/>
        <v>목</v>
      </c>
      <c r="AF254" s="92" t="str">
        <f t="shared" ca="1" si="190"/>
        <v>금</v>
      </c>
      <c r="AG254" s="92" t="str">
        <f t="shared" ca="1" si="190"/>
        <v>토</v>
      </c>
      <c r="AH254" s="92" t="str">
        <f t="shared" ca="1" si="190"/>
        <v>일</v>
      </c>
      <c r="AI254" s="103" t="str">
        <f t="shared" ca="1" si="190"/>
        <v>월</v>
      </c>
      <c r="AJ254" s="93" t="str">
        <f t="shared" ca="1" si="190"/>
        <v>화</v>
      </c>
      <c r="AK254" s="92" t="str">
        <f t="shared" ca="1" si="190"/>
        <v>수</v>
      </c>
      <c r="AL254" s="92" t="str">
        <f t="shared" ca="1" si="190"/>
        <v>목</v>
      </c>
      <c r="AM254" s="92" t="str">
        <f t="shared" ca="1" si="190"/>
        <v>금</v>
      </c>
      <c r="AN254" s="92" t="str">
        <f t="shared" ca="1" si="190"/>
        <v>토</v>
      </c>
      <c r="AO254" s="92" t="str">
        <f t="shared" ca="1" si="190"/>
        <v>일</v>
      </c>
      <c r="AP254" s="103" t="str">
        <f t="shared" ca="1" si="190"/>
        <v>월</v>
      </c>
      <c r="AQ254" s="93" t="str">
        <f t="shared" ca="1" si="190"/>
        <v>화</v>
      </c>
      <c r="AR254" s="92" t="str">
        <f t="shared" ca="1" si="190"/>
        <v>수</v>
      </c>
      <c r="AS254" s="103" t="str">
        <f t="shared" ca="1" si="190"/>
        <v>목</v>
      </c>
      <c r="BA254" s="58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</row>
    <row r="255" spans="8:70" s="69" customFormat="1" ht="15" hidden="1" customHeight="1">
      <c r="H255" s="70"/>
      <c r="L255" s="40"/>
      <c r="M255" s="22"/>
      <c r="N255" s="104" t="str">
        <f t="shared" ref="N255:N269" si="191">M8</f>
        <v>직원1</v>
      </c>
      <c r="O255" s="400">
        <f t="shared" ref="O255:AD269" ca="1" si="192">IF(OR(O148=0,O191&gt;0),0,IF(OR(AND(O$298=6,COUNTIFS(J148:N148,"&gt;0",J191:N191,0)=5),AND(O$298=7,COUNTIFS(I148:N148,"&gt;0",I191:N191,0)&gt;=5)),5,0))</f>
        <v>0</v>
      </c>
      <c r="P255" s="401">
        <f t="shared" ca="1" si="192"/>
        <v>0</v>
      </c>
      <c r="Q255" s="401">
        <f t="shared" ca="1" si="192"/>
        <v>0</v>
      </c>
      <c r="R255" s="401">
        <f t="shared" ca="1" si="192"/>
        <v>0</v>
      </c>
      <c r="S255" s="401">
        <f t="shared" ca="1" si="192"/>
        <v>0</v>
      </c>
      <c r="T255" s="401">
        <f t="shared" ca="1" si="192"/>
        <v>0</v>
      </c>
      <c r="U255" s="401">
        <f ca="1">IF(OR(U148=0,U191&gt;0),0,IF(OR(AND(U$298=6,COUNTIFS(P148:T148,"&gt;0",P191:T191,0)=5),AND(U$298=7,COUNTIFS(O148:T148,"&gt;0",O191:T191,0)&gt;=5)),5,0))</f>
        <v>0</v>
      </c>
      <c r="V255" s="402">
        <f t="shared" ref="V255:AS269" ca="1" si="193">IF(OR(V148=0,V191&gt;0),0,IF(OR(AND(V$298=6,COUNTIFS(Q148:U148,"&gt;0",Q191:U191,0)=5),AND(V$298=7,COUNTIFS(P148:U148,"&gt;0",P191:U191,0)&gt;=5)),5,0))</f>
        <v>0</v>
      </c>
      <c r="W255" s="402">
        <f t="shared" ca="1" si="193"/>
        <v>0</v>
      </c>
      <c r="X255" s="402">
        <f t="shared" ca="1" si="193"/>
        <v>0</v>
      </c>
      <c r="Y255" s="402">
        <f t="shared" ca="1" si="193"/>
        <v>0</v>
      </c>
      <c r="Z255" s="402">
        <f t="shared" ca="1" si="193"/>
        <v>0</v>
      </c>
      <c r="AA255" s="402">
        <f t="shared" ca="1" si="193"/>
        <v>0</v>
      </c>
      <c r="AB255" s="402">
        <f t="shared" ca="1" si="193"/>
        <v>0</v>
      </c>
      <c r="AC255" s="402">
        <f t="shared" ca="1" si="193"/>
        <v>0</v>
      </c>
      <c r="AD255" s="402">
        <f t="shared" ca="1" si="193"/>
        <v>0</v>
      </c>
      <c r="AE255" s="402">
        <f t="shared" ca="1" si="193"/>
        <v>0</v>
      </c>
      <c r="AF255" s="402">
        <f t="shared" ca="1" si="193"/>
        <v>0</v>
      </c>
      <c r="AG255" s="402">
        <f t="shared" ca="1" si="193"/>
        <v>0</v>
      </c>
      <c r="AH255" s="402">
        <f t="shared" ca="1" si="193"/>
        <v>0</v>
      </c>
      <c r="AI255" s="402">
        <f t="shared" ca="1" si="193"/>
        <v>0</v>
      </c>
      <c r="AJ255" s="402">
        <f t="shared" ca="1" si="193"/>
        <v>0</v>
      </c>
      <c r="AK255" s="402">
        <f t="shared" ca="1" si="193"/>
        <v>0</v>
      </c>
      <c r="AL255" s="402">
        <f t="shared" ca="1" si="193"/>
        <v>0</v>
      </c>
      <c r="AM255" s="402">
        <f t="shared" ca="1" si="193"/>
        <v>0</v>
      </c>
      <c r="AN255" s="402">
        <f t="shared" ca="1" si="193"/>
        <v>0</v>
      </c>
      <c r="AO255" s="402">
        <f t="shared" ca="1" si="193"/>
        <v>0</v>
      </c>
      <c r="AP255" s="402">
        <f t="shared" ca="1" si="193"/>
        <v>0</v>
      </c>
      <c r="AQ255" s="402">
        <f t="shared" ca="1" si="193"/>
        <v>0</v>
      </c>
      <c r="AR255" s="402">
        <f t="shared" ca="1" si="193"/>
        <v>0</v>
      </c>
      <c r="AS255" s="403">
        <f t="shared" ca="1" si="193"/>
        <v>0</v>
      </c>
      <c r="BA255" s="58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</row>
    <row r="256" spans="8:70" s="69" customFormat="1" ht="15" hidden="1" customHeight="1">
      <c r="H256" s="70"/>
      <c r="L256" s="40"/>
      <c r="M256" s="22"/>
      <c r="N256" s="106" t="str">
        <f t="shared" si="191"/>
        <v>직원2</v>
      </c>
      <c r="O256" s="404">
        <f t="shared" ca="1" si="192"/>
        <v>0</v>
      </c>
      <c r="P256" s="405">
        <f t="shared" ca="1" si="192"/>
        <v>0</v>
      </c>
      <c r="Q256" s="405">
        <f t="shared" ca="1" si="192"/>
        <v>0</v>
      </c>
      <c r="R256" s="405">
        <f t="shared" ca="1" si="192"/>
        <v>0</v>
      </c>
      <c r="S256" s="405">
        <f t="shared" ca="1" si="192"/>
        <v>0</v>
      </c>
      <c r="T256" s="405">
        <f t="shared" ca="1" si="192"/>
        <v>0</v>
      </c>
      <c r="U256" s="405">
        <f t="shared" ca="1" si="192"/>
        <v>0</v>
      </c>
      <c r="V256" s="406">
        <f t="shared" ca="1" si="192"/>
        <v>0</v>
      </c>
      <c r="W256" s="406">
        <f t="shared" ca="1" si="192"/>
        <v>0</v>
      </c>
      <c r="X256" s="406">
        <f t="shared" ca="1" si="192"/>
        <v>0</v>
      </c>
      <c r="Y256" s="406">
        <f t="shared" ca="1" si="192"/>
        <v>0</v>
      </c>
      <c r="Z256" s="406">
        <f t="shared" ca="1" si="192"/>
        <v>0</v>
      </c>
      <c r="AA256" s="406">
        <f t="shared" ca="1" si="192"/>
        <v>0</v>
      </c>
      <c r="AB256" s="406">
        <f t="shared" ca="1" si="192"/>
        <v>0</v>
      </c>
      <c r="AC256" s="406">
        <f t="shared" ca="1" si="192"/>
        <v>0</v>
      </c>
      <c r="AD256" s="406">
        <f t="shared" ca="1" si="192"/>
        <v>0</v>
      </c>
      <c r="AE256" s="406">
        <f t="shared" ca="1" si="193"/>
        <v>0</v>
      </c>
      <c r="AF256" s="406">
        <f t="shared" ca="1" si="193"/>
        <v>0</v>
      </c>
      <c r="AG256" s="406">
        <f t="shared" ca="1" si="193"/>
        <v>0</v>
      </c>
      <c r="AH256" s="406">
        <f t="shared" ca="1" si="193"/>
        <v>0</v>
      </c>
      <c r="AI256" s="406">
        <f t="shared" ca="1" si="193"/>
        <v>0</v>
      </c>
      <c r="AJ256" s="406">
        <f t="shared" ca="1" si="193"/>
        <v>0</v>
      </c>
      <c r="AK256" s="406">
        <f t="shared" ca="1" si="193"/>
        <v>0</v>
      </c>
      <c r="AL256" s="406">
        <f t="shared" ca="1" si="193"/>
        <v>0</v>
      </c>
      <c r="AM256" s="406">
        <f t="shared" ca="1" si="193"/>
        <v>0</v>
      </c>
      <c r="AN256" s="406">
        <f t="shared" ca="1" si="193"/>
        <v>0</v>
      </c>
      <c r="AO256" s="406">
        <f t="shared" ca="1" si="193"/>
        <v>0</v>
      </c>
      <c r="AP256" s="406">
        <f t="shared" ca="1" si="193"/>
        <v>0</v>
      </c>
      <c r="AQ256" s="406">
        <f t="shared" ca="1" si="193"/>
        <v>0</v>
      </c>
      <c r="AR256" s="406">
        <f t="shared" ca="1" si="193"/>
        <v>0</v>
      </c>
      <c r="AS256" s="407">
        <f t="shared" ca="1" si="193"/>
        <v>0</v>
      </c>
      <c r="BA256" s="58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</row>
    <row r="257" spans="8:70" s="69" customFormat="1" ht="15" hidden="1" customHeight="1">
      <c r="H257" s="70"/>
      <c r="L257" s="40"/>
      <c r="M257" s="22"/>
      <c r="N257" s="106" t="str">
        <f t="shared" si="191"/>
        <v>직원3</v>
      </c>
      <c r="O257" s="404">
        <f t="shared" ca="1" si="192"/>
        <v>0</v>
      </c>
      <c r="P257" s="405">
        <f t="shared" ca="1" si="192"/>
        <v>0</v>
      </c>
      <c r="Q257" s="405">
        <f t="shared" ca="1" si="192"/>
        <v>0</v>
      </c>
      <c r="R257" s="405">
        <f t="shared" ca="1" si="192"/>
        <v>0</v>
      </c>
      <c r="S257" s="405">
        <f t="shared" ca="1" si="192"/>
        <v>0</v>
      </c>
      <c r="T257" s="405">
        <f t="shared" ca="1" si="192"/>
        <v>0</v>
      </c>
      <c r="U257" s="405">
        <f t="shared" ca="1" si="192"/>
        <v>0</v>
      </c>
      <c r="V257" s="406">
        <f t="shared" ca="1" si="192"/>
        <v>0</v>
      </c>
      <c r="W257" s="406">
        <f t="shared" ca="1" si="192"/>
        <v>0</v>
      </c>
      <c r="X257" s="406">
        <f t="shared" ca="1" si="192"/>
        <v>0</v>
      </c>
      <c r="Y257" s="406">
        <f t="shared" ca="1" si="192"/>
        <v>0</v>
      </c>
      <c r="Z257" s="406">
        <f t="shared" ca="1" si="192"/>
        <v>0</v>
      </c>
      <c r="AA257" s="406">
        <f t="shared" ca="1" si="192"/>
        <v>0</v>
      </c>
      <c r="AB257" s="406">
        <f t="shared" ca="1" si="192"/>
        <v>0</v>
      </c>
      <c r="AC257" s="406">
        <f t="shared" ca="1" si="192"/>
        <v>0</v>
      </c>
      <c r="AD257" s="406">
        <f t="shared" ca="1" si="192"/>
        <v>0</v>
      </c>
      <c r="AE257" s="406">
        <f t="shared" ca="1" si="193"/>
        <v>0</v>
      </c>
      <c r="AF257" s="406">
        <f t="shared" ca="1" si="193"/>
        <v>0</v>
      </c>
      <c r="AG257" s="406">
        <f t="shared" ca="1" si="193"/>
        <v>0</v>
      </c>
      <c r="AH257" s="406">
        <f t="shared" ca="1" si="193"/>
        <v>0</v>
      </c>
      <c r="AI257" s="406">
        <f t="shared" ca="1" si="193"/>
        <v>0</v>
      </c>
      <c r="AJ257" s="406">
        <f t="shared" ca="1" si="193"/>
        <v>0</v>
      </c>
      <c r="AK257" s="406">
        <f t="shared" ca="1" si="193"/>
        <v>0</v>
      </c>
      <c r="AL257" s="406">
        <f t="shared" ca="1" si="193"/>
        <v>0</v>
      </c>
      <c r="AM257" s="406">
        <f t="shared" ca="1" si="193"/>
        <v>0</v>
      </c>
      <c r="AN257" s="406">
        <f t="shared" ca="1" si="193"/>
        <v>0</v>
      </c>
      <c r="AO257" s="406">
        <f t="shared" ca="1" si="193"/>
        <v>0</v>
      </c>
      <c r="AP257" s="406">
        <f t="shared" ca="1" si="193"/>
        <v>0</v>
      </c>
      <c r="AQ257" s="406">
        <f t="shared" ca="1" si="193"/>
        <v>0</v>
      </c>
      <c r="AR257" s="406">
        <f t="shared" ca="1" si="193"/>
        <v>0</v>
      </c>
      <c r="AS257" s="407">
        <f t="shared" ca="1" si="193"/>
        <v>0</v>
      </c>
      <c r="BA257" s="58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</row>
    <row r="258" spans="8:70" s="69" customFormat="1" ht="15" hidden="1" customHeight="1">
      <c r="H258" s="70"/>
      <c r="L258" s="40"/>
      <c r="M258" s="22"/>
      <c r="N258" s="106" t="str">
        <f t="shared" si="191"/>
        <v>직원4</v>
      </c>
      <c r="O258" s="404">
        <f t="shared" ca="1" si="192"/>
        <v>0</v>
      </c>
      <c r="P258" s="405">
        <f t="shared" ca="1" si="192"/>
        <v>0</v>
      </c>
      <c r="Q258" s="405">
        <f t="shared" ca="1" si="192"/>
        <v>0</v>
      </c>
      <c r="R258" s="405">
        <f t="shared" ca="1" si="192"/>
        <v>0</v>
      </c>
      <c r="S258" s="405">
        <f t="shared" ca="1" si="192"/>
        <v>0</v>
      </c>
      <c r="T258" s="405">
        <f t="shared" ca="1" si="192"/>
        <v>0</v>
      </c>
      <c r="U258" s="405">
        <f t="shared" ca="1" si="192"/>
        <v>0</v>
      </c>
      <c r="V258" s="406">
        <f t="shared" ca="1" si="192"/>
        <v>0</v>
      </c>
      <c r="W258" s="406">
        <f t="shared" ca="1" si="192"/>
        <v>0</v>
      </c>
      <c r="X258" s="406">
        <f t="shared" ca="1" si="192"/>
        <v>0</v>
      </c>
      <c r="Y258" s="406">
        <f t="shared" ca="1" si="192"/>
        <v>0</v>
      </c>
      <c r="Z258" s="406">
        <f t="shared" ca="1" si="192"/>
        <v>0</v>
      </c>
      <c r="AA258" s="406">
        <f t="shared" ca="1" si="192"/>
        <v>0</v>
      </c>
      <c r="AB258" s="406">
        <f t="shared" ca="1" si="192"/>
        <v>0</v>
      </c>
      <c r="AC258" s="406">
        <f t="shared" ca="1" si="192"/>
        <v>0</v>
      </c>
      <c r="AD258" s="406">
        <f t="shared" ca="1" si="192"/>
        <v>0</v>
      </c>
      <c r="AE258" s="406">
        <f t="shared" ca="1" si="193"/>
        <v>0</v>
      </c>
      <c r="AF258" s="406">
        <f t="shared" ca="1" si="193"/>
        <v>0</v>
      </c>
      <c r="AG258" s="406">
        <f t="shared" ca="1" si="193"/>
        <v>0</v>
      </c>
      <c r="AH258" s="406">
        <f t="shared" ca="1" si="193"/>
        <v>0</v>
      </c>
      <c r="AI258" s="406">
        <f t="shared" ca="1" si="193"/>
        <v>0</v>
      </c>
      <c r="AJ258" s="406">
        <f t="shared" ca="1" si="193"/>
        <v>0</v>
      </c>
      <c r="AK258" s="406">
        <f t="shared" ca="1" si="193"/>
        <v>0</v>
      </c>
      <c r="AL258" s="406">
        <f t="shared" ca="1" si="193"/>
        <v>0</v>
      </c>
      <c r="AM258" s="406">
        <f t="shared" ca="1" si="193"/>
        <v>0</v>
      </c>
      <c r="AN258" s="406">
        <f t="shared" ca="1" si="193"/>
        <v>0</v>
      </c>
      <c r="AO258" s="406">
        <f t="shared" ca="1" si="193"/>
        <v>0</v>
      </c>
      <c r="AP258" s="406">
        <f t="shared" ca="1" si="193"/>
        <v>0</v>
      </c>
      <c r="AQ258" s="406">
        <f t="shared" ca="1" si="193"/>
        <v>0</v>
      </c>
      <c r="AR258" s="406">
        <f t="shared" ca="1" si="193"/>
        <v>0</v>
      </c>
      <c r="AS258" s="407">
        <f t="shared" ca="1" si="193"/>
        <v>0</v>
      </c>
      <c r="BA258" s="58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</row>
    <row r="259" spans="8:70" s="69" customFormat="1" ht="15" hidden="1" customHeight="1">
      <c r="H259" s="70"/>
      <c r="L259" s="40"/>
      <c r="M259" s="22"/>
      <c r="N259" s="106" t="str">
        <f t="shared" si="191"/>
        <v>직원5</v>
      </c>
      <c r="O259" s="404">
        <f t="shared" ca="1" si="192"/>
        <v>0</v>
      </c>
      <c r="P259" s="405">
        <f t="shared" ca="1" si="192"/>
        <v>0</v>
      </c>
      <c r="Q259" s="405">
        <f t="shared" ca="1" si="192"/>
        <v>0</v>
      </c>
      <c r="R259" s="405">
        <f t="shared" ca="1" si="192"/>
        <v>0</v>
      </c>
      <c r="S259" s="405">
        <f t="shared" ca="1" si="192"/>
        <v>0</v>
      </c>
      <c r="T259" s="405">
        <f t="shared" ca="1" si="192"/>
        <v>0</v>
      </c>
      <c r="U259" s="405">
        <f t="shared" ca="1" si="192"/>
        <v>0</v>
      </c>
      <c r="V259" s="406">
        <f t="shared" ca="1" si="192"/>
        <v>0</v>
      </c>
      <c r="W259" s="406">
        <f t="shared" ca="1" si="192"/>
        <v>0</v>
      </c>
      <c r="X259" s="406">
        <f t="shared" ca="1" si="192"/>
        <v>0</v>
      </c>
      <c r="Y259" s="406">
        <f t="shared" ca="1" si="192"/>
        <v>0</v>
      </c>
      <c r="Z259" s="406">
        <f t="shared" ca="1" si="192"/>
        <v>0</v>
      </c>
      <c r="AA259" s="406">
        <f t="shared" ca="1" si="192"/>
        <v>0</v>
      </c>
      <c r="AB259" s="406">
        <f t="shared" ca="1" si="192"/>
        <v>0</v>
      </c>
      <c r="AC259" s="406">
        <f t="shared" ca="1" si="192"/>
        <v>0</v>
      </c>
      <c r="AD259" s="406">
        <f t="shared" ca="1" si="192"/>
        <v>0</v>
      </c>
      <c r="AE259" s="406">
        <f t="shared" ca="1" si="193"/>
        <v>0</v>
      </c>
      <c r="AF259" s="406">
        <f t="shared" ca="1" si="193"/>
        <v>0</v>
      </c>
      <c r="AG259" s="406">
        <f t="shared" ca="1" si="193"/>
        <v>0</v>
      </c>
      <c r="AH259" s="406">
        <f t="shared" ca="1" si="193"/>
        <v>0</v>
      </c>
      <c r="AI259" s="406">
        <f t="shared" ca="1" si="193"/>
        <v>0</v>
      </c>
      <c r="AJ259" s="406">
        <f t="shared" ca="1" si="193"/>
        <v>0</v>
      </c>
      <c r="AK259" s="406">
        <f t="shared" ca="1" si="193"/>
        <v>0</v>
      </c>
      <c r="AL259" s="406">
        <f t="shared" ca="1" si="193"/>
        <v>0</v>
      </c>
      <c r="AM259" s="406">
        <f t="shared" ca="1" si="193"/>
        <v>0</v>
      </c>
      <c r="AN259" s="406">
        <f t="shared" ca="1" si="193"/>
        <v>0</v>
      </c>
      <c r="AO259" s="406">
        <f t="shared" ca="1" si="193"/>
        <v>0</v>
      </c>
      <c r="AP259" s="406">
        <f t="shared" ca="1" si="193"/>
        <v>0</v>
      </c>
      <c r="AQ259" s="406">
        <f t="shared" ca="1" si="193"/>
        <v>0</v>
      </c>
      <c r="AR259" s="406">
        <f t="shared" ca="1" si="193"/>
        <v>0</v>
      </c>
      <c r="AS259" s="407">
        <f t="shared" ca="1" si="193"/>
        <v>0</v>
      </c>
      <c r="BA259" s="58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</row>
    <row r="260" spans="8:70" s="69" customFormat="1" ht="15" hidden="1" customHeight="1">
      <c r="H260" s="70"/>
      <c r="L260" s="40"/>
      <c r="M260" s="22"/>
      <c r="N260" s="106" t="str">
        <f t="shared" si="191"/>
        <v>직원6</v>
      </c>
      <c r="O260" s="404">
        <f t="shared" ca="1" si="192"/>
        <v>0</v>
      </c>
      <c r="P260" s="405">
        <f t="shared" ca="1" si="192"/>
        <v>0</v>
      </c>
      <c r="Q260" s="405">
        <f t="shared" ca="1" si="192"/>
        <v>0</v>
      </c>
      <c r="R260" s="405">
        <f t="shared" ca="1" si="192"/>
        <v>0</v>
      </c>
      <c r="S260" s="405">
        <f t="shared" ca="1" si="192"/>
        <v>0</v>
      </c>
      <c r="T260" s="405">
        <f t="shared" ca="1" si="192"/>
        <v>0</v>
      </c>
      <c r="U260" s="405">
        <f t="shared" ca="1" si="192"/>
        <v>0</v>
      </c>
      <c r="V260" s="406">
        <f t="shared" ca="1" si="192"/>
        <v>0</v>
      </c>
      <c r="W260" s="406">
        <f t="shared" ca="1" si="192"/>
        <v>0</v>
      </c>
      <c r="X260" s="406">
        <f t="shared" ca="1" si="192"/>
        <v>0</v>
      </c>
      <c r="Y260" s="406">
        <f t="shared" ca="1" si="192"/>
        <v>0</v>
      </c>
      <c r="Z260" s="406">
        <f t="shared" ca="1" si="192"/>
        <v>0</v>
      </c>
      <c r="AA260" s="406">
        <f t="shared" ca="1" si="192"/>
        <v>0</v>
      </c>
      <c r="AB260" s="406">
        <f t="shared" ca="1" si="192"/>
        <v>0</v>
      </c>
      <c r="AC260" s="406">
        <f t="shared" ca="1" si="192"/>
        <v>0</v>
      </c>
      <c r="AD260" s="406">
        <f t="shared" ca="1" si="192"/>
        <v>0</v>
      </c>
      <c r="AE260" s="406">
        <f t="shared" ca="1" si="193"/>
        <v>0</v>
      </c>
      <c r="AF260" s="406">
        <f t="shared" ca="1" si="193"/>
        <v>0</v>
      </c>
      <c r="AG260" s="406">
        <f t="shared" ca="1" si="193"/>
        <v>0</v>
      </c>
      <c r="AH260" s="406">
        <f t="shared" ca="1" si="193"/>
        <v>0</v>
      </c>
      <c r="AI260" s="406">
        <f t="shared" ca="1" si="193"/>
        <v>0</v>
      </c>
      <c r="AJ260" s="406">
        <f t="shared" ca="1" si="193"/>
        <v>0</v>
      </c>
      <c r="AK260" s="406">
        <f t="shared" ca="1" si="193"/>
        <v>0</v>
      </c>
      <c r="AL260" s="406">
        <f t="shared" ca="1" si="193"/>
        <v>0</v>
      </c>
      <c r="AM260" s="406">
        <f t="shared" ca="1" si="193"/>
        <v>0</v>
      </c>
      <c r="AN260" s="406">
        <f t="shared" ca="1" si="193"/>
        <v>0</v>
      </c>
      <c r="AO260" s="406">
        <f t="shared" ca="1" si="193"/>
        <v>0</v>
      </c>
      <c r="AP260" s="406">
        <f t="shared" ca="1" si="193"/>
        <v>0</v>
      </c>
      <c r="AQ260" s="406">
        <f t="shared" ca="1" si="193"/>
        <v>0</v>
      </c>
      <c r="AR260" s="406">
        <f t="shared" ca="1" si="193"/>
        <v>0</v>
      </c>
      <c r="AS260" s="407">
        <f t="shared" ca="1" si="193"/>
        <v>0</v>
      </c>
      <c r="BA260" s="58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</row>
    <row r="261" spans="8:70" s="69" customFormat="1" ht="15" hidden="1" customHeight="1">
      <c r="H261" s="70"/>
      <c r="L261" s="40"/>
      <c r="M261" s="22"/>
      <c r="N261" s="106" t="str">
        <f t="shared" si="191"/>
        <v>직원7</v>
      </c>
      <c r="O261" s="404">
        <f t="shared" ca="1" si="192"/>
        <v>0</v>
      </c>
      <c r="P261" s="405">
        <f t="shared" ca="1" si="192"/>
        <v>0</v>
      </c>
      <c r="Q261" s="405">
        <f t="shared" ca="1" si="192"/>
        <v>0</v>
      </c>
      <c r="R261" s="405">
        <f t="shared" ca="1" si="192"/>
        <v>0</v>
      </c>
      <c r="S261" s="405">
        <f t="shared" ca="1" si="192"/>
        <v>0</v>
      </c>
      <c r="T261" s="405">
        <f t="shared" ca="1" si="192"/>
        <v>0</v>
      </c>
      <c r="U261" s="405">
        <f t="shared" ca="1" si="192"/>
        <v>0</v>
      </c>
      <c r="V261" s="406">
        <f t="shared" ca="1" si="192"/>
        <v>0</v>
      </c>
      <c r="W261" s="406">
        <f t="shared" ca="1" si="192"/>
        <v>0</v>
      </c>
      <c r="X261" s="406">
        <f t="shared" ca="1" si="192"/>
        <v>0</v>
      </c>
      <c r="Y261" s="406">
        <f t="shared" ca="1" si="192"/>
        <v>0</v>
      </c>
      <c r="Z261" s="406">
        <f t="shared" ca="1" si="192"/>
        <v>0</v>
      </c>
      <c r="AA261" s="406">
        <f t="shared" ca="1" si="192"/>
        <v>0</v>
      </c>
      <c r="AB261" s="406">
        <f t="shared" ca="1" si="192"/>
        <v>0</v>
      </c>
      <c r="AC261" s="406">
        <f t="shared" ca="1" si="192"/>
        <v>0</v>
      </c>
      <c r="AD261" s="406">
        <f t="shared" ca="1" si="192"/>
        <v>0</v>
      </c>
      <c r="AE261" s="406">
        <f t="shared" ca="1" si="193"/>
        <v>0</v>
      </c>
      <c r="AF261" s="406">
        <f t="shared" ca="1" si="193"/>
        <v>0</v>
      </c>
      <c r="AG261" s="406">
        <f t="shared" ca="1" si="193"/>
        <v>0</v>
      </c>
      <c r="AH261" s="406">
        <f t="shared" ca="1" si="193"/>
        <v>0</v>
      </c>
      <c r="AI261" s="406">
        <f t="shared" ca="1" si="193"/>
        <v>0</v>
      </c>
      <c r="AJ261" s="406">
        <f t="shared" ca="1" si="193"/>
        <v>0</v>
      </c>
      <c r="AK261" s="406">
        <f t="shared" ca="1" si="193"/>
        <v>0</v>
      </c>
      <c r="AL261" s="406">
        <f t="shared" ca="1" si="193"/>
        <v>0</v>
      </c>
      <c r="AM261" s="406">
        <f t="shared" ca="1" si="193"/>
        <v>0</v>
      </c>
      <c r="AN261" s="406">
        <f t="shared" ca="1" si="193"/>
        <v>0</v>
      </c>
      <c r="AO261" s="406">
        <f t="shared" ca="1" si="193"/>
        <v>0</v>
      </c>
      <c r="AP261" s="406">
        <f t="shared" ca="1" si="193"/>
        <v>0</v>
      </c>
      <c r="AQ261" s="406">
        <f t="shared" ca="1" si="193"/>
        <v>0</v>
      </c>
      <c r="AR261" s="406">
        <f t="shared" ca="1" si="193"/>
        <v>0</v>
      </c>
      <c r="AS261" s="407">
        <f t="shared" ca="1" si="193"/>
        <v>0</v>
      </c>
      <c r="BA261" s="58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</row>
    <row r="262" spans="8:70" s="69" customFormat="1" ht="15" hidden="1" customHeight="1">
      <c r="H262" s="70"/>
      <c r="L262" s="40"/>
      <c r="M262" s="22"/>
      <c r="N262" s="106" t="str">
        <f t="shared" si="191"/>
        <v>직원8</v>
      </c>
      <c r="O262" s="404">
        <f t="shared" ca="1" si="192"/>
        <v>0</v>
      </c>
      <c r="P262" s="405">
        <f t="shared" ca="1" si="192"/>
        <v>0</v>
      </c>
      <c r="Q262" s="405">
        <f t="shared" ca="1" si="192"/>
        <v>0</v>
      </c>
      <c r="R262" s="405">
        <f t="shared" ca="1" si="192"/>
        <v>0</v>
      </c>
      <c r="S262" s="405">
        <f t="shared" ca="1" si="192"/>
        <v>0</v>
      </c>
      <c r="T262" s="405">
        <f t="shared" ca="1" si="192"/>
        <v>0</v>
      </c>
      <c r="U262" s="405">
        <f t="shared" ca="1" si="192"/>
        <v>0</v>
      </c>
      <c r="V262" s="406">
        <f t="shared" ca="1" si="192"/>
        <v>0</v>
      </c>
      <c r="W262" s="406">
        <f t="shared" ca="1" si="192"/>
        <v>0</v>
      </c>
      <c r="X262" s="406">
        <f t="shared" ca="1" si="192"/>
        <v>0</v>
      </c>
      <c r="Y262" s="406">
        <f t="shared" ca="1" si="192"/>
        <v>0</v>
      </c>
      <c r="Z262" s="406">
        <f t="shared" ca="1" si="192"/>
        <v>0</v>
      </c>
      <c r="AA262" s="406">
        <f t="shared" ca="1" si="192"/>
        <v>0</v>
      </c>
      <c r="AB262" s="406">
        <f t="shared" ca="1" si="192"/>
        <v>0</v>
      </c>
      <c r="AC262" s="406">
        <f t="shared" ca="1" si="192"/>
        <v>0</v>
      </c>
      <c r="AD262" s="406">
        <f t="shared" ca="1" si="192"/>
        <v>0</v>
      </c>
      <c r="AE262" s="406">
        <f t="shared" ca="1" si="193"/>
        <v>0</v>
      </c>
      <c r="AF262" s="406">
        <f t="shared" ca="1" si="193"/>
        <v>0</v>
      </c>
      <c r="AG262" s="406">
        <f t="shared" ca="1" si="193"/>
        <v>0</v>
      </c>
      <c r="AH262" s="406">
        <f t="shared" ca="1" si="193"/>
        <v>0</v>
      </c>
      <c r="AI262" s="406">
        <f t="shared" ca="1" si="193"/>
        <v>0</v>
      </c>
      <c r="AJ262" s="406">
        <f t="shared" ca="1" si="193"/>
        <v>0</v>
      </c>
      <c r="AK262" s="406">
        <f t="shared" ca="1" si="193"/>
        <v>0</v>
      </c>
      <c r="AL262" s="406">
        <f t="shared" ca="1" si="193"/>
        <v>0</v>
      </c>
      <c r="AM262" s="406">
        <f t="shared" ca="1" si="193"/>
        <v>0</v>
      </c>
      <c r="AN262" s="406">
        <f t="shared" ca="1" si="193"/>
        <v>0</v>
      </c>
      <c r="AO262" s="406">
        <f t="shared" ca="1" si="193"/>
        <v>0</v>
      </c>
      <c r="AP262" s="406">
        <f t="shared" ca="1" si="193"/>
        <v>0</v>
      </c>
      <c r="AQ262" s="406">
        <f t="shared" ca="1" si="193"/>
        <v>0</v>
      </c>
      <c r="AR262" s="406">
        <f t="shared" ca="1" si="193"/>
        <v>0</v>
      </c>
      <c r="AS262" s="407">
        <f t="shared" ca="1" si="193"/>
        <v>0</v>
      </c>
      <c r="BA262" s="58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</row>
    <row r="263" spans="8:70" s="69" customFormat="1" ht="15" hidden="1" customHeight="1">
      <c r="H263" s="70"/>
      <c r="L263" s="40"/>
      <c r="M263" s="22"/>
      <c r="N263" s="106" t="str">
        <f t="shared" si="191"/>
        <v>직원9</v>
      </c>
      <c r="O263" s="404">
        <f t="shared" ca="1" si="192"/>
        <v>0</v>
      </c>
      <c r="P263" s="405">
        <f t="shared" ca="1" si="192"/>
        <v>0</v>
      </c>
      <c r="Q263" s="405">
        <f t="shared" ca="1" si="192"/>
        <v>0</v>
      </c>
      <c r="R263" s="405">
        <f t="shared" ca="1" si="192"/>
        <v>0</v>
      </c>
      <c r="S263" s="405">
        <f t="shared" ca="1" si="192"/>
        <v>0</v>
      </c>
      <c r="T263" s="405">
        <f t="shared" ca="1" si="192"/>
        <v>0</v>
      </c>
      <c r="U263" s="405">
        <f t="shared" ca="1" si="192"/>
        <v>0</v>
      </c>
      <c r="V263" s="406">
        <f t="shared" ca="1" si="192"/>
        <v>0</v>
      </c>
      <c r="W263" s="406">
        <f t="shared" ca="1" si="192"/>
        <v>0</v>
      </c>
      <c r="X263" s="406">
        <f t="shared" ca="1" si="192"/>
        <v>0</v>
      </c>
      <c r="Y263" s="406">
        <f t="shared" ca="1" si="192"/>
        <v>0</v>
      </c>
      <c r="Z263" s="406">
        <f t="shared" ca="1" si="192"/>
        <v>0</v>
      </c>
      <c r="AA263" s="406">
        <f t="shared" ca="1" si="192"/>
        <v>0</v>
      </c>
      <c r="AB263" s="406">
        <f t="shared" ca="1" si="192"/>
        <v>0</v>
      </c>
      <c r="AC263" s="406">
        <f t="shared" ca="1" si="192"/>
        <v>0</v>
      </c>
      <c r="AD263" s="406">
        <f t="shared" ca="1" si="192"/>
        <v>0</v>
      </c>
      <c r="AE263" s="406">
        <f t="shared" ca="1" si="193"/>
        <v>0</v>
      </c>
      <c r="AF263" s="406">
        <f t="shared" ca="1" si="193"/>
        <v>0</v>
      </c>
      <c r="AG263" s="406">
        <f t="shared" ca="1" si="193"/>
        <v>0</v>
      </c>
      <c r="AH263" s="406">
        <f t="shared" ca="1" si="193"/>
        <v>0</v>
      </c>
      <c r="AI263" s="406">
        <f t="shared" ca="1" si="193"/>
        <v>0</v>
      </c>
      <c r="AJ263" s="406">
        <f t="shared" ca="1" si="193"/>
        <v>0</v>
      </c>
      <c r="AK263" s="406">
        <f t="shared" ca="1" si="193"/>
        <v>0</v>
      </c>
      <c r="AL263" s="406">
        <f t="shared" ca="1" si="193"/>
        <v>0</v>
      </c>
      <c r="AM263" s="406">
        <f t="shared" ca="1" si="193"/>
        <v>0</v>
      </c>
      <c r="AN263" s="406">
        <f t="shared" ca="1" si="193"/>
        <v>0</v>
      </c>
      <c r="AO263" s="406">
        <f t="shared" ca="1" si="193"/>
        <v>0</v>
      </c>
      <c r="AP263" s="406">
        <f t="shared" ca="1" si="193"/>
        <v>0</v>
      </c>
      <c r="AQ263" s="406">
        <f t="shared" ca="1" si="193"/>
        <v>0</v>
      </c>
      <c r="AR263" s="406">
        <f t="shared" ca="1" si="193"/>
        <v>0</v>
      </c>
      <c r="AS263" s="407">
        <f t="shared" ca="1" si="193"/>
        <v>0</v>
      </c>
      <c r="BA263" s="58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</row>
    <row r="264" spans="8:70" s="69" customFormat="1" ht="15" hidden="1" customHeight="1">
      <c r="H264" s="70"/>
      <c r="L264" s="40"/>
      <c r="M264" s="22"/>
      <c r="N264" s="106" t="str">
        <f t="shared" si="191"/>
        <v>직원10</v>
      </c>
      <c r="O264" s="404">
        <f t="shared" ca="1" si="192"/>
        <v>0</v>
      </c>
      <c r="P264" s="405">
        <f t="shared" ca="1" si="192"/>
        <v>0</v>
      </c>
      <c r="Q264" s="405">
        <f t="shared" ca="1" si="192"/>
        <v>0</v>
      </c>
      <c r="R264" s="405">
        <f t="shared" ca="1" si="192"/>
        <v>0</v>
      </c>
      <c r="S264" s="405">
        <f t="shared" ca="1" si="192"/>
        <v>0</v>
      </c>
      <c r="T264" s="405">
        <f t="shared" ca="1" si="192"/>
        <v>0</v>
      </c>
      <c r="U264" s="405">
        <f t="shared" ca="1" si="192"/>
        <v>0</v>
      </c>
      <c r="V264" s="406">
        <f t="shared" ca="1" si="192"/>
        <v>0</v>
      </c>
      <c r="W264" s="406">
        <f t="shared" ca="1" si="192"/>
        <v>0</v>
      </c>
      <c r="X264" s="406">
        <f t="shared" ca="1" si="192"/>
        <v>0</v>
      </c>
      <c r="Y264" s="406">
        <f t="shared" ca="1" si="192"/>
        <v>0</v>
      </c>
      <c r="Z264" s="406">
        <f t="shared" ca="1" si="192"/>
        <v>0</v>
      </c>
      <c r="AA264" s="406">
        <f t="shared" ca="1" si="192"/>
        <v>0</v>
      </c>
      <c r="AB264" s="406">
        <f t="shared" ca="1" si="192"/>
        <v>0</v>
      </c>
      <c r="AC264" s="406">
        <f t="shared" ca="1" si="192"/>
        <v>0</v>
      </c>
      <c r="AD264" s="406">
        <f t="shared" ca="1" si="192"/>
        <v>0</v>
      </c>
      <c r="AE264" s="406">
        <f t="shared" ca="1" si="193"/>
        <v>0</v>
      </c>
      <c r="AF264" s="406">
        <f t="shared" ca="1" si="193"/>
        <v>0</v>
      </c>
      <c r="AG264" s="406">
        <f t="shared" ca="1" si="193"/>
        <v>0</v>
      </c>
      <c r="AH264" s="406">
        <f t="shared" ca="1" si="193"/>
        <v>0</v>
      </c>
      <c r="AI264" s="406">
        <f t="shared" ca="1" si="193"/>
        <v>0</v>
      </c>
      <c r="AJ264" s="406">
        <f t="shared" ca="1" si="193"/>
        <v>0</v>
      </c>
      <c r="AK264" s="406">
        <f t="shared" ca="1" si="193"/>
        <v>0</v>
      </c>
      <c r="AL264" s="406">
        <f t="shared" ca="1" si="193"/>
        <v>0</v>
      </c>
      <c r="AM264" s="406">
        <f t="shared" ca="1" si="193"/>
        <v>0</v>
      </c>
      <c r="AN264" s="406">
        <f t="shared" ca="1" si="193"/>
        <v>0</v>
      </c>
      <c r="AO264" s="406">
        <f t="shared" ca="1" si="193"/>
        <v>0</v>
      </c>
      <c r="AP264" s="406">
        <f t="shared" ca="1" si="193"/>
        <v>0</v>
      </c>
      <c r="AQ264" s="406">
        <f t="shared" ca="1" si="193"/>
        <v>0</v>
      </c>
      <c r="AR264" s="406">
        <f t="shared" ca="1" si="193"/>
        <v>0</v>
      </c>
      <c r="AS264" s="407">
        <f t="shared" ca="1" si="193"/>
        <v>0</v>
      </c>
      <c r="BA264" s="58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</row>
    <row r="265" spans="8:70" s="69" customFormat="1" ht="15" hidden="1" customHeight="1">
      <c r="H265" s="70"/>
      <c r="L265" s="40"/>
      <c r="M265" s="22"/>
      <c r="N265" s="106" t="str">
        <f t="shared" si="191"/>
        <v>직원11</v>
      </c>
      <c r="O265" s="404">
        <f t="shared" ca="1" si="192"/>
        <v>0</v>
      </c>
      <c r="P265" s="405">
        <f t="shared" ca="1" si="192"/>
        <v>0</v>
      </c>
      <c r="Q265" s="405">
        <f t="shared" ca="1" si="192"/>
        <v>0</v>
      </c>
      <c r="R265" s="405">
        <f t="shared" ca="1" si="192"/>
        <v>0</v>
      </c>
      <c r="S265" s="405">
        <f t="shared" ca="1" si="192"/>
        <v>0</v>
      </c>
      <c r="T265" s="405">
        <f t="shared" ca="1" si="192"/>
        <v>0</v>
      </c>
      <c r="U265" s="405">
        <f t="shared" ca="1" si="192"/>
        <v>0</v>
      </c>
      <c r="V265" s="406">
        <f t="shared" ca="1" si="192"/>
        <v>0</v>
      </c>
      <c r="W265" s="406">
        <f t="shared" ca="1" si="192"/>
        <v>0</v>
      </c>
      <c r="X265" s="406">
        <f t="shared" ca="1" si="192"/>
        <v>0</v>
      </c>
      <c r="Y265" s="406">
        <f t="shared" ca="1" si="192"/>
        <v>0</v>
      </c>
      <c r="Z265" s="406">
        <f t="shared" ca="1" si="192"/>
        <v>0</v>
      </c>
      <c r="AA265" s="406">
        <f t="shared" ca="1" si="192"/>
        <v>0</v>
      </c>
      <c r="AB265" s="406">
        <f t="shared" ca="1" si="192"/>
        <v>0</v>
      </c>
      <c r="AC265" s="406">
        <f t="shared" ca="1" si="192"/>
        <v>0</v>
      </c>
      <c r="AD265" s="406">
        <f t="shared" ca="1" si="192"/>
        <v>0</v>
      </c>
      <c r="AE265" s="406">
        <f t="shared" ca="1" si="193"/>
        <v>0</v>
      </c>
      <c r="AF265" s="406">
        <f t="shared" ca="1" si="193"/>
        <v>0</v>
      </c>
      <c r="AG265" s="406">
        <f t="shared" ca="1" si="193"/>
        <v>0</v>
      </c>
      <c r="AH265" s="406">
        <f t="shared" ca="1" si="193"/>
        <v>0</v>
      </c>
      <c r="AI265" s="406">
        <f t="shared" ca="1" si="193"/>
        <v>0</v>
      </c>
      <c r="AJ265" s="406">
        <f t="shared" ca="1" si="193"/>
        <v>0</v>
      </c>
      <c r="AK265" s="406">
        <f t="shared" ca="1" si="193"/>
        <v>0</v>
      </c>
      <c r="AL265" s="406">
        <f t="shared" ca="1" si="193"/>
        <v>0</v>
      </c>
      <c r="AM265" s="406">
        <f t="shared" ca="1" si="193"/>
        <v>0</v>
      </c>
      <c r="AN265" s="406">
        <f t="shared" ca="1" si="193"/>
        <v>0</v>
      </c>
      <c r="AO265" s="406">
        <f t="shared" ca="1" si="193"/>
        <v>0</v>
      </c>
      <c r="AP265" s="406">
        <f t="shared" ca="1" si="193"/>
        <v>0</v>
      </c>
      <c r="AQ265" s="406">
        <f t="shared" ca="1" si="193"/>
        <v>0</v>
      </c>
      <c r="AR265" s="406">
        <f t="shared" ca="1" si="193"/>
        <v>0</v>
      </c>
      <c r="AS265" s="407">
        <f t="shared" ca="1" si="193"/>
        <v>0</v>
      </c>
      <c r="BA265" s="58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</row>
    <row r="266" spans="8:70" s="69" customFormat="1" ht="15" hidden="1" customHeight="1">
      <c r="H266" s="70"/>
      <c r="L266" s="40"/>
      <c r="M266" s="22"/>
      <c r="N266" s="106" t="str">
        <f t="shared" si="191"/>
        <v>직원12</v>
      </c>
      <c r="O266" s="404">
        <f t="shared" ca="1" si="192"/>
        <v>0</v>
      </c>
      <c r="P266" s="405">
        <f t="shared" ca="1" si="192"/>
        <v>0</v>
      </c>
      <c r="Q266" s="405">
        <f t="shared" ca="1" si="192"/>
        <v>0</v>
      </c>
      <c r="R266" s="405">
        <f t="shared" ca="1" si="192"/>
        <v>0</v>
      </c>
      <c r="S266" s="405">
        <f t="shared" ca="1" si="192"/>
        <v>0</v>
      </c>
      <c r="T266" s="405">
        <f t="shared" ca="1" si="192"/>
        <v>0</v>
      </c>
      <c r="U266" s="405">
        <f t="shared" ca="1" si="192"/>
        <v>0</v>
      </c>
      <c r="V266" s="406">
        <f t="shared" ca="1" si="192"/>
        <v>0</v>
      </c>
      <c r="W266" s="406">
        <f t="shared" ca="1" si="192"/>
        <v>0</v>
      </c>
      <c r="X266" s="406">
        <f t="shared" ca="1" si="192"/>
        <v>0</v>
      </c>
      <c r="Y266" s="406">
        <f t="shared" ca="1" si="192"/>
        <v>0</v>
      </c>
      <c r="Z266" s="406">
        <f t="shared" ca="1" si="192"/>
        <v>0</v>
      </c>
      <c r="AA266" s="406">
        <f t="shared" ca="1" si="192"/>
        <v>0</v>
      </c>
      <c r="AB266" s="406">
        <f t="shared" ca="1" si="192"/>
        <v>0</v>
      </c>
      <c r="AC266" s="406">
        <f t="shared" ca="1" si="192"/>
        <v>0</v>
      </c>
      <c r="AD266" s="406">
        <f t="shared" ca="1" si="192"/>
        <v>0</v>
      </c>
      <c r="AE266" s="406">
        <f t="shared" ca="1" si="193"/>
        <v>0</v>
      </c>
      <c r="AF266" s="406">
        <f t="shared" ca="1" si="193"/>
        <v>0</v>
      </c>
      <c r="AG266" s="406">
        <f t="shared" ca="1" si="193"/>
        <v>0</v>
      </c>
      <c r="AH266" s="406">
        <f t="shared" ca="1" si="193"/>
        <v>0</v>
      </c>
      <c r="AI266" s="406">
        <f t="shared" ca="1" si="193"/>
        <v>0</v>
      </c>
      <c r="AJ266" s="406">
        <f t="shared" ca="1" si="193"/>
        <v>0</v>
      </c>
      <c r="AK266" s="406">
        <f t="shared" ca="1" si="193"/>
        <v>0</v>
      </c>
      <c r="AL266" s="406">
        <f t="shared" ca="1" si="193"/>
        <v>0</v>
      </c>
      <c r="AM266" s="406">
        <f t="shared" ca="1" si="193"/>
        <v>0</v>
      </c>
      <c r="AN266" s="406">
        <f t="shared" ca="1" si="193"/>
        <v>0</v>
      </c>
      <c r="AO266" s="406">
        <f t="shared" ca="1" si="193"/>
        <v>0</v>
      </c>
      <c r="AP266" s="406">
        <f t="shared" ca="1" si="193"/>
        <v>0</v>
      </c>
      <c r="AQ266" s="406">
        <f t="shared" ca="1" si="193"/>
        <v>0</v>
      </c>
      <c r="AR266" s="406">
        <f t="shared" ca="1" si="193"/>
        <v>0</v>
      </c>
      <c r="AS266" s="407">
        <f t="shared" ca="1" si="193"/>
        <v>0</v>
      </c>
      <c r="BA266" s="58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</row>
    <row r="267" spans="8:70" s="69" customFormat="1" ht="15" hidden="1" customHeight="1">
      <c r="H267" s="70"/>
      <c r="L267" s="40"/>
      <c r="M267" s="22"/>
      <c r="N267" s="106" t="str">
        <f t="shared" si="191"/>
        <v>직원13</v>
      </c>
      <c r="O267" s="404">
        <f t="shared" ca="1" si="192"/>
        <v>0</v>
      </c>
      <c r="P267" s="405">
        <f t="shared" ca="1" si="192"/>
        <v>0</v>
      </c>
      <c r="Q267" s="405">
        <f t="shared" ca="1" si="192"/>
        <v>0</v>
      </c>
      <c r="R267" s="405">
        <f t="shared" ca="1" si="192"/>
        <v>0</v>
      </c>
      <c r="S267" s="405">
        <f t="shared" ca="1" si="192"/>
        <v>0</v>
      </c>
      <c r="T267" s="405">
        <f t="shared" ca="1" si="192"/>
        <v>0</v>
      </c>
      <c r="U267" s="405">
        <f t="shared" ca="1" si="192"/>
        <v>0</v>
      </c>
      <c r="V267" s="406">
        <f t="shared" ca="1" si="192"/>
        <v>0</v>
      </c>
      <c r="W267" s="406">
        <f t="shared" ca="1" si="192"/>
        <v>0</v>
      </c>
      <c r="X267" s="406">
        <f t="shared" ca="1" si="192"/>
        <v>0</v>
      </c>
      <c r="Y267" s="406">
        <f t="shared" ca="1" si="192"/>
        <v>0</v>
      </c>
      <c r="Z267" s="406">
        <f t="shared" ca="1" si="192"/>
        <v>0</v>
      </c>
      <c r="AA267" s="406">
        <f t="shared" ca="1" si="192"/>
        <v>0</v>
      </c>
      <c r="AB267" s="406">
        <f t="shared" ca="1" si="192"/>
        <v>0</v>
      </c>
      <c r="AC267" s="406">
        <f t="shared" ca="1" si="192"/>
        <v>0</v>
      </c>
      <c r="AD267" s="406">
        <f t="shared" ca="1" si="192"/>
        <v>0</v>
      </c>
      <c r="AE267" s="406">
        <f t="shared" ca="1" si="193"/>
        <v>0</v>
      </c>
      <c r="AF267" s="406">
        <f t="shared" ca="1" si="193"/>
        <v>0</v>
      </c>
      <c r="AG267" s="406">
        <f t="shared" ca="1" si="193"/>
        <v>0</v>
      </c>
      <c r="AH267" s="406">
        <f t="shared" ca="1" si="193"/>
        <v>0</v>
      </c>
      <c r="AI267" s="406">
        <f t="shared" ca="1" si="193"/>
        <v>0</v>
      </c>
      <c r="AJ267" s="406">
        <f t="shared" ca="1" si="193"/>
        <v>0</v>
      </c>
      <c r="AK267" s="406">
        <f t="shared" ca="1" si="193"/>
        <v>0</v>
      </c>
      <c r="AL267" s="406">
        <f t="shared" ca="1" si="193"/>
        <v>0</v>
      </c>
      <c r="AM267" s="406">
        <f t="shared" ca="1" si="193"/>
        <v>0</v>
      </c>
      <c r="AN267" s="406">
        <f t="shared" ca="1" si="193"/>
        <v>0</v>
      </c>
      <c r="AO267" s="406">
        <f t="shared" ca="1" si="193"/>
        <v>0</v>
      </c>
      <c r="AP267" s="406">
        <f t="shared" ca="1" si="193"/>
        <v>0</v>
      </c>
      <c r="AQ267" s="406">
        <f t="shared" ca="1" si="193"/>
        <v>0</v>
      </c>
      <c r="AR267" s="406">
        <f t="shared" ca="1" si="193"/>
        <v>0</v>
      </c>
      <c r="AS267" s="407">
        <f t="shared" ca="1" si="193"/>
        <v>0</v>
      </c>
      <c r="BA267" s="58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</row>
    <row r="268" spans="8:70" s="69" customFormat="1" ht="15" hidden="1" customHeight="1">
      <c r="L268" s="40"/>
      <c r="M268" s="22"/>
      <c r="N268" s="106" t="str">
        <f t="shared" si="191"/>
        <v>직원14</v>
      </c>
      <c r="O268" s="404">
        <f t="shared" ca="1" si="192"/>
        <v>0</v>
      </c>
      <c r="P268" s="405">
        <f t="shared" ca="1" si="192"/>
        <v>0</v>
      </c>
      <c r="Q268" s="405">
        <f t="shared" ca="1" si="192"/>
        <v>0</v>
      </c>
      <c r="R268" s="405">
        <f t="shared" ca="1" si="192"/>
        <v>0</v>
      </c>
      <c r="S268" s="405">
        <f t="shared" ca="1" si="192"/>
        <v>0</v>
      </c>
      <c r="T268" s="405">
        <f t="shared" ca="1" si="192"/>
        <v>0</v>
      </c>
      <c r="U268" s="405">
        <f t="shared" ca="1" si="192"/>
        <v>0</v>
      </c>
      <c r="V268" s="406">
        <f t="shared" ca="1" si="192"/>
        <v>0</v>
      </c>
      <c r="W268" s="406">
        <f t="shared" ca="1" si="192"/>
        <v>0</v>
      </c>
      <c r="X268" s="406">
        <f t="shared" ca="1" si="192"/>
        <v>0</v>
      </c>
      <c r="Y268" s="406">
        <f t="shared" ca="1" si="192"/>
        <v>0</v>
      </c>
      <c r="Z268" s="406">
        <f t="shared" ca="1" si="192"/>
        <v>0</v>
      </c>
      <c r="AA268" s="406">
        <f t="shared" ca="1" si="192"/>
        <v>0</v>
      </c>
      <c r="AB268" s="406">
        <f t="shared" ca="1" si="192"/>
        <v>0</v>
      </c>
      <c r="AC268" s="406">
        <f t="shared" ca="1" si="192"/>
        <v>0</v>
      </c>
      <c r="AD268" s="406">
        <f t="shared" ca="1" si="192"/>
        <v>0</v>
      </c>
      <c r="AE268" s="406">
        <f t="shared" ca="1" si="193"/>
        <v>0</v>
      </c>
      <c r="AF268" s="406">
        <f t="shared" ca="1" si="193"/>
        <v>0</v>
      </c>
      <c r="AG268" s="406">
        <f t="shared" ca="1" si="193"/>
        <v>0</v>
      </c>
      <c r="AH268" s="406">
        <f t="shared" ca="1" si="193"/>
        <v>0</v>
      </c>
      <c r="AI268" s="406">
        <f t="shared" ca="1" si="193"/>
        <v>0</v>
      </c>
      <c r="AJ268" s="406">
        <f t="shared" ca="1" si="193"/>
        <v>0</v>
      </c>
      <c r="AK268" s="406">
        <f t="shared" ca="1" si="193"/>
        <v>0</v>
      </c>
      <c r="AL268" s="406">
        <f t="shared" ca="1" si="193"/>
        <v>0</v>
      </c>
      <c r="AM268" s="406">
        <f t="shared" ca="1" si="193"/>
        <v>0</v>
      </c>
      <c r="AN268" s="406">
        <f t="shared" ca="1" si="193"/>
        <v>0</v>
      </c>
      <c r="AO268" s="406">
        <f t="shared" ca="1" si="193"/>
        <v>0</v>
      </c>
      <c r="AP268" s="406">
        <f t="shared" ca="1" si="193"/>
        <v>0</v>
      </c>
      <c r="AQ268" s="406">
        <f t="shared" ca="1" si="193"/>
        <v>0</v>
      </c>
      <c r="AR268" s="406">
        <f t="shared" ca="1" si="193"/>
        <v>0</v>
      </c>
      <c r="AS268" s="407">
        <f t="shared" ca="1" si="193"/>
        <v>0</v>
      </c>
      <c r="BA268" s="58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</row>
    <row r="269" spans="8:70" s="69" customFormat="1" ht="15" hidden="1" customHeight="1">
      <c r="L269" s="40"/>
      <c r="M269" s="22"/>
      <c r="N269" s="108" t="str">
        <f t="shared" si="191"/>
        <v>직원15</v>
      </c>
      <c r="O269" s="408">
        <f t="shared" ca="1" si="192"/>
        <v>0</v>
      </c>
      <c r="P269" s="409">
        <f t="shared" ca="1" si="192"/>
        <v>0</v>
      </c>
      <c r="Q269" s="409">
        <f t="shared" ca="1" si="192"/>
        <v>0</v>
      </c>
      <c r="R269" s="409">
        <f t="shared" ca="1" si="192"/>
        <v>0</v>
      </c>
      <c r="S269" s="409">
        <f t="shared" ca="1" si="192"/>
        <v>0</v>
      </c>
      <c r="T269" s="409">
        <f t="shared" ca="1" si="192"/>
        <v>0</v>
      </c>
      <c r="U269" s="409">
        <f t="shared" ca="1" si="192"/>
        <v>0</v>
      </c>
      <c r="V269" s="410">
        <f t="shared" ca="1" si="192"/>
        <v>0</v>
      </c>
      <c r="W269" s="410">
        <f t="shared" ca="1" si="192"/>
        <v>0</v>
      </c>
      <c r="X269" s="410">
        <f t="shared" ca="1" si="192"/>
        <v>0</v>
      </c>
      <c r="Y269" s="410">
        <f t="shared" ca="1" si="192"/>
        <v>0</v>
      </c>
      <c r="Z269" s="410">
        <f t="shared" ca="1" si="192"/>
        <v>0</v>
      </c>
      <c r="AA269" s="410">
        <f t="shared" ca="1" si="192"/>
        <v>0</v>
      </c>
      <c r="AB269" s="410">
        <f t="shared" ca="1" si="192"/>
        <v>0</v>
      </c>
      <c r="AC269" s="410">
        <f t="shared" ca="1" si="192"/>
        <v>0</v>
      </c>
      <c r="AD269" s="410">
        <f t="shared" ca="1" si="192"/>
        <v>0</v>
      </c>
      <c r="AE269" s="410">
        <f t="shared" ca="1" si="193"/>
        <v>0</v>
      </c>
      <c r="AF269" s="410">
        <f t="shared" ca="1" si="193"/>
        <v>0</v>
      </c>
      <c r="AG269" s="410">
        <f t="shared" ca="1" si="193"/>
        <v>0</v>
      </c>
      <c r="AH269" s="410">
        <f t="shared" ca="1" si="193"/>
        <v>0</v>
      </c>
      <c r="AI269" s="410">
        <f t="shared" ca="1" si="193"/>
        <v>0</v>
      </c>
      <c r="AJ269" s="410">
        <f t="shared" ca="1" si="193"/>
        <v>0</v>
      </c>
      <c r="AK269" s="410">
        <f t="shared" ca="1" si="193"/>
        <v>0</v>
      </c>
      <c r="AL269" s="410">
        <f t="shared" ca="1" si="193"/>
        <v>0</v>
      </c>
      <c r="AM269" s="410">
        <f t="shared" ca="1" si="193"/>
        <v>0</v>
      </c>
      <c r="AN269" s="410">
        <f t="shared" ca="1" si="193"/>
        <v>0</v>
      </c>
      <c r="AO269" s="410">
        <f t="shared" ca="1" si="193"/>
        <v>0</v>
      </c>
      <c r="AP269" s="410">
        <f t="shared" ca="1" si="193"/>
        <v>0</v>
      </c>
      <c r="AQ269" s="410">
        <f t="shared" ca="1" si="193"/>
        <v>0</v>
      </c>
      <c r="AR269" s="410">
        <f t="shared" ca="1" si="193"/>
        <v>0</v>
      </c>
      <c r="AS269" s="411">
        <f t="shared" ca="1" si="193"/>
        <v>0</v>
      </c>
      <c r="BA269" s="58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</row>
    <row r="270" spans="8:70" s="69" customFormat="1" ht="15" hidden="1" customHeight="1">
      <c r="L270" s="40"/>
      <c r="M270" s="22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BA270" s="58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</row>
    <row r="271" spans="8:70" s="69" customFormat="1" ht="15" hidden="1" customHeight="1">
      <c r="L271" s="40"/>
      <c r="M271" s="22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BA271" s="58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</row>
    <row r="272" spans="8:70" s="69" customFormat="1" ht="15" hidden="1" customHeight="1">
      <c r="L272" s="40"/>
      <c r="M272" s="22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BA272" s="58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</row>
    <row r="273" spans="4:72" s="69" customFormat="1" ht="15" hidden="1" customHeight="1">
      <c r="L273" s="40"/>
      <c r="M273" s="22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BA273" s="58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</row>
    <row r="274" spans="4:72" s="69" customFormat="1" ht="15" hidden="1" customHeight="1">
      <c r="H274" s="70"/>
      <c r="I274" s="70"/>
      <c r="J274" s="17"/>
      <c r="K274" s="70"/>
      <c r="L274" s="40"/>
      <c r="M274" s="22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BA274" s="58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</row>
    <row r="275" spans="4:72" s="69" customFormat="1" ht="15" hidden="1" customHeight="1">
      <c r="J275" s="70"/>
      <c r="K275" s="70"/>
      <c r="L275" s="33"/>
      <c r="M275" s="22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BA275" s="58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</row>
    <row r="276" spans="4:72" s="69" customFormat="1" ht="15" hidden="1" customHeight="1">
      <c r="H276" s="70"/>
      <c r="I276" s="70"/>
      <c r="J276" s="70"/>
      <c r="K276" s="70"/>
      <c r="L276" s="33"/>
      <c r="M276" s="22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BA276" s="58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</row>
    <row r="277" spans="4:72" s="69" customFormat="1" ht="15" hidden="1" customHeight="1">
      <c r="L277" s="40"/>
      <c r="M277" s="22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BA277" s="58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</row>
    <row r="278" spans="4:72" s="69" customFormat="1" ht="15" hidden="1" customHeight="1">
      <c r="L278" s="40"/>
      <c r="M278" s="22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BA278" s="58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</row>
    <row r="279" spans="4:72" s="69" customFormat="1" ht="15" customHeight="1">
      <c r="H279" s="70"/>
      <c r="L279" s="40"/>
      <c r="M279" s="10"/>
      <c r="N279" s="167" t="s">
        <v>69</v>
      </c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</row>
    <row r="280" spans="4:72" s="69" customFormat="1" ht="15" customHeight="1">
      <c r="L280" s="40"/>
      <c r="M280" s="22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</row>
    <row r="281" spans="4:72" s="69" customFormat="1" ht="15" customHeight="1">
      <c r="D281" s="540">
        <f t="shared" ref="D281:I282" si="194">D146</f>
        <v>44615</v>
      </c>
      <c r="E281" s="114">
        <f t="shared" si="194"/>
        <v>44616</v>
      </c>
      <c r="F281" s="114">
        <f t="shared" si="194"/>
        <v>44617</v>
      </c>
      <c r="G281" s="114">
        <f t="shared" si="194"/>
        <v>44618</v>
      </c>
      <c r="H281" s="114">
        <f t="shared" si="194"/>
        <v>44619</v>
      </c>
      <c r="I281" s="115">
        <f t="shared" si="194"/>
        <v>44620</v>
      </c>
      <c r="L281" s="40"/>
      <c r="M281" s="22"/>
      <c r="N281" s="250" t="str">
        <f t="shared" ref="N281:AS282" si="195">N146</f>
        <v>날짜</v>
      </c>
      <c r="O281" s="251">
        <f t="shared" si="195"/>
        <v>44621</v>
      </c>
      <c r="P281" s="252">
        <f t="shared" si="195"/>
        <v>44622</v>
      </c>
      <c r="Q281" s="252">
        <f t="shared" si="195"/>
        <v>44623</v>
      </c>
      <c r="R281" s="252">
        <f t="shared" si="195"/>
        <v>44624</v>
      </c>
      <c r="S281" s="252">
        <f t="shared" si="195"/>
        <v>44625</v>
      </c>
      <c r="T281" s="252">
        <f t="shared" si="195"/>
        <v>44626</v>
      </c>
      <c r="U281" s="253">
        <f t="shared" si="195"/>
        <v>44627</v>
      </c>
      <c r="V281" s="399">
        <f t="shared" si="195"/>
        <v>44628</v>
      </c>
      <c r="W281" s="252">
        <f t="shared" si="195"/>
        <v>44629</v>
      </c>
      <c r="X281" s="252">
        <f t="shared" si="195"/>
        <v>44630</v>
      </c>
      <c r="Y281" s="252">
        <f t="shared" si="195"/>
        <v>44631</v>
      </c>
      <c r="Z281" s="252">
        <f t="shared" si="195"/>
        <v>44632</v>
      </c>
      <c r="AA281" s="252">
        <f t="shared" si="195"/>
        <v>44633</v>
      </c>
      <c r="AB281" s="253">
        <f t="shared" si="195"/>
        <v>44634</v>
      </c>
      <c r="AC281" s="399">
        <f t="shared" si="195"/>
        <v>44635</v>
      </c>
      <c r="AD281" s="252">
        <f t="shared" si="195"/>
        <v>44636</v>
      </c>
      <c r="AE281" s="252">
        <f t="shared" si="195"/>
        <v>44637</v>
      </c>
      <c r="AF281" s="252">
        <f t="shared" si="195"/>
        <v>44638</v>
      </c>
      <c r="AG281" s="252">
        <f t="shared" si="195"/>
        <v>44639</v>
      </c>
      <c r="AH281" s="252">
        <f t="shared" si="195"/>
        <v>44640</v>
      </c>
      <c r="AI281" s="253">
        <f t="shared" si="195"/>
        <v>44641</v>
      </c>
      <c r="AJ281" s="399">
        <f t="shared" si="195"/>
        <v>44642</v>
      </c>
      <c r="AK281" s="252">
        <f t="shared" si="195"/>
        <v>44643</v>
      </c>
      <c r="AL281" s="252">
        <f t="shared" si="195"/>
        <v>44644</v>
      </c>
      <c r="AM281" s="252">
        <f t="shared" si="195"/>
        <v>44645</v>
      </c>
      <c r="AN281" s="252">
        <f t="shared" si="195"/>
        <v>44646</v>
      </c>
      <c r="AO281" s="252">
        <f t="shared" si="195"/>
        <v>44647</v>
      </c>
      <c r="AP281" s="253">
        <f t="shared" si="195"/>
        <v>44648</v>
      </c>
      <c r="AQ281" s="399">
        <f t="shared" si="195"/>
        <v>44649</v>
      </c>
      <c r="AR281" s="252">
        <f t="shared" si="195"/>
        <v>44650</v>
      </c>
      <c r="AS281" s="253">
        <f t="shared" si="195"/>
        <v>44651</v>
      </c>
      <c r="AU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</row>
    <row r="282" spans="4:72" s="69" customFormat="1" ht="15" customHeight="1">
      <c r="D282" s="549" t="str">
        <f t="shared" ca="1" si="194"/>
        <v>수</v>
      </c>
      <c r="E282" s="92" t="str">
        <f t="shared" ca="1" si="194"/>
        <v>목</v>
      </c>
      <c r="F282" s="92" t="str">
        <f t="shared" ca="1" si="194"/>
        <v>금</v>
      </c>
      <c r="G282" s="92" t="str">
        <f t="shared" ca="1" si="194"/>
        <v>토</v>
      </c>
      <c r="H282" s="92" t="str">
        <f t="shared" ca="1" si="194"/>
        <v>일</v>
      </c>
      <c r="I282" s="103" t="str">
        <f t="shared" ca="1" si="194"/>
        <v>월</v>
      </c>
      <c r="L282" s="40"/>
      <c r="M282" s="22"/>
      <c r="N282" s="254" t="str">
        <f t="shared" si="195"/>
        <v>이름</v>
      </c>
      <c r="O282" s="255" t="str">
        <f t="shared" ca="1" si="195"/>
        <v>휴</v>
      </c>
      <c r="P282" s="256" t="str">
        <f t="shared" ca="1" si="195"/>
        <v>수</v>
      </c>
      <c r="Q282" s="256" t="str">
        <f t="shared" ca="1" si="195"/>
        <v>목</v>
      </c>
      <c r="R282" s="256" t="str">
        <f t="shared" ca="1" si="195"/>
        <v>금</v>
      </c>
      <c r="S282" s="256" t="str">
        <f t="shared" ca="1" si="195"/>
        <v>토</v>
      </c>
      <c r="T282" s="256" t="str">
        <f t="shared" ca="1" si="195"/>
        <v>일</v>
      </c>
      <c r="U282" s="257" t="str">
        <f t="shared" ca="1" si="195"/>
        <v>월</v>
      </c>
      <c r="V282" s="255" t="str">
        <f t="shared" ca="1" si="195"/>
        <v>화</v>
      </c>
      <c r="W282" s="256" t="str">
        <f t="shared" ca="1" si="195"/>
        <v>수</v>
      </c>
      <c r="X282" s="256" t="str">
        <f t="shared" ca="1" si="195"/>
        <v>목</v>
      </c>
      <c r="Y282" s="256" t="str">
        <f t="shared" ca="1" si="195"/>
        <v>금</v>
      </c>
      <c r="Z282" s="256" t="str">
        <f t="shared" ca="1" si="195"/>
        <v>토</v>
      </c>
      <c r="AA282" s="256" t="str">
        <f t="shared" ca="1" si="195"/>
        <v>일</v>
      </c>
      <c r="AB282" s="257" t="str">
        <f t="shared" ca="1" si="195"/>
        <v>월</v>
      </c>
      <c r="AC282" s="255" t="str">
        <f t="shared" ca="1" si="195"/>
        <v>화</v>
      </c>
      <c r="AD282" s="256" t="str">
        <f t="shared" ca="1" si="195"/>
        <v>수</v>
      </c>
      <c r="AE282" s="256" t="str">
        <f t="shared" ca="1" si="195"/>
        <v>목</v>
      </c>
      <c r="AF282" s="256" t="str">
        <f t="shared" ca="1" si="195"/>
        <v>금</v>
      </c>
      <c r="AG282" s="256" t="str">
        <f t="shared" ca="1" si="195"/>
        <v>토</v>
      </c>
      <c r="AH282" s="256" t="str">
        <f t="shared" ca="1" si="195"/>
        <v>일</v>
      </c>
      <c r="AI282" s="257" t="str">
        <f t="shared" ca="1" si="195"/>
        <v>월</v>
      </c>
      <c r="AJ282" s="255" t="str">
        <f t="shared" ca="1" si="195"/>
        <v>화</v>
      </c>
      <c r="AK282" s="256" t="str">
        <f t="shared" ca="1" si="195"/>
        <v>수</v>
      </c>
      <c r="AL282" s="256" t="str">
        <f t="shared" ca="1" si="195"/>
        <v>목</v>
      </c>
      <c r="AM282" s="256" t="str">
        <f t="shared" ca="1" si="195"/>
        <v>금</v>
      </c>
      <c r="AN282" s="256" t="str">
        <f t="shared" ca="1" si="195"/>
        <v>토</v>
      </c>
      <c r="AO282" s="256" t="str">
        <f t="shared" ca="1" si="195"/>
        <v>일</v>
      </c>
      <c r="AP282" s="257" t="str">
        <f t="shared" ca="1" si="195"/>
        <v>월</v>
      </c>
      <c r="AQ282" s="255" t="str">
        <f t="shared" ca="1" si="195"/>
        <v>화</v>
      </c>
      <c r="AR282" s="256" t="str">
        <f t="shared" ca="1" si="195"/>
        <v>수</v>
      </c>
      <c r="AS282" s="257" t="str">
        <f t="shared" ca="1" si="195"/>
        <v>목</v>
      </c>
      <c r="AU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</row>
    <row r="283" spans="4:72" s="69" customFormat="1" ht="15" customHeight="1">
      <c r="D283" s="400">
        <f>IFERROR(IF(D$102&lt;0,0,IF(OR(D148=0,D191&gt;0),0,D148-8)),0)</f>
        <v>0</v>
      </c>
      <c r="E283" s="401">
        <f t="shared" ref="E283:H283" si="196">IFERROR(IF(E$102&lt;0,0,IF(OR(E148=0,E191&gt;0),0,E148-8)),0)</f>
        <v>0</v>
      </c>
      <c r="F283" s="401">
        <f t="shared" si="196"/>
        <v>0</v>
      </c>
      <c r="G283" s="401">
        <f t="shared" si="196"/>
        <v>0</v>
      </c>
      <c r="H283" s="401">
        <f t="shared" ca="1" si="196"/>
        <v>0</v>
      </c>
      <c r="I283" s="560">
        <f t="shared" ref="I283:I297" ca="1" si="197">IF(OR(I148=0,I191&gt;0),0,
IF(I$298=6,
IF(COUNTIFS(D148:H148,"&gt;0",D191:H191,0)&lt;5,I148-8,
IF(COUNTIFS(D148:H148,"&gt;=8",D191:H191,0)&gt;=5,I148,I148+SUMIF(D283:H283,"&lt;0"))),
I148-8
)
)</f>
        <v>0</v>
      </c>
      <c r="L283" s="40"/>
      <c r="M283" s="22"/>
      <c r="N283" s="182" t="str">
        <f t="shared" ref="N283:N297" si="198">M8</f>
        <v>직원1</v>
      </c>
      <c r="O283" s="400">
        <f ca="1">IF(OR(O148=0,O191&gt;0),0,
 IF(O$298=6,
  IF(COUNTIFS(E148:$I148,"&gt;0",E191:$I191,0)&lt;5,O148-8,
   IF(COUNTIFS(E148:$I148,"&gt;=8",E191:$I191,0)&gt;=5,O148,O148+SUMIF(D283:$I283,"&lt;0"))),
  IF(O$298=7,
   IF(COUNTIFS(D148:$I148,"&gt;0",D191:$I191,0)&lt;5,O148-8,
    IF(COUNTIFS(D148:$I148,"&gt;0",D191:$I191,0)=5,
     IF(COUNTIFS(D148:$I148,"&gt;=8",D191:$I191,0)=5,O148, O148+SUMIF(D283:$I283,"&lt;0")),
    O148+IF(I283&lt;0,I283,0)
    )
   ),
  O148-8
  )
 )
)</f>
        <v>0</v>
      </c>
      <c r="P283" s="401">
        <f ca="1">IF(OR(P148=0,P191&gt;0),0,
 IF(P$298=6,
  IF(COUNTIFS(F148:$I148,"&gt;0",E191:$I191,0)+COUNTIFS($O148:O148,"&gt;0",$O191:O191,0)&lt;5,P148-8,
   IF(COUNTIFS(F148:$I148,"&gt;=8",E191:$I191,0)+COUNTIFS($O148:O148,"&gt;=8",$O191:O191,0)&gt;=5,P148,P148+SUMIF(E283:$I283,"&lt;0")+SUMIF($O283:O283,"&lt;0"))),
  IF(P$298=7,
   IF(COUNTIFS(E148:$I148,"&gt;0",E191:$I191,0)+COUNTIFS($O148:O148,"&gt;0",$O191:O191,0)&lt;5,P148-8,
    IF(COUNTIFS(E148:$I148,"&gt;0",E191:$I191,0)+COUNTIFS($O148:O148,"&gt;0",$O191:O191,0)=5,
     IF(COUNTIFS(E148:$I148,"&gt;=8",E191:$I191,0)+COUNTIFS($O148:O148,"&gt;=8",$O191:O191,0)=5,P148, P148+SUMIF(E283:$I283,"&lt;0")+SUMIF($O283:O283,"&lt;0")),
    P148+IF(O283&lt;0,O283,0)
    )
   ),
  P148-8
  )
 )
)</f>
        <v>0</v>
      </c>
      <c r="Q283" s="401">
        <f ca="1">IF(OR(Q148=0,Q191&gt;0),0,
 IF(Q$298=6,
  IF(COUNTIFS(G148:$I148,"&gt;0",G191:$I191,0)+COUNTIFS($O148:P148,"&gt;0",$O191:P191,0)&lt;5,Q148-8,
   IF(COUNTIFS(G148:$I148,"&gt;=8",G191:$I191,0)+COUNTIFS($O148:P148,"&gt;=8",$O191:P191,0)&gt;=5,Q148,Q148+SUMIF(G283:$I283,"&lt;0")+SUMIF($O283:P283,"&lt;0"))),
  IF(Q$298=7,
   IF(COUNTIFS(F148:$I148,"&gt;0",F191:$I191,0)+COUNTIFS($O148:P148,"&gt;0",$O191:P191,0)&lt;5,Q148-8,
    IF(COUNTIFS(F148:$I148,"&gt;0",F191:$I191,0)+COUNTIFS($O148:P148,"&gt;0",$O191:P191,0)=5,
     IF(COUNTIFS(F148:$I148,"&gt;=8",F191:$I191,0)+COUNTIFS($O148:P148,"&gt;=8",$O191:P191,0)=5,Q148, Q148+SUMIF(F283:$I283,"&lt;0")+SUMIF($O283:P283,"&lt;0")),
    Q148+IF(P283&lt;0,P283,0)
    )
   ),
  Q148-8
  )
 )
)</f>
        <v>0</v>
      </c>
      <c r="R283" s="401">
        <f ca="1">IF(OR(R148=0,R191&gt;0),0,
 IF(R$298=6,
  IF(COUNTIFS(H148:$I148,"&gt;0",H191:$I191,0)+COUNTIFS($O148:Q148,"&gt;0",$O191:Q191,0)&lt;5,R148-8,
   IF(COUNTIFS(H148:$I148,"&gt;=8",H191:$I191,0)+COUNTIFS($O148:Q148,"&gt;=8",$O191:Q191,0)&gt;=5,R148,R148+SUMIF(H283:$I283,"&lt;0")+SUMIF($O283:Q283,"&lt;0"))),
  IF(R$298=7,
   IF(COUNTIFS(G148:$I148,"&gt;0",G191:$I191,0)+COUNTIFS($O148:Q148,"&gt;0",$O191:Q191,0)&lt;5,R148-8,
    IF(COUNTIFS(G148:$I148,"&gt;0",G191:$I191,0)+COUNTIFS($O148:Q148,"&gt;0",$O191:Q191,0)=5,
     IF(COUNTIFS(G148:$I148,"&gt;=8",G191:$I191,0)+COUNTIFS($O148:Q148,"&gt;=8",$O191:Q191,0)=5,R148, R148+SUMIF(G283:$I283,"&lt;0")+SUMIF($O283:Q283,"&lt;0")),
    R148+IF(Q283&lt;0,Q283,0)
    )
   ),
  R148-8
  )
 )
)</f>
        <v>0</v>
      </c>
      <c r="S283" s="401">
        <f ca="1">IF(OR(S148=0,S191&gt;0),0,
 IF(S$298=6,
  IF(COUNTIFS(I148:$I148,"&gt;0",I191:$I191,0)+COUNTIFS($O148:R148,"&gt;0",$O191:R191,0)&lt;5,S148-8,
   IF(COUNTIFS(I148:$I148,"&gt;=8",I191:$I191,0)+COUNTIFS($O148:R148,"&gt;=8",$O191:R191,0)&gt;=5,S148,S148+SUMIF(I283:$I283,"&lt;0")+SUMIF($O283:R283,"&lt;0"))),
  IF(S$298=7,
   IF(COUNTIFS(H148:$I148,"&gt;0",H191:$I191,0)+COUNTIFS($O148:R148,"&gt;0",$O191:R191,0)&lt;5,S148-8,
    IF(COUNTIFS(H148:$I148,"&gt;0",H191:$I191,0)+COUNTIFS($O148:R148,"&gt;0",$O191:R191,0)=5,
     IF(COUNTIFS(H148:$I148,"&gt;=8",H191:$I191,0)+COUNTIFS($O148:R148,"&gt;=8",$O191:R191,0)=5,S148, S148+SUMIF(H283:$I283,"&lt;0")+SUMIF($O283:R283,"&lt;0")),
    S148+IF(R283&lt;0,R283,0)
    )
   ),
  S148-8
  )
 )
)</f>
        <v>0</v>
      </c>
      <c r="T283" s="401">
        <f ca="1">IF(OR(T148=0,T191&gt;0),0,
 IF(T$298=6,
  IF(COUNTIFS($O148:S148,"&gt;0",$O191:S191,0)&lt;5,T148-8,
   IF(COUNTIFS($O148:S148,"&gt;=8",$O191:S191,0)&gt;=5,T148,T148+SUMIF($O283:S283,"&lt;0"))),
  IF(T$298=7,
   IF(COUNTIFS(I148:$I148,"&gt;0",I191:$I191,0)+COUNTIFS($O148:S148,"&gt;0",$O191:S191,0)&lt;5,T148-8,
    IF(COUNTIFS(I148:$I148,"&gt;0",I191:$I191,0)+COUNTIFS($O148:S148,"&gt;0",$O191:S191,0)=5,
     IF(COUNTIFS(I148:$I148,"&gt;=8",I191:$I191,0)+COUNTIFS($O148:S148,"&gt;=8",$O191:S191,0)=5,T148, T148+SUMIF(I283:$I283,"&lt;0")+SUMIF($O283:S283,"&lt;0")),
    T148+IF(S283&lt;0,S283,0)
    )
   ),
  T148-8
  )
 )
)</f>
        <v>0</v>
      </c>
      <c r="U283" s="401">
        <f t="shared" ref="U283:AS292" ca="1" si="199">IF(OR(U148=0,U191&gt;0),0,
 IF(U$298=6,
  IF(COUNTIFS(P148:T148,"&gt;0",P191:T191,0)&lt;5,U148-8,
   IF(COUNTIFS(P148:T148,"&gt;=8",P191:T191,0)&gt;=5,U148,U148+SUMIF(P283:T283,"&lt;0"))),
  IF(U$298=7,
   IF(COUNTIFS(O148:T148,"&gt;0",O191:T191,0)&lt;5,U148-8,
    IF(COUNTIFS(O148:T148,"&gt;0",O191:T191,0)=5,
     IF(COUNTIFS(O148:T148,"&gt;=8",O191:T191,0)=5,U148, U148+SUMIF(O283:T283,"&lt;0")),
    U148+IF(T283&lt;0,T283,0)
    )
   ),
  U148-8
  )
 )
)</f>
        <v>0</v>
      </c>
      <c r="V283" s="402">
        <f t="shared" ca="1" si="199"/>
        <v>0</v>
      </c>
      <c r="W283" s="402">
        <f t="shared" ca="1" si="199"/>
        <v>0</v>
      </c>
      <c r="X283" s="402">
        <f t="shared" ca="1" si="199"/>
        <v>0</v>
      </c>
      <c r="Y283" s="402">
        <f t="shared" ca="1" si="199"/>
        <v>0</v>
      </c>
      <c r="Z283" s="402">
        <f t="shared" ca="1" si="199"/>
        <v>0</v>
      </c>
      <c r="AA283" s="402">
        <f t="shared" ca="1" si="199"/>
        <v>0</v>
      </c>
      <c r="AB283" s="402">
        <f t="shared" ca="1" si="199"/>
        <v>0</v>
      </c>
      <c r="AC283" s="402">
        <f t="shared" ca="1" si="199"/>
        <v>0</v>
      </c>
      <c r="AD283" s="402">
        <f t="shared" ca="1" si="199"/>
        <v>0</v>
      </c>
      <c r="AE283" s="402">
        <f t="shared" ca="1" si="199"/>
        <v>0</v>
      </c>
      <c r="AF283" s="402">
        <f t="shared" ca="1" si="199"/>
        <v>0</v>
      </c>
      <c r="AG283" s="402">
        <f t="shared" ca="1" si="199"/>
        <v>0</v>
      </c>
      <c r="AH283" s="402">
        <f t="shared" ca="1" si="199"/>
        <v>0</v>
      </c>
      <c r="AI283" s="402">
        <f t="shared" ca="1" si="199"/>
        <v>0</v>
      </c>
      <c r="AJ283" s="402">
        <f t="shared" ca="1" si="199"/>
        <v>0</v>
      </c>
      <c r="AK283" s="402">
        <f t="shared" ca="1" si="199"/>
        <v>0</v>
      </c>
      <c r="AL283" s="402">
        <f t="shared" ca="1" si="199"/>
        <v>0</v>
      </c>
      <c r="AM283" s="402">
        <f t="shared" ca="1" si="199"/>
        <v>0</v>
      </c>
      <c r="AN283" s="402">
        <f t="shared" ca="1" si="199"/>
        <v>0</v>
      </c>
      <c r="AO283" s="402">
        <f t="shared" ca="1" si="199"/>
        <v>0</v>
      </c>
      <c r="AP283" s="402">
        <f t="shared" ca="1" si="199"/>
        <v>0</v>
      </c>
      <c r="AQ283" s="515">
        <f t="shared" ca="1" si="199"/>
        <v>0</v>
      </c>
      <c r="AR283" s="515">
        <f t="shared" ca="1" si="199"/>
        <v>0</v>
      </c>
      <c r="AS283" s="516">
        <f t="shared" ca="1" si="199"/>
        <v>0</v>
      </c>
      <c r="AU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</row>
    <row r="284" spans="4:72" s="69" customFormat="1" ht="15" customHeight="1">
      <c r="D284" s="404">
        <f t="shared" ref="D284:H297" si="200">IFERROR(IF(D$102&lt;0,0,IF(OR(D149=0,D192&gt;0),0,D149-8)),0)</f>
        <v>0</v>
      </c>
      <c r="E284" s="405">
        <f t="shared" si="200"/>
        <v>0</v>
      </c>
      <c r="F284" s="405">
        <f t="shared" si="200"/>
        <v>0</v>
      </c>
      <c r="G284" s="405">
        <f t="shared" si="200"/>
        <v>0</v>
      </c>
      <c r="H284" s="405">
        <f t="shared" ca="1" si="200"/>
        <v>0</v>
      </c>
      <c r="I284" s="561">
        <f t="shared" ca="1" si="197"/>
        <v>0</v>
      </c>
      <c r="L284" s="40"/>
      <c r="M284" s="22"/>
      <c r="N284" s="187" t="str">
        <f t="shared" si="198"/>
        <v>직원2</v>
      </c>
      <c r="O284" s="404">
        <f ca="1">IF(OR(O149=0,O192&gt;0),0,
 IF(O$298=6,
  IF(COUNTIFS(E149:$I149,"&gt;0",E192:$I192,0)&lt;5,O149-8,
   IF(COUNTIFS(E149:$I149,"&gt;=8",E192:$I192,0)&gt;=5,O149,O149+SUMIF(D284:$I284,"&lt;0"))),
  IF(O$298=7,
   IF(COUNTIFS(D149:$I149,"&gt;0",D192:$I192,0)&lt;5,O149-8,
    IF(COUNTIFS(D149:$I149,"&gt;0",D192:$I192,0)=5,
     IF(COUNTIFS(D149:$I149,"&gt;=8",D192:$I192,0)=5,O149, O149+SUMIF(D284:$I284,"&lt;0")),
    O149+IF(I284&lt;0,I284,0)
    )
   ),
  O149-8
  )
 )
)</f>
        <v>0</v>
      </c>
      <c r="P284" s="405">
        <f ca="1">IF(OR(P149=0,P192&gt;0),0,
 IF(P$298=6,
  IF(COUNTIFS(F149:$I149,"&gt;0",E192:$I192,0)+COUNTIFS($O149:O149,"&gt;0",$O192:O192,0)&lt;5,P149-8,
   IF(COUNTIFS(F149:$I149,"&gt;=8",E192:$I192,0)+COUNTIFS($O149:O149,"&gt;=8",$O192:O192,0)&gt;=5,P149,P149+SUMIF(E284:$I284,"&lt;0")+SUMIF($O284:O284,"&lt;0"))),
  IF(P$298=7,
   IF(COUNTIFS(E149:$I149,"&gt;0",E192:$I192,0)+COUNTIFS($O149:O149,"&gt;0",$O192:O192,0)&lt;5,P149-8,
    IF(COUNTIFS(E149:$I149,"&gt;0",E192:$I192,0)+COUNTIFS($O149:O149,"&gt;0",$O192:O192,0)=5,
     IF(COUNTIFS(E149:$I149,"&gt;=8",E192:$I192,0)+COUNTIFS($O149:O149,"&gt;=8",$O192:O192,0)=5,P149, P149+SUMIF(E284:$I284,"&lt;0")+SUMIF($O284:O284,"&lt;0")),
    P149+IF(O284&lt;0,O284,0)
    )
   ),
  P149-8
  )
 )
)</f>
        <v>0</v>
      </c>
      <c r="Q284" s="405">
        <f ca="1">IF(OR(Q149=0,Q192&gt;0),0,
 IF(Q$298=6,
  IF(COUNTIFS(G149:$I149,"&gt;0",G192:$I192,0)+COUNTIFS($O149:P149,"&gt;0",$O192:P192,0)&lt;5,Q149-8,
   IF(COUNTIFS(G149:$I149,"&gt;=8",G192:$I192,0)+COUNTIFS($O149:P149,"&gt;=8",$O192:P192,0)&gt;=5,Q149,Q149+SUMIF(G284:$I284,"&lt;0")+SUMIF($O284:P284,"&lt;0"))),
  IF(Q$298=7,
   IF(COUNTIFS(F149:$I149,"&gt;0",F192:$I192,0)+COUNTIFS($O149:P149,"&gt;0",$O192:P192,0)&lt;5,Q149-8,
    IF(COUNTIFS(F149:$I149,"&gt;0",F192:$I192,0)+COUNTIFS($O149:P149,"&gt;0",$O192:P192,0)=5,
     IF(COUNTIFS(F149:$I149,"&gt;=8",F192:$I192,0)+COUNTIFS($O149:P149,"&gt;=8",$O192:P192,0)=5,Q149, Q149+SUMIF(F284:$I284,"&lt;0")+SUMIF($O284:P284,"&lt;0")),
    Q149+IF(P284&lt;0,P284,0)
    )
   ),
  Q149-8
  )
 )
)</f>
        <v>0</v>
      </c>
      <c r="R284" s="405">
        <f ca="1">IF(OR(R149=0,R192&gt;0),0,
 IF(R$298=6,
  IF(COUNTIFS(H149:$I149,"&gt;0",H192:$I192,0)+COUNTIFS($O149:Q149,"&gt;0",$O192:Q192,0)&lt;5,R149-8,
   IF(COUNTIFS(H149:$I149,"&gt;=8",H192:$I192,0)+COUNTIFS($O149:Q149,"&gt;=8",$O192:Q192,0)&gt;=5,R149,R149+SUMIF(H284:$I284,"&lt;0")+SUMIF($O284:Q284,"&lt;0"))),
  IF(R$298=7,
   IF(COUNTIFS(G149:$I149,"&gt;0",G192:$I192,0)+COUNTIFS($O149:Q149,"&gt;0",$O192:Q192,0)&lt;5,R149-8,
    IF(COUNTIFS(G149:$I149,"&gt;0",G192:$I192,0)+COUNTIFS($O149:Q149,"&gt;0",$O192:Q192,0)=5,
     IF(COUNTIFS(G149:$I149,"&gt;=8",G192:$I192,0)+COUNTIFS($O149:Q149,"&gt;=8",$O192:Q192,0)=5,R149, R149+SUMIF(G284:$I284,"&lt;0")+SUMIF($O284:Q284,"&lt;0")),
    R149+IF(Q284&lt;0,Q284,0)
    )
   ),
  R149-8
  )
 )
)</f>
        <v>0</v>
      </c>
      <c r="S284" s="405">
        <f ca="1">IF(OR(S149=0,S192&gt;0),0,
 IF(S$298=6,
  IF(COUNTIFS(I149:$I149,"&gt;0",I192:$I192,0)+COUNTIFS($O149:R149,"&gt;0",$O192:R192,0)&lt;5,S149-8,
   IF(COUNTIFS(I149:$I149,"&gt;=8",I192:$I192,0)+COUNTIFS($O149:R149,"&gt;=8",$O192:R192,0)&gt;=5,S149,S149+SUMIF(I284:$I284,"&lt;0")+SUMIF($O284:R284,"&lt;0"))),
  IF(S$298=7,
   IF(COUNTIFS(H149:$I149,"&gt;0",H192:$I192,0)+COUNTIFS($O149:R149,"&gt;0",$O192:R192,0)&lt;5,S149-8,
    IF(COUNTIFS(H149:$I149,"&gt;0",H192:$I192,0)+COUNTIFS($O149:R149,"&gt;0",$O192:R192,0)=5,
     IF(COUNTIFS(H149:$I149,"&gt;=8",H192:$I192,0)+COUNTIFS($O149:R149,"&gt;=8",$O192:R192,0)=5,S149, S149+SUMIF(H284:$I284,"&lt;0")+SUMIF($O284:R284,"&lt;0")),
    S149+IF(R284&lt;0,R284,0)
    )
   ),
  S149-8
  )
 )
)</f>
        <v>0</v>
      </c>
      <c r="T284" s="405">
        <f ca="1">IF(OR(T149=0,T192&gt;0),0,
 IF(T$298=6,
  IF(COUNTIFS($O149:S149,"&gt;0",$O192:S192,0)&lt;5,T149-8,
   IF(COUNTIFS($O149:S149,"&gt;=8",$O192:S192,0)&gt;=5,T149,T149+SUMIF($O284:S284,"&lt;0"))),
  IF(T$298=7,
   IF(COUNTIFS(I149:$I149,"&gt;0",I192:$I192,0)+COUNTIFS($O149:S149,"&gt;0",$O192:S192,0)&lt;5,T149-8,
    IF(COUNTIFS(I149:$I149,"&gt;0",I192:$I192,0)+COUNTIFS($O149:S149,"&gt;0",$O192:S192,0)=5,
     IF(COUNTIFS(I149:$I149,"&gt;=8",I192:$I192,0)+COUNTIFS($O149:S149,"&gt;=8",$O192:S192,0)=5,T149, T149+SUMIF(I284:$I284,"&lt;0")+SUMIF($O284:S284,"&lt;0")),
    T149+IF(S284&lt;0,S284,0)
    )
   ),
  T149-8
  )
 )
)</f>
        <v>0</v>
      </c>
      <c r="U284" s="405">
        <f t="shared" ca="1" si="199"/>
        <v>0</v>
      </c>
      <c r="V284" s="406">
        <f t="shared" ca="1" si="199"/>
        <v>0</v>
      </c>
      <c r="W284" s="406">
        <f t="shared" ca="1" si="199"/>
        <v>0</v>
      </c>
      <c r="X284" s="406">
        <f t="shared" ca="1" si="199"/>
        <v>0</v>
      </c>
      <c r="Y284" s="406">
        <f t="shared" ca="1" si="199"/>
        <v>0</v>
      </c>
      <c r="Z284" s="406">
        <f t="shared" ca="1" si="199"/>
        <v>0</v>
      </c>
      <c r="AA284" s="406">
        <f t="shared" ca="1" si="199"/>
        <v>0</v>
      </c>
      <c r="AB284" s="406">
        <f t="shared" ca="1" si="199"/>
        <v>0</v>
      </c>
      <c r="AC284" s="406">
        <f t="shared" ca="1" si="199"/>
        <v>0</v>
      </c>
      <c r="AD284" s="406">
        <f t="shared" ca="1" si="199"/>
        <v>0</v>
      </c>
      <c r="AE284" s="406">
        <f t="shared" ca="1" si="199"/>
        <v>0</v>
      </c>
      <c r="AF284" s="406">
        <f t="shared" ca="1" si="199"/>
        <v>0</v>
      </c>
      <c r="AG284" s="406">
        <f t="shared" ca="1" si="199"/>
        <v>0</v>
      </c>
      <c r="AH284" s="406">
        <f t="shared" ca="1" si="199"/>
        <v>0</v>
      </c>
      <c r="AI284" s="406">
        <f t="shared" ca="1" si="199"/>
        <v>0</v>
      </c>
      <c r="AJ284" s="406">
        <f t="shared" ca="1" si="199"/>
        <v>0</v>
      </c>
      <c r="AK284" s="406">
        <f t="shared" ca="1" si="199"/>
        <v>0</v>
      </c>
      <c r="AL284" s="406">
        <f t="shared" ca="1" si="199"/>
        <v>0</v>
      </c>
      <c r="AM284" s="406">
        <f t="shared" ca="1" si="199"/>
        <v>0</v>
      </c>
      <c r="AN284" s="406">
        <f t="shared" ca="1" si="199"/>
        <v>0</v>
      </c>
      <c r="AO284" s="406">
        <f t="shared" ca="1" si="199"/>
        <v>0</v>
      </c>
      <c r="AP284" s="406">
        <f t="shared" ca="1" si="199"/>
        <v>0</v>
      </c>
      <c r="AQ284" s="269">
        <f t="shared" ca="1" si="199"/>
        <v>0</v>
      </c>
      <c r="AR284" s="269">
        <f t="shared" ca="1" si="199"/>
        <v>0</v>
      </c>
      <c r="AS284" s="517">
        <f t="shared" ca="1" si="199"/>
        <v>0</v>
      </c>
      <c r="AU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</row>
    <row r="285" spans="4:72" s="69" customFormat="1" ht="15" customHeight="1">
      <c r="D285" s="404">
        <f t="shared" si="200"/>
        <v>0</v>
      </c>
      <c r="E285" s="405">
        <f t="shared" si="200"/>
        <v>0</v>
      </c>
      <c r="F285" s="405">
        <f t="shared" si="200"/>
        <v>0</v>
      </c>
      <c r="G285" s="405">
        <f t="shared" si="200"/>
        <v>0</v>
      </c>
      <c r="H285" s="405">
        <f t="shared" ca="1" si="200"/>
        <v>0</v>
      </c>
      <c r="I285" s="561">
        <f t="shared" ca="1" si="197"/>
        <v>0</v>
      </c>
      <c r="L285" s="40"/>
      <c r="M285" s="22"/>
      <c r="N285" s="187" t="str">
        <f t="shared" si="198"/>
        <v>직원3</v>
      </c>
      <c r="O285" s="404">
        <f ca="1">IF(OR(O150=0,O193&gt;0),0,
 IF(O$298=6,
  IF(COUNTIFS(E150:$I150,"&gt;0",E193:$I193,0)&lt;5,O150-8,
   IF(COUNTIFS(E150:$I150,"&gt;=8",E193:$I193,0)&gt;=5,O150,O150+SUMIF(D285:$I285,"&lt;0"))),
  IF(O$298=7,
   IF(COUNTIFS(D150:$I150,"&gt;0",D193:$I193,0)&lt;5,O150-8,
    IF(COUNTIFS(D150:$I150,"&gt;0",D193:$I193,0)=5,
     IF(COUNTIFS(D150:$I150,"&gt;=8",D193:$I193,0)=5,O150, O150+SUMIF(D285:$I285,"&lt;0")),
    O150+IF(I285&lt;0,I285,0)
    )
   ),
  O150-8
  )
 )
)</f>
        <v>0</v>
      </c>
      <c r="P285" s="405">
        <f ca="1">IF(OR(P150=0,P193&gt;0),0,
 IF(P$298=6,
  IF(COUNTIFS(F150:$I150,"&gt;0",E193:$I193,0)+COUNTIFS($O150:O150,"&gt;0",$O193:O193,0)&lt;5,P150-8,
   IF(COUNTIFS(F150:$I150,"&gt;=8",E193:$I193,0)+COUNTIFS($O150:O150,"&gt;=8",$O193:O193,0)&gt;=5,P150,P150+SUMIF(E285:$I285,"&lt;0")+SUMIF($O285:O285,"&lt;0"))),
  IF(P$298=7,
   IF(COUNTIFS(E150:$I150,"&gt;0",E193:$I193,0)+COUNTIFS($O150:O150,"&gt;0",$O193:O193,0)&lt;5,P150-8,
    IF(COUNTIFS(E150:$I150,"&gt;0",E193:$I193,0)+COUNTIFS($O150:O150,"&gt;0",$O193:O193,0)=5,
     IF(COUNTIFS(E150:$I150,"&gt;=8",E193:$I193,0)+COUNTIFS($O150:O150,"&gt;=8",$O193:O193,0)=5,P150, P150+SUMIF(E285:$I285,"&lt;0")+SUMIF($O285:O285,"&lt;0")),
    P150+IF(O285&lt;0,O285,0)
    )
   ),
  P150-8
  )
 )
)</f>
        <v>0</v>
      </c>
      <c r="Q285" s="405">
        <f ca="1">IF(OR(Q150=0,Q193&gt;0),0,
 IF(Q$298=6,
  IF(COUNTIFS(G150:$I150,"&gt;0",G193:$I193,0)+COUNTIFS($O150:P150,"&gt;0",$O193:P193,0)&lt;5,Q150-8,
   IF(COUNTIFS(G150:$I150,"&gt;=8",G193:$I193,0)+COUNTIFS($O150:P150,"&gt;=8",$O193:P193,0)&gt;=5,Q150,Q150+SUMIF(G285:$I285,"&lt;0")+SUMIF($O285:P285,"&lt;0"))),
  IF(Q$298=7,
   IF(COUNTIFS(F150:$I150,"&gt;0",F193:$I193,0)+COUNTIFS($O150:P150,"&gt;0",$O193:P193,0)&lt;5,Q150-8,
    IF(COUNTIFS(F150:$I150,"&gt;0",F193:$I193,0)+COUNTIFS($O150:P150,"&gt;0",$O193:P193,0)=5,
     IF(COUNTIFS(F150:$I150,"&gt;=8",F193:$I193,0)+COUNTIFS($O150:P150,"&gt;=8",$O193:P193,0)=5,Q150, Q150+SUMIF(F285:$I285,"&lt;0")+SUMIF($O285:P285,"&lt;0")),
    Q150+IF(P285&lt;0,P285,0)
    )
   ),
  Q150-8
  )
 )
)</f>
        <v>0</v>
      </c>
      <c r="R285" s="405">
        <f ca="1">IF(OR(R150=0,R193&gt;0),0,
 IF(R$298=6,
  IF(COUNTIFS(H150:$I150,"&gt;0",H193:$I193,0)+COUNTIFS($O150:Q150,"&gt;0",$O193:Q193,0)&lt;5,R150-8,
   IF(COUNTIFS(H150:$I150,"&gt;=8",H193:$I193,0)+COUNTIFS($O150:Q150,"&gt;=8",$O193:Q193,0)&gt;=5,R150,R150+SUMIF(H285:$I285,"&lt;0")+SUMIF($O285:Q285,"&lt;0"))),
  IF(R$298=7,
   IF(COUNTIFS(G150:$I150,"&gt;0",G193:$I193,0)+COUNTIFS($O150:Q150,"&gt;0",$O193:Q193,0)&lt;5,R150-8,
    IF(COUNTIFS(G150:$I150,"&gt;0",G193:$I193,0)+COUNTIFS($O150:Q150,"&gt;0",$O193:Q193,0)=5,
     IF(COUNTIFS(G150:$I150,"&gt;=8",G193:$I193,0)+COUNTIFS($O150:Q150,"&gt;=8",$O193:Q193,0)=5,R150, R150+SUMIF(G285:$I285,"&lt;0")+SUMIF($O285:Q285,"&lt;0")),
    R150+IF(Q285&lt;0,Q285,0)
    )
   ),
  R150-8
  )
 )
)</f>
        <v>0</v>
      </c>
      <c r="S285" s="405">
        <f ca="1">IF(OR(S150=0,S193&gt;0),0,
 IF(S$298=6,
  IF(COUNTIFS(I150:$I150,"&gt;0",I193:$I193,0)+COUNTIFS($O150:R150,"&gt;0",$O193:R193,0)&lt;5,S150-8,
   IF(COUNTIFS(I150:$I150,"&gt;=8",I193:$I193,0)+COUNTIFS($O150:R150,"&gt;=8",$O193:R193,0)&gt;=5,S150,S150+SUMIF(I285:$I285,"&lt;0")+SUMIF($O285:R285,"&lt;0"))),
  IF(S$298=7,
   IF(COUNTIFS(H150:$I150,"&gt;0",H193:$I193,0)+COUNTIFS($O150:R150,"&gt;0",$O193:R193,0)&lt;5,S150-8,
    IF(COUNTIFS(H150:$I150,"&gt;0",H193:$I193,0)+COUNTIFS($O150:R150,"&gt;0",$O193:R193,0)=5,
     IF(COUNTIFS(H150:$I150,"&gt;=8",H193:$I193,0)+COUNTIFS($O150:R150,"&gt;=8",$O193:R193,0)=5,S150, S150+SUMIF(H285:$I285,"&lt;0")+SUMIF($O285:R285,"&lt;0")),
    S150+IF(R285&lt;0,R285,0)
    )
   ),
  S150-8
  )
 )
)</f>
        <v>0</v>
      </c>
      <c r="T285" s="405">
        <f ca="1">IF(OR(T150=0,T193&gt;0),0,
 IF(T$298=6,
  IF(COUNTIFS($O150:S150,"&gt;0",$O193:S193,0)&lt;5,T150-8,
   IF(COUNTIFS($O150:S150,"&gt;=8",$O193:S193,0)&gt;=5,T150,T150+SUMIF($O285:S285,"&lt;0"))),
  IF(T$298=7,
   IF(COUNTIFS(I150:$I150,"&gt;0",I193:$I193,0)+COUNTIFS($O150:S150,"&gt;0",$O193:S193,0)&lt;5,T150-8,
    IF(COUNTIFS(I150:$I150,"&gt;0",I193:$I193,0)+COUNTIFS($O150:S150,"&gt;0",$O193:S193,0)=5,
     IF(COUNTIFS(I150:$I150,"&gt;=8",I193:$I193,0)+COUNTIFS($O150:S150,"&gt;=8",$O193:S193,0)=5,T150, T150+SUMIF(I285:$I285,"&lt;0")+SUMIF($O285:S285,"&lt;0")),
    T150+IF(S285&lt;0,S285,0)
    )
   ),
  T150-8
  )
 )
)</f>
        <v>0</v>
      </c>
      <c r="U285" s="405">
        <f t="shared" ca="1" si="199"/>
        <v>0</v>
      </c>
      <c r="V285" s="406">
        <f t="shared" ca="1" si="199"/>
        <v>0</v>
      </c>
      <c r="W285" s="406">
        <f t="shared" ca="1" si="199"/>
        <v>0</v>
      </c>
      <c r="X285" s="406">
        <f t="shared" ca="1" si="199"/>
        <v>0</v>
      </c>
      <c r="Y285" s="406">
        <f t="shared" ca="1" si="199"/>
        <v>0</v>
      </c>
      <c r="Z285" s="406">
        <f t="shared" ca="1" si="199"/>
        <v>0</v>
      </c>
      <c r="AA285" s="406">
        <f t="shared" ca="1" si="199"/>
        <v>0</v>
      </c>
      <c r="AB285" s="406">
        <f t="shared" ca="1" si="199"/>
        <v>0</v>
      </c>
      <c r="AC285" s="406">
        <f t="shared" ca="1" si="199"/>
        <v>0</v>
      </c>
      <c r="AD285" s="406">
        <f t="shared" ca="1" si="199"/>
        <v>0</v>
      </c>
      <c r="AE285" s="406">
        <f t="shared" ca="1" si="199"/>
        <v>0</v>
      </c>
      <c r="AF285" s="406">
        <f t="shared" ca="1" si="199"/>
        <v>0</v>
      </c>
      <c r="AG285" s="406">
        <f t="shared" ca="1" si="199"/>
        <v>0</v>
      </c>
      <c r="AH285" s="406">
        <f t="shared" ca="1" si="199"/>
        <v>0</v>
      </c>
      <c r="AI285" s="406">
        <f t="shared" ca="1" si="199"/>
        <v>0</v>
      </c>
      <c r="AJ285" s="406">
        <f t="shared" ca="1" si="199"/>
        <v>0</v>
      </c>
      <c r="AK285" s="406">
        <f t="shared" ca="1" si="199"/>
        <v>0</v>
      </c>
      <c r="AL285" s="406">
        <f t="shared" ca="1" si="199"/>
        <v>0</v>
      </c>
      <c r="AM285" s="406">
        <f t="shared" ca="1" si="199"/>
        <v>0</v>
      </c>
      <c r="AN285" s="406">
        <f t="shared" ca="1" si="199"/>
        <v>0</v>
      </c>
      <c r="AO285" s="406">
        <f t="shared" ca="1" si="199"/>
        <v>0</v>
      </c>
      <c r="AP285" s="406">
        <f t="shared" ca="1" si="199"/>
        <v>0</v>
      </c>
      <c r="AQ285" s="269">
        <f t="shared" ca="1" si="199"/>
        <v>0</v>
      </c>
      <c r="AR285" s="269">
        <f t="shared" ca="1" si="199"/>
        <v>0</v>
      </c>
      <c r="AS285" s="517">
        <f t="shared" ca="1" si="199"/>
        <v>0</v>
      </c>
      <c r="AU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</row>
    <row r="286" spans="4:72" s="69" customFormat="1" ht="15" customHeight="1">
      <c r="D286" s="404">
        <f t="shared" si="200"/>
        <v>0</v>
      </c>
      <c r="E286" s="405">
        <f t="shared" si="200"/>
        <v>0</v>
      </c>
      <c r="F286" s="405">
        <f t="shared" si="200"/>
        <v>0</v>
      </c>
      <c r="G286" s="405">
        <f t="shared" si="200"/>
        <v>0</v>
      </c>
      <c r="H286" s="405">
        <f t="shared" ca="1" si="200"/>
        <v>0</v>
      </c>
      <c r="I286" s="561">
        <f t="shared" ca="1" si="197"/>
        <v>0</v>
      </c>
      <c r="L286" s="40"/>
      <c r="M286" s="22"/>
      <c r="N286" s="187" t="str">
        <f t="shared" si="198"/>
        <v>직원4</v>
      </c>
      <c r="O286" s="404">
        <f ca="1">IF(OR(O151=0,O194&gt;0),0,
 IF(O$298=6,
  IF(COUNTIFS(E151:$I151,"&gt;0",E194:$I194,0)&lt;5,O151-8,
   IF(COUNTIFS(E151:$I151,"&gt;=8",E194:$I194,0)&gt;=5,O151,O151+SUMIF(D286:$I286,"&lt;0"))),
  IF(O$298=7,
   IF(COUNTIFS(D151:$I151,"&gt;0",D194:$I194,0)&lt;5,O151-8,
    IF(COUNTIFS(D151:$I151,"&gt;0",D194:$I194,0)=5,
     IF(COUNTIFS(D151:$I151,"&gt;=8",D194:$I194,0)=5,O151, O151+SUMIF(D286:$I286,"&lt;0")),
    O151+IF(I286&lt;0,I286,0)
    )
   ),
  O151-8
  )
 )
)</f>
        <v>0</v>
      </c>
      <c r="P286" s="405">
        <f ca="1">IF(OR(P151=0,P194&gt;0),0,
 IF(P$298=6,
  IF(COUNTIFS(F151:$I151,"&gt;0",E194:$I194,0)+COUNTIFS($O151:O151,"&gt;0",$O194:O194,0)&lt;5,P151-8,
   IF(COUNTIFS(F151:$I151,"&gt;=8",E194:$I194,0)+COUNTIFS($O151:O151,"&gt;=8",$O194:O194,0)&gt;=5,P151,P151+SUMIF(E286:$I286,"&lt;0")+SUMIF($O286:O286,"&lt;0"))),
  IF(P$298=7,
   IF(COUNTIFS(E151:$I151,"&gt;0",E194:$I194,0)+COUNTIFS($O151:O151,"&gt;0",$O194:O194,0)&lt;5,P151-8,
    IF(COUNTIFS(E151:$I151,"&gt;0",E194:$I194,0)+COUNTIFS($O151:O151,"&gt;0",$O194:O194,0)=5,
     IF(COUNTIFS(E151:$I151,"&gt;=8",E194:$I194,0)+COUNTIFS($O151:O151,"&gt;=8",$O194:O194,0)=5,P151, P151+SUMIF(E286:$I286,"&lt;0")+SUMIF($O286:O286,"&lt;0")),
    P151+IF(O286&lt;0,O286,0)
    )
   ),
  P151-8
  )
 )
)</f>
        <v>0</v>
      </c>
      <c r="Q286" s="405">
        <f ca="1">IF(OR(Q151=0,Q194&gt;0),0,
 IF(Q$298=6,
  IF(COUNTIFS(G151:$I151,"&gt;0",G194:$I194,0)+COUNTIFS($O151:P151,"&gt;0",$O194:P194,0)&lt;5,Q151-8,
   IF(COUNTIFS(G151:$I151,"&gt;=8",G194:$I194,0)+COUNTIFS($O151:P151,"&gt;=8",$O194:P194,0)&gt;=5,Q151,Q151+SUMIF(G286:$I286,"&lt;0")+SUMIF($O286:P286,"&lt;0"))),
  IF(Q$298=7,
   IF(COUNTIFS(F151:$I151,"&gt;0",F194:$I194,0)+COUNTIFS($O151:P151,"&gt;0",$O194:P194,0)&lt;5,Q151-8,
    IF(COUNTIFS(F151:$I151,"&gt;0",F194:$I194,0)+COUNTIFS($O151:P151,"&gt;0",$O194:P194,0)=5,
     IF(COUNTIFS(F151:$I151,"&gt;=8",F194:$I194,0)+COUNTIFS($O151:P151,"&gt;=8",$O194:P194,0)=5,Q151, Q151+SUMIF(F286:$I286,"&lt;0")+SUMIF($O286:P286,"&lt;0")),
    Q151+IF(P286&lt;0,P286,0)
    )
   ),
  Q151-8
  )
 )
)</f>
        <v>0</v>
      </c>
      <c r="R286" s="405">
        <f ca="1">IF(OR(R151=0,R194&gt;0),0,
 IF(R$298=6,
  IF(COUNTIFS(H151:$I151,"&gt;0",H194:$I194,0)+COUNTIFS($O151:Q151,"&gt;0",$O194:Q194,0)&lt;5,R151-8,
   IF(COUNTIFS(H151:$I151,"&gt;=8",H194:$I194,0)+COUNTIFS($O151:Q151,"&gt;=8",$O194:Q194,0)&gt;=5,R151,R151+SUMIF(H286:$I286,"&lt;0")+SUMIF($O286:Q286,"&lt;0"))),
  IF(R$298=7,
   IF(COUNTIFS(G151:$I151,"&gt;0",G194:$I194,0)+COUNTIFS($O151:Q151,"&gt;0",$O194:Q194,0)&lt;5,R151-8,
    IF(COUNTIFS(G151:$I151,"&gt;0",G194:$I194,0)+COUNTIFS($O151:Q151,"&gt;0",$O194:Q194,0)=5,
     IF(COUNTIFS(G151:$I151,"&gt;=8",G194:$I194,0)+COUNTIFS($O151:Q151,"&gt;=8",$O194:Q194,0)=5,R151, R151+SUMIF(G286:$I286,"&lt;0")+SUMIF($O286:Q286,"&lt;0")),
    R151+IF(Q286&lt;0,Q286,0)
    )
   ),
  R151-8
  )
 )
)</f>
        <v>0</v>
      </c>
      <c r="S286" s="405">
        <f ca="1">IF(OR(S151=0,S194&gt;0),0,
 IF(S$298=6,
  IF(COUNTIFS(I151:$I151,"&gt;0",I194:$I194,0)+COUNTIFS($O151:R151,"&gt;0",$O194:R194,0)&lt;5,S151-8,
   IF(COUNTIFS(I151:$I151,"&gt;=8",I194:$I194,0)+COUNTIFS($O151:R151,"&gt;=8",$O194:R194,0)&gt;=5,S151,S151+SUMIF(I286:$I286,"&lt;0")+SUMIF($O286:R286,"&lt;0"))),
  IF(S$298=7,
   IF(COUNTIFS(H151:$I151,"&gt;0",H194:$I194,0)+COUNTIFS($O151:R151,"&gt;0",$O194:R194,0)&lt;5,S151-8,
    IF(COUNTIFS(H151:$I151,"&gt;0",H194:$I194,0)+COUNTIFS($O151:R151,"&gt;0",$O194:R194,0)=5,
     IF(COUNTIFS(H151:$I151,"&gt;=8",H194:$I194,0)+COUNTIFS($O151:R151,"&gt;=8",$O194:R194,0)=5,S151, S151+SUMIF(H286:$I286,"&lt;0")+SUMIF($O286:R286,"&lt;0")),
    S151+IF(R286&lt;0,R286,0)
    )
   ),
  S151-8
  )
 )
)</f>
        <v>0</v>
      </c>
      <c r="T286" s="405">
        <f ca="1">IF(OR(T151=0,T194&gt;0),0,
 IF(T$298=6,
  IF(COUNTIFS($O151:S151,"&gt;0",$O194:S194,0)&lt;5,T151-8,
   IF(COUNTIFS($O151:S151,"&gt;=8",$O194:S194,0)&gt;=5,T151,T151+SUMIF($O286:S286,"&lt;0"))),
  IF(T$298=7,
   IF(COUNTIFS(I151:$I151,"&gt;0",I194:$I194,0)+COUNTIFS($O151:S151,"&gt;0",$O194:S194,0)&lt;5,T151-8,
    IF(COUNTIFS(I151:$I151,"&gt;0",I194:$I194,0)+COUNTIFS($O151:S151,"&gt;0",$O194:S194,0)=5,
     IF(COUNTIFS(I151:$I151,"&gt;=8",I194:$I194,0)+COUNTIFS($O151:S151,"&gt;=8",$O194:S194,0)=5,T151, T151+SUMIF(I286:$I286,"&lt;0")+SUMIF($O286:S286,"&lt;0")),
    T151+IF(S286&lt;0,S286,0)
    )
   ),
  T151-8
  )
 )
)</f>
        <v>0</v>
      </c>
      <c r="U286" s="405">
        <f t="shared" ca="1" si="199"/>
        <v>0</v>
      </c>
      <c r="V286" s="406">
        <f t="shared" ca="1" si="199"/>
        <v>0</v>
      </c>
      <c r="W286" s="406">
        <f t="shared" ca="1" si="199"/>
        <v>0</v>
      </c>
      <c r="X286" s="406">
        <f t="shared" ca="1" si="199"/>
        <v>0</v>
      </c>
      <c r="Y286" s="406">
        <f t="shared" ca="1" si="199"/>
        <v>0</v>
      </c>
      <c r="Z286" s="406">
        <f t="shared" ca="1" si="199"/>
        <v>0</v>
      </c>
      <c r="AA286" s="406">
        <f t="shared" ca="1" si="199"/>
        <v>0</v>
      </c>
      <c r="AB286" s="406">
        <f t="shared" ca="1" si="199"/>
        <v>0</v>
      </c>
      <c r="AC286" s="406">
        <f t="shared" ca="1" si="199"/>
        <v>0</v>
      </c>
      <c r="AD286" s="406">
        <f t="shared" ca="1" si="199"/>
        <v>0</v>
      </c>
      <c r="AE286" s="406">
        <f t="shared" ca="1" si="199"/>
        <v>0</v>
      </c>
      <c r="AF286" s="406">
        <f t="shared" ca="1" si="199"/>
        <v>0</v>
      </c>
      <c r="AG286" s="406">
        <f t="shared" ca="1" si="199"/>
        <v>0</v>
      </c>
      <c r="AH286" s="406">
        <f t="shared" ca="1" si="199"/>
        <v>0</v>
      </c>
      <c r="AI286" s="406">
        <f t="shared" ca="1" si="199"/>
        <v>0</v>
      </c>
      <c r="AJ286" s="406">
        <f t="shared" ca="1" si="199"/>
        <v>0</v>
      </c>
      <c r="AK286" s="406">
        <f t="shared" ca="1" si="199"/>
        <v>0</v>
      </c>
      <c r="AL286" s="406">
        <f t="shared" ca="1" si="199"/>
        <v>0</v>
      </c>
      <c r="AM286" s="406">
        <f t="shared" ca="1" si="199"/>
        <v>0</v>
      </c>
      <c r="AN286" s="406">
        <f t="shared" ca="1" si="199"/>
        <v>0</v>
      </c>
      <c r="AO286" s="406">
        <f t="shared" ca="1" si="199"/>
        <v>0</v>
      </c>
      <c r="AP286" s="406">
        <f t="shared" ca="1" si="199"/>
        <v>0</v>
      </c>
      <c r="AQ286" s="269">
        <f t="shared" ca="1" si="199"/>
        <v>0</v>
      </c>
      <c r="AR286" s="269">
        <f t="shared" ca="1" si="199"/>
        <v>0</v>
      </c>
      <c r="AS286" s="517">
        <f t="shared" ca="1" si="199"/>
        <v>0</v>
      </c>
      <c r="AU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</row>
    <row r="287" spans="4:72" s="69" customFormat="1" ht="15" customHeight="1">
      <c r="D287" s="404">
        <f t="shared" si="200"/>
        <v>0</v>
      </c>
      <c r="E287" s="405">
        <f t="shared" si="200"/>
        <v>0</v>
      </c>
      <c r="F287" s="405">
        <f t="shared" si="200"/>
        <v>0</v>
      </c>
      <c r="G287" s="405">
        <f t="shared" si="200"/>
        <v>0</v>
      </c>
      <c r="H287" s="405">
        <f t="shared" ca="1" si="200"/>
        <v>0</v>
      </c>
      <c r="I287" s="561">
        <f t="shared" ca="1" si="197"/>
        <v>0</v>
      </c>
      <c r="L287" s="40"/>
      <c r="M287" s="22"/>
      <c r="N287" s="187" t="str">
        <f t="shared" si="198"/>
        <v>직원5</v>
      </c>
      <c r="O287" s="404">
        <f ca="1">IF(OR(O152=0,O195&gt;0),0,
 IF(O$298=6,
  IF(COUNTIFS(E152:$I152,"&gt;0",E195:$I195,0)&lt;5,O152-8,
   IF(COUNTIFS(E152:$I152,"&gt;=8",E195:$I195,0)&gt;=5,O152,O152+SUMIF(D287:$I287,"&lt;0"))),
  IF(O$298=7,
   IF(COUNTIFS(D152:$I152,"&gt;0",D195:$I195,0)&lt;5,O152-8,
    IF(COUNTIFS(D152:$I152,"&gt;0",D195:$I195,0)=5,
     IF(COUNTIFS(D152:$I152,"&gt;=8",D195:$I195,0)=5,O152, O152+SUMIF(D287:$I287,"&lt;0")),
    O152+IF(I287&lt;0,I287,0)
    )
   ),
  O152-8
  )
 )
)</f>
        <v>0</v>
      </c>
      <c r="P287" s="405">
        <f ca="1">IF(OR(P152=0,P195&gt;0),0,
 IF(P$298=6,
  IF(COUNTIFS(F152:$I152,"&gt;0",E195:$I195,0)+COUNTIFS($O152:O152,"&gt;0",$O195:O195,0)&lt;5,P152-8,
   IF(COUNTIFS(F152:$I152,"&gt;=8",E195:$I195,0)+COUNTIFS($O152:O152,"&gt;=8",$O195:O195,0)&gt;=5,P152,P152+SUMIF(E287:$I287,"&lt;0")+SUMIF($O287:O287,"&lt;0"))),
  IF(P$298=7,
   IF(COUNTIFS(E152:$I152,"&gt;0",E195:$I195,0)+COUNTIFS($O152:O152,"&gt;0",$O195:O195,0)&lt;5,P152-8,
    IF(COUNTIFS(E152:$I152,"&gt;0",E195:$I195,0)+COUNTIFS($O152:O152,"&gt;0",$O195:O195,0)=5,
     IF(COUNTIFS(E152:$I152,"&gt;=8",E195:$I195,0)+COUNTIFS($O152:O152,"&gt;=8",$O195:O195,0)=5,P152, P152+SUMIF(E287:$I287,"&lt;0")+SUMIF($O287:O287,"&lt;0")),
    P152+IF(O287&lt;0,O287,0)
    )
   ),
  P152-8
  )
 )
)</f>
        <v>0</v>
      </c>
      <c r="Q287" s="405">
        <f ca="1">IF(OR(Q152=0,Q195&gt;0),0,
 IF(Q$298=6,
  IF(COUNTIFS(G152:$I152,"&gt;0",G195:$I195,0)+COUNTIFS($O152:P152,"&gt;0",$O195:P195,0)&lt;5,Q152-8,
   IF(COUNTIFS(G152:$I152,"&gt;=8",G195:$I195,0)+COUNTIFS($O152:P152,"&gt;=8",$O195:P195,0)&gt;=5,Q152,Q152+SUMIF(G287:$I287,"&lt;0")+SUMIF($O287:P287,"&lt;0"))),
  IF(Q$298=7,
   IF(COUNTIFS(F152:$I152,"&gt;0",F195:$I195,0)+COUNTIFS($O152:P152,"&gt;0",$O195:P195,0)&lt;5,Q152-8,
    IF(COUNTIFS(F152:$I152,"&gt;0",F195:$I195,0)+COUNTIFS($O152:P152,"&gt;0",$O195:P195,0)=5,
     IF(COUNTIFS(F152:$I152,"&gt;=8",F195:$I195,0)+COUNTIFS($O152:P152,"&gt;=8",$O195:P195,0)=5,Q152, Q152+SUMIF(F287:$I287,"&lt;0")+SUMIF($O287:P287,"&lt;0")),
    Q152+IF(P287&lt;0,P287,0)
    )
   ),
  Q152-8
  )
 )
)</f>
        <v>0</v>
      </c>
      <c r="R287" s="405">
        <f ca="1">IF(OR(R152=0,R195&gt;0),0,
 IF(R$298=6,
  IF(COUNTIFS(H152:$I152,"&gt;0",H195:$I195,0)+COUNTIFS($O152:Q152,"&gt;0",$O195:Q195,0)&lt;5,R152-8,
   IF(COUNTIFS(H152:$I152,"&gt;=8",H195:$I195,0)+COUNTIFS($O152:Q152,"&gt;=8",$O195:Q195,0)&gt;=5,R152,R152+SUMIF(H287:$I287,"&lt;0")+SUMIF($O287:Q287,"&lt;0"))),
  IF(R$298=7,
   IF(COUNTIFS(G152:$I152,"&gt;0",G195:$I195,0)+COUNTIFS($O152:Q152,"&gt;0",$O195:Q195,0)&lt;5,R152-8,
    IF(COUNTIFS(G152:$I152,"&gt;0",G195:$I195,0)+COUNTIFS($O152:Q152,"&gt;0",$O195:Q195,0)=5,
     IF(COUNTIFS(G152:$I152,"&gt;=8",G195:$I195,0)+COUNTIFS($O152:Q152,"&gt;=8",$O195:Q195,0)=5,R152, R152+SUMIF(G287:$I287,"&lt;0")+SUMIF($O287:Q287,"&lt;0")),
    R152+IF(Q287&lt;0,Q287,0)
    )
   ),
  R152-8
  )
 )
)</f>
        <v>0</v>
      </c>
      <c r="S287" s="405">
        <f ca="1">IF(OR(S152=0,S195&gt;0),0,
 IF(S$298=6,
  IF(COUNTIFS(I152:$I152,"&gt;0",I195:$I195,0)+COUNTIFS($O152:R152,"&gt;0",$O195:R195,0)&lt;5,S152-8,
   IF(COUNTIFS(I152:$I152,"&gt;=8",I195:$I195,0)+COUNTIFS($O152:R152,"&gt;=8",$O195:R195,0)&gt;=5,S152,S152+SUMIF(I287:$I287,"&lt;0")+SUMIF($O287:R287,"&lt;0"))),
  IF(S$298=7,
   IF(COUNTIFS(H152:$I152,"&gt;0",H195:$I195,0)+COUNTIFS($O152:R152,"&gt;0",$O195:R195,0)&lt;5,S152-8,
    IF(COUNTIFS(H152:$I152,"&gt;0",H195:$I195,0)+COUNTIFS($O152:R152,"&gt;0",$O195:R195,0)=5,
     IF(COUNTIFS(H152:$I152,"&gt;=8",H195:$I195,0)+COUNTIFS($O152:R152,"&gt;=8",$O195:R195,0)=5,S152, S152+SUMIF(H287:$I287,"&lt;0")+SUMIF($O287:R287,"&lt;0")),
    S152+IF(R287&lt;0,R287,0)
    )
   ),
  S152-8
  )
 )
)</f>
        <v>0</v>
      </c>
      <c r="T287" s="405">
        <f ca="1">IF(OR(T152=0,T195&gt;0),0,
 IF(T$298=6,
  IF(COUNTIFS($O152:S152,"&gt;0",$O195:S195,0)&lt;5,T152-8,
   IF(COUNTIFS($O152:S152,"&gt;=8",$O195:S195,0)&gt;=5,T152,T152+SUMIF($O287:S287,"&lt;0"))),
  IF(T$298=7,
   IF(COUNTIFS(I152:$I152,"&gt;0",I195:$I195,0)+COUNTIFS($O152:S152,"&gt;0",$O195:S195,0)&lt;5,T152-8,
    IF(COUNTIFS(I152:$I152,"&gt;0",I195:$I195,0)+COUNTIFS($O152:S152,"&gt;0",$O195:S195,0)=5,
     IF(COUNTIFS(I152:$I152,"&gt;=8",I195:$I195,0)+COUNTIFS($O152:S152,"&gt;=8",$O195:S195,0)=5,T152, T152+SUMIF(I287:$I287,"&lt;0")+SUMIF($O287:S287,"&lt;0")),
    T152+IF(S287&lt;0,S287,0)
    )
   ),
  T152-8
  )
 )
)</f>
        <v>0</v>
      </c>
      <c r="U287" s="405">
        <f t="shared" ca="1" si="199"/>
        <v>0</v>
      </c>
      <c r="V287" s="406">
        <f t="shared" ca="1" si="199"/>
        <v>0</v>
      </c>
      <c r="W287" s="406">
        <f t="shared" ca="1" si="199"/>
        <v>0</v>
      </c>
      <c r="X287" s="406">
        <f t="shared" ca="1" si="199"/>
        <v>0</v>
      </c>
      <c r="Y287" s="406">
        <f t="shared" ca="1" si="199"/>
        <v>0</v>
      </c>
      <c r="Z287" s="406">
        <f t="shared" ca="1" si="199"/>
        <v>0</v>
      </c>
      <c r="AA287" s="406">
        <f t="shared" ca="1" si="199"/>
        <v>0</v>
      </c>
      <c r="AB287" s="406">
        <f t="shared" ca="1" si="199"/>
        <v>0</v>
      </c>
      <c r="AC287" s="406">
        <f t="shared" ca="1" si="199"/>
        <v>0</v>
      </c>
      <c r="AD287" s="406">
        <f t="shared" ca="1" si="199"/>
        <v>0</v>
      </c>
      <c r="AE287" s="406">
        <f t="shared" ca="1" si="199"/>
        <v>0</v>
      </c>
      <c r="AF287" s="406">
        <f t="shared" ca="1" si="199"/>
        <v>0</v>
      </c>
      <c r="AG287" s="406">
        <f t="shared" ca="1" si="199"/>
        <v>0</v>
      </c>
      <c r="AH287" s="406">
        <f t="shared" ca="1" si="199"/>
        <v>0</v>
      </c>
      <c r="AI287" s="406">
        <f t="shared" ca="1" si="199"/>
        <v>0</v>
      </c>
      <c r="AJ287" s="406">
        <f t="shared" ca="1" si="199"/>
        <v>0</v>
      </c>
      <c r="AK287" s="406">
        <f t="shared" ca="1" si="199"/>
        <v>0</v>
      </c>
      <c r="AL287" s="406">
        <f t="shared" ca="1" si="199"/>
        <v>0</v>
      </c>
      <c r="AM287" s="406">
        <f t="shared" ca="1" si="199"/>
        <v>0</v>
      </c>
      <c r="AN287" s="406">
        <f t="shared" ca="1" si="199"/>
        <v>0</v>
      </c>
      <c r="AO287" s="406">
        <f t="shared" ca="1" si="199"/>
        <v>0</v>
      </c>
      <c r="AP287" s="406">
        <f t="shared" ca="1" si="199"/>
        <v>0</v>
      </c>
      <c r="AQ287" s="269">
        <f t="shared" ca="1" si="199"/>
        <v>0</v>
      </c>
      <c r="AR287" s="269">
        <f t="shared" ca="1" si="199"/>
        <v>0</v>
      </c>
      <c r="AS287" s="517">
        <f t="shared" ca="1" si="199"/>
        <v>0</v>
      </c>
      <c r="AU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</row>
    <row r="288" spans="4:72" s="69" customFormat="1" ht="15" customHeight="1">
      <c r="D288" s="404">
        <f t="shared" si="200"/>
        <v>0</v>
      </c>
      <c r="E288" s="405">
        <f t="shared" si="200"/>
        <v>0</v>
      </c>
      <c r="F288" s="405">
        <f t="shared" si="200"/>
        <v>0</v>
      </c>
      <c r="G288" s="405">
        <f t="shared" si="200"/>
        <v>0</v>
      </c>
      <c r="H288" s="405">
        <f t="shared" ca="1" si="200"/>
        <v>0</v>
      </c>
      <c r="I288" s="561">
        <f t="shared" ca="1" si="197"/>
        <v>0</v>
      </c>
      <c r="L288" s="40"/>
      <c r="M288" s="22"/>
      <c r="N288" s="187" t="str">
        <f t="shared" si="198"/>
        <v>직원6</v>
      </c>
      <c r="O288" s="404">
        <f ca="1">IF(OR(O153=0,O196&gt;0),0,
 IF(O$298=6,
  IF(COUNTIFS(E153:$I153,"&gt;0",E196:$I196,0)&lt;5,O153-8,
   IF(COUNTIFS(E153:$I153,"&gt;=8",E196:$I196,0)&gt;=5,O153,O153+SUMIF(D288:$I288,"&lt;0"))),
  IF(O$298=7,
   IF(COUNTIFS(D153:$I153,"&gt;0",D196:$I196,0)&lt;5,O153-8,
    IF(COUNTIFS(D153:$I153,"&gt;0",D196:$I196,0)=5,
     IF(COUNTIFS(D153:$I153,"&gt;=8",D196:$I196,0)=5,O153, O153+SUMIF(D288:$I288,"&lt;0")),
    O153+IF(I288&lt;0,I288,0)
    )
   ),
  O153-8
  )
 )
)</f>
        <v>0</v>
      </c>
      <c r="P288" s="405">
        <f ca="1">IF(OR(P153=0,P196&gt;0),0,
 IF(P$298=6,
  IF(COUNTIFS(F153:$I153,"&gt;0",E196:$I196,0)+COUNTIFS($O153:O153,"&gt;0",$O196:O196,0)&lt;5,P153-8,
   IF(COUNTIFS(F153:$I153,"&gt;=8",E196:$I196,0)+COUNTIFS($O153:O153,"&gt;=8",$O196:O196,0)&gt;=5,P153,P153+SUMIF(E288:$I288,"&lt;0")+SUMIF($O288:O288,"&lt;0"))),
  IF(P$298=7,
   IF(COUNTIFS(E153:$I153,"&gt;0",E196:$I196,0)+COUNTIFS($O153:O153,"&gt;0",$O196:O196,0)&lt;5,P153-8,
    IF(COUNTIFS(E153:$I153,"&gt;0",E196:$I196,0)+COUNTIFS($O153:O153,"&gt;0",$O196:O196,0)=5,
     IF(COUNTIFS(E153:$I153,"&gt;=8",E196:$I196,0)+COUNTIFS($O153:O153,"&gt;=8",$O196:O196,0)=5,P153, P153+SUMIF(E288:$I288,"&lt;0")+SUMIF($O288:O288,"&lt;0")),
    P153+IF(O288&lt;0,O288,0)
    )
   ),
  P153-8
  )
 )
)</f>
        <v>0</v>
      </c>
      <c r="Q288" s="405">
        <f ca="1">IF(OR(Q153=0,Q196&gt;0),0,
 IF(Q$298=6,
  IF(COUNTIFS(G153:$I153,"&gt;0",G196:$I196,0)+COUNTIFS($O153:P153,"&gt;0",$O196:P196,0)&lt;5,Q153-8,
   IF(COUNTIFS(G153:$I153,"&gt;=8",G196:$I196,0)+COUNTIFS($O153:P153,"&gt;=8",$O196:P196,0)&gt;=5,Q153,Q153+SUMIF(G288:$I288,"&lt;0")+SUMIF($O288:P288,"&lt;0"))),
  IF(Q$298=7,
   IF(COUNTIFS(F153:$I153,"&gt;0",F196:$I196,0)+COUNTIFS($O153:P153,"&gt;0",$O196:P196,0)&lt;5,Q153-8,
    IF(COUNTIFS(F153:$I153,"&gt;0",F196:$I196,0)+COUNTIFS($O153:P153,"&gt;0",$O196:P196,0)=5,
     IF(COUNTIFS(F153:$I153,"&gt;=8",F196:$I196,0)+COUNTIFS($O153:P153,"&gt;=8",$O196:P196,0)=5,Q153, Q153+SUMIF(F288:$I288,"&lt;0")+SUMIF($O288:P288,"&lt;0")),
    Q153+IF(P288&lt;0,P288,0)
    )
   ),
  Q153-8
  )
 )
)</f>
        <v>0</v>
      </c>
      <c r="R288" s="405">
        <f ca="1">IF(OR(R153=0,R196&gt;0),0,
 IF(R$298=6,
  IF(COUNTIFS(H153:$I153,"&gt;0",H196:$I196,0)+COUNTIFS($O153:Q153,"&gt;0",$O196:Q196,0)&lt;5,R153-8,
   IF(COUNTIFS(H153:$I153,"&gt;=8",H196:$I196,0)+COUNTIFS($O153:Q153,"&gt;=8",$O196:Q196,0)&gt;=5,R153,R153+SUMIF(H288:$I288,"&lt;0")+SUMIF($O288:Q288,"&lt;0"))),
  IF(R$298=7,
   IF(COUNTIFS(G153:$I153,"&gt;0",G196:$I196,0)+COUNTIFS($O153:Q153,"&gt;0",$O196:Q196,0)&lt;5,R153-8,
    IF(COUNTIFS(G153:$I153,"&gt;0",G196:$I196,0)+COUNTIFS($O153:Q153,"&gt;0",$O196:Q196,0)=5,
     IF(COUNTIFS(G153:$I153,"&gt;=8",G196:$I196,0)+COUNTIFS($O153:Q153,"&gt;=8",$O196:Q196,0)=5,R153, R153+SUMIF(G288:$I288,"&lt;0")+SUMIF($O288:Q288,"&lt;0")),
    R153+IF(Q288&lt;0,Q288,0)
    )
   ),
  R153-8
  )
 )
)</f>
        <v>0</v>
      </c>
      <c r="S288" s="405">
        <f ca="1">IF(OR(S153=0,S196&gt;0),0,
 IF(S$298=6,
  IF(COUNTIFS(I153:$I153,"&gt;0",I196:$I196,0)+COUNTIFS($O153:R153,"&gt;0",$O196:R196,0)&lt;5,S153-8,
   IF(COUNTIFS(I153:$I153,"&gt;=8",I196:$I196,0)+COUNTIFS($O153:R153,"&gt;=8",$O196:R196,0)&gt;=5,S153,S153+SUMIF(I288:$I288,"&lt;0")+SUMIF($O288:R288,"&lt;0"))),
  IF(S$298=7,
   IF(COUNTIFS(H153:$I153,"&gt;0",H196:$I196,0)+COUNTIFS($O153:R153,"&gt;0",$O196:R196,0)&lt;5,S153-8,
    IF(COUNTIFS(H153:$I153,"&gt;0",H196:$I196,0)+COUNTIFS($O153:R153,"&gt;0",$O196:R196,0)=5,
     IF(COUNTIFS(H153:$I153,"&gt;=8",H196:$I196,0)+COUNTIFS($O153:R153,"&gt;=8",$O196:R196,0)=5,S153, S153+SUMIF(H288:$I288,"&lt;0")+SUMIF($O288:R288,"&lt;0")),
    S153+IF(R288&lt;0,R288,0)
    )
   ),
  S153-8
  )
 )
)</f>
        <v>0</v>
      </c>
      <c r="T288" s="405">
        <f ca="1">IF(OR(T153=0,T196&gt;0),0,
 IF(T$298=6,
  IF(COUNTIFS($O153:S153,"&gt;0",$O196:S196,0)&lt;5,T153-8,
   IF(COUNTIFS($O153:S153,"&gt;=8",$O196:S196,0)&gt;=5,T153,T153+SUMIF($O288:S288,"&lt;0"))),
  IF(T$298=7,
   IF(COUNTIFS(I153:$I153,"&gt;0",I196:$I196,0)+COUNTIFS($O153:S153,"&gt;0",$O196:S196,0)&lt;5,T153-8,
    IF(COUNTIFS(I153:$I153,"&gt;0",I196:$I196,0)+COUNTIFS($O153:S153,"&gt;0",$O196:S196,0)=5,
     IF(COUNTIFS(I153:$I153,"&gt;=8",I196:$I196,0)+COUNTIFS($O153:S153,"&gt;=8",$O196:S196,0)=5,T153, T153+SUMIF(I288:$I288,"&lt;0")+SUMIF($O288:S288,"&lt;0")),
    T153+IF(S288&lt;0,S288,0)
    )
   ),
  T153-8
  )
 )
)</f>
        <v>0</v>
      </c>
      <c r="U288" s="405">
        <f t="shared" ca="1" si="199"/>
        <v>0</v>
      </c>
      <c r="V288" s="406">
        <f t="shared" ca="1" si="199"/>
        <v>0</v>
      </c>
      <c r="W288" s="406">
        <f t="shared" ca="1" si="199"/>
        <v>0</v>
      </c>
      <c r="X288" s="406">
        <f t="shared" ca="1" si="199"/>
        <v>0</v>
      </c>
      <c r="Y288" s="406">
        <f t="shared" ca="1" si="199"/>
        <v>0</v>
      </c>
      <c r="Z288" s="406">
        <f t="shared" ca="1" si="199"/>
        <v>0</v>
      </c>
      <c r="AA288" s="406">
        <f t="shared" ca="1" si="199"/>
        <v>0</v>
      </c>
      <c r="AB288" s="406">
        <f t="shared" ca="1" si="199"/>
        <v>0</v>
      </c>
      <c r="AC288" s="406">
        <f t="shared" ca="1" si="199"/>
        <v>0</v>
      </c>
      <c r="AD288" s="406">
        <f t="shared" ca="1" si="199"/>
        <v>0</v>
      </c>
      <c r="AE288" s="406">
        <f t="shared" ca="1" si="199"/>
        <v>0</v>
      </c>
      <c r="AF288" s="406">
        <f t="shared" ca="1" si="199"/>
        <v>0</v>
      </c>
      <c r="AG288" s="406">
        <f t="shared" ca="1" si="199"/>
        <v>0</v>
      </c>
      <c r="AH288" s="406">
        <f t="shared" ca="1" si="199"/>
        <v>0</v>
      </c>
      <c r="AI288" s="406">
        <f t="shared" ca="1" si="199"/>
        <v>0</v>
      </c>
      <c r="AJ288" s="406">
        <f t="shared" ca="1" si="199"/>
        <v>0</v>
      </c>
      <c r="AK288" s="406">
        <f t="shared" ca="1" si="199"/>
        <v>0</v>
      </c>
      <c r="AL288" s="406">
        <f t="shared" ca="1" si="199"/>
        <v>0</v>
      </c>
      <c r="AM288" s="406">
        <f t="shared" ca="1" si="199"/>
        <v>0</v>
      </c>
      <c r="AN288" s="406">
        <f t="shared" ca="1" si="199"/>
        <v>0</v>
      </c>
      <c r="AO288" s="406">
        <f t="shared" ca="1" si="199"/>
        <v>0</v>
      </c>
      <c r="AP288" s="406">
        <f t="shared" ca="1" si="199"/>
        <v>0</v>
      </c>
      <c r="AQ288" s="269">
        <f t="shared" ca="1" si="199"/>
        <v>0</v>
      </c>
      <c r="AR288" s="269">
        <f t="shared" ca="1" si="199"/>
        <v>0</v>
      </c>
      <c r="AS288" s="517">
        <f t="shared" ca="1" si="199"/>
        <v>0</v>
      </c>
      <c r="AU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</row>
    <row r="289" spans="4:72" s="69" customFormat="1" ht="15" customHeight="1">
      <c r="D289" s="404">
        <f t="shared" si="200"/>
        <v>0</v>
      </c>
      <c r="E289" s="405">
        <f t="shared" si="200"/>
        <v>0</v>
      </c>
      <c r="F289" s="405">
        <f t="shared" si="200"/>
        <v>0</v>
      </c>
      <c r="G289" s="405">
        <f t="shared" si="200"/>
        <v>0</v>
      </c>
      <c r="H289" s="405">
        <f t="shared" ca="1" si="200"/>
        <v>0</v>
      </c>
      <c r="I289" s="561">
        <f t="shared" ca="1" si="197"/>
        <v>0</v>
      </c>
      <c r="L289" s="40"/>
      <c r="M289" s="22"/>
      <c r="N289" s="187" t="str">
        <f t="shared" si="198"/>
        <v>직원7</v>
      </c>
      <c r="O289" s="404">
        <f ca="1">IF(OR(O154=0,O197&gt;0),0,
 IF(O$298=6,
  IF(COUNTIFS(E154:$I154,"&gt;0",E197:$I197,0)&lt;5,O154-8,
   IF(COUNTIFS(E154:$I154,"&gt;=8",E197:$I197,0)&gt;=5,O154,O154+SUMIF(D289:$I289,"&lt;0"))),
  IF(O$298=7,
   IF(COUNTIFS(D154:$I154,"&gt;0",D197:$I197,0)&lt;5,O154-8,
    IF(COUNTIFS(D154:$I154,"&gt;0",D197:$I197,0)=5,
     IF(COUNTIFS(D154:$I154,"&gt;=8",D197:$I197,0)=5,O154, O154+SUMIF(D289:$I289,"&lt;0")),
    O154+IF(I289&lt;0,I289,0)
    )
   ),
  O154-8
  )
 )
)</f>
        <v>0</v>
      </c>
      <c r="P289" s="405">
        <f ca="1">IF(OR(P154=0,P197&gt;0),0,
 IF(P$298=6,
  IF(COUNTIFS(F154:$I154,"&gt;0",E197:$I197,0)+COUNTIFS($O154:O154,"&gt;0",$O197:O197,0)&lt;5,P154-8,
   IF(COUNTIFS(F154:$I154,"&gt;=8",E197:$I197,0)+COUNTIFS($O154:O154,"&gt;=8",$O197:O197,0)&gt;=5,P154,P154+SUMIF(E289:$I289,"&lt;0")+SUMIF($O289:O289,"&lt;0"))),
  IF(P$298=7,
   IF(COUNTIFS(E154:$I154,"&gt;0",E197:$I197,0)+COUNTIFS($O154:O154,"&gt;0",$O197:O197,0)&lt;5,P154-8,
    IF(COUNTIFS(E154:$I154,"&gt;0",E197:$I197,0)+COUNTIFS($O154:O154,"&gt;0",$O197:O197,0)=5,
     IF(COUNTIFS(E154:$I154,"&gt;=8",E197:$I197,0)+COUNTIFS($O154:O154,"&gt;=8",$O197:O197,0)=5,P154, P154+SUMIF(E289:$I289,"&lt;0")+SUMIF($O289:O289,"&lt;0")),
    P154+IF(O289&lt;0,O289,0)
    )
   ),
  P154-8
  )
 )
)</f>
        <v>0</v>
      </c>
      <c r="Q289" s="405">
        <f ca="1">IF(OR(Q154=0,Q197&gt;0),0,
 IF(Q$298=6,
  IF(COUNTIFS(G154:$I154,"&gt;0",G197:$I197,0)+COUNTIFS($O154:P154,"&gt;0",$O197:P197,0)&lt;5,Q154-8,
   IF(COUNTIFS(G154:$I154,"&gt;=8",G197:$I197,0)+COUNTIFS($O154:P154,"&gt;=8",$O197:P197,0)&gt;=5,Q154,Q154+SUMIF(G289:$I289,"&lt;0")+SUMIF($O289:P289,"&lt;0"))),
  IF(Q$298=7,
   IF(COUNTIFS(F154:$I154,"&gt;0",F197:$I197,0)+COUNTIFS($O154:P154,"&gt;0",$O197:P197,0)&lt;5,Q154-8,
    IF(COUNTIFS(F154:$I154,"&gt;0",F197:$I197,0)+COUNTIFS($O154:P154,"&gt;0",$O197:P197,0)=5,
     IF(COUNTIFS(F154:$I154,"&gt;=8",F197:$I197,0)+COUNTIFS($O154:P154,"&gt;=8",$O197:P197,0)=5,Q154, Q154+SUMIF(F289:$I289,"&lt;0")+SUMIF($O289:P289,"&lt;0")),
    Q154+IF(P289&lt;0,P289,0)
    )
   ),
  Q154-8
  )
 )
)</f>
        <v>0</v>
      </c>
      <c r="R289" s="405">
        <f ca="1">IF(OR(R154=0,R197&gt;0),0,
 IF(R$298=6,
  IF(COUNTIFS(H154:$I154,"&gt;0",H197:$I197,0)+COUNTIFS($O154:Q154,"&gt;0",$O197:Q197,0)&lt;5,R154-8,
   IF(COUNTIFS(H154:$I154,"&gt;=8",H197:$I197,0)+COUNTIFS($O154:Q154,"&gt;=8",$O197:Q197,0)&gt;=5,R154,R154+SUMIF(H289:$I289,"&lt;0")+SUMIF($O289:Q289,"&lt;0"))),
  IF(R$298=7,
   IF(COUNTIFS(G154:$I154,"&gt;0",G197:$I197,0)+COUNTIFS($O154:Q154,"&gt;0",$O197:Q197,0)&lt;5,R154-8,
    IF(COUNTIFS(G154:$I154,"&gt;0",G197:$I197,0)+COUNTIFS($O154:Q154,"&gt;0",$O197:Q197,0)=5,
     IF(COUNTIFS(G154:$I154,"&gt;=8",G197:$I197,0)+COUNTIFS($O154:Q154,"&gt;=8",$O197:Q197,0)=5,R154, R154+SUMIF(G289:$I289,"&lt;0")+SUMIF($O289:Q289,"&lt;0")),
    R154+IF(Q289&lt;0,Q289,0)
    )
   ),
  R154-8
  )
 )
)</f>
        <v>0</v>
      </c>
      <c r="S289" s="405">
        <f ca="1">IF(OR(S154=0,S197&gt;0),0,
 IF(S$298=6,
  IF(COUNTIFS(I154:$I154,"&gt;0",I197:$I197,0)+COUNTIFS($O154:R154,"&gt;0",$O197:R197,0)&lt;5,S154-8,
   IF(COUNTIFS(I154:$I154,"&gt;=8",I197:$I197,0)+COUNTIFS($O154:R154,"&gt;=8",$O197:R197,0)&gt;=5,S154,S154+SUMIF(I289:$I289,"&lt;0")+SUMIF($O289:R289,"&lt;0"))),
  IF(S$298=7,
   IF(COUNTIFS(H154:$I154,"&gt;0",H197:$I197,0)+COUNTIFS($O154:R154,"&gt;0",$O197:R197,0)&lt;5,S154-8,
    IF(COUNTIFS(H154:$I154,"&gt;0",H197:$I197,0)+COUNTIFS($O154:R154,"&gt;0",$O197:R197,0)=5,
     IF(COUNTIFS(H154:$I154,"&gt;=8",H197:$I197,0)+COUNTIFS($O154:R154,"&gt;=8",$O197:R197,0)=5,S154, S154+SUMIF(H289:$I289,"&lt;0")+SUMIF($O289:R289,"&lt;0")),
    S154+IF(R289&lt;0,R289,0)
    )
   ),
  S154-8
  )
 )
)</f>
        <v>0</v>
      </c>
      <c r="T289" s="405">
        <f ca="1">IF(OR(T154=0,T197&gt;0),0,
 IF(T$298=6,
  IF(COUNTIFS($O154:S154,"&gt;0",$O197:S197,0)&lt;5,T154-8,
   IF(COUNTIFS($O154:S154,"&gt;=8",$O197:S197,0)&gt;=5,T154,T154+SUMIF($O289:S289,"&lt;0"))),
  IF(T$298=7,
   IF(COUNTIFS(I154:$I154,"&gt;0",I197:$I197,0)+COUNTIFS($O154:S154,"&gt;0",$O197:S197,0)&lt;5,T154-8,
    IF(COUNTIFS(I154:$I154,"&gt;0",I197:$I197,0)+COUNTIFS($O154:S154,"&gt;0",$O197:S197,0)=5,
     IF(COUNTIFS(I154:$I154,"&gt;=8",I197:$I197,0)+COUNTIFS($O154:S154,"&gt;=8",$O197:S197,0)=5,T154, T154+SUMIF(I289:$I289,"&lt;0")+SUMIF($O289:S289,"&lt;0")),
    T154+IF(S289&lt;0,S289,0)
    )
   ),
  T154-8
  )
 )
)</f>
        <v>0</v>
      </c>
      <c r="U289" s="405">
        <f t="shared" ca="1" si="199"/>
        <v>0</v>
      </c>
      <c r="V289" s="406">
        <f t="shared" ca="1" si="199"/>
        <v>0</v>
      </c>
      <c r="W289" s="406">
        <f t="shared" ca="1" si="199"/>
        <v>0</v>
      </c>
      <c r="X289" s="406">
        <f t="shared" ca="1" si="199"/>
        <v>0</v>
      </c>
      <c r="Y289" s="406">
        <f t="shared" ca="1" si="199"/>
        <v>0</v>
      </c>
      <c r="Z289" s="406">
        <f t="shared" ca="1" si="199"/>
        <v>0</v>
      </c>
      <c r="AA289" s="406">
        <f t="shared" ca="1" si="199"/>
        <v>0</v>
      </c>
      <c r="AB289" s="406">
        <f t="shared" ca="1" si="199"/>
        <v>0</v>
      </c>
      <c r="AC289" s="406">
        <f t="shared" ca="1" si="199"/>
        <v>0</v>
      </c>
      <c r="AD289" s="406">
        <f t="shared" ca="1" si="199"/>
        <v>0</v>
      </c>
      <c r="AE289" s="406">
        <f t="shared" ca="1" si="199"/>
        <v>0</v>
      </c>
      <c r="AF289" s="406">
        <f t="shared" ca="1" si="199"/>
        <v>0</v>
      </c>
      <c r="AG289" s="406">
        <f t="shared" ca="1" si="199"/>
        <v>0</v>
      </c>
      <c r="AH289" s="406">
        <f t="shared" ca="1" si="199"/>
        <v>0</v>
      </c>
      <c r="AI289" s="406">
        <f t="shared" ca="1" si="199"/>
        <v>0</v>
      </c>
      <c r="AJ289" s="406">
        <f t="shared" ca="1" si="199"/>
        <v>0</v>
      </c>
      <c r="AK289" s="406">
        <f t="shared" ca="1" si="199"/>
        <v>0</v>
      </c>
      <c r="AL289" s="406">
        <f t="shared" ca="1" si="199"/>
        <v>0</v>
      </c>
      <c r="AM289" s="406">
        <f t="shared" ca="1" si="199"/>
        <v>0</v>
      </c>
      <c r="AN289" s="406">
        <f t="shared" ca="1" si="199"/>
        <v>0</v>
      </c>
      <c r="AO289" s="406">
        <f t="shared" ca="1" si="199"/>
        <v>0</v>
      </c>
      <c r="AP289" s="406">
        <f t="shared" ca="1" si="199"/>
        <v>0</v>
      </c>
      <c r="AQ289" s="269">
        <f t="shared" ca="1" si="199"/>
        <v>0</v>
      </c>
      <c r="AR289" s="269">
        <f t="shared" ca="1" si="199"/>
        <v>0</v>
      </c>
      <c r="AS289" s="517">
        <f t="shared" ca="1" si="199"/>
        <v>0</v>
      </c>
      <c r="AU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</row>
    <row r="290" spans="4:72" s="69" customFormat="1" ht="15" customHeight="1">
      <c r="D290" s="404">
        <f t="shared" si="200"/>
        <v>0</v>
      </c>
      <c r="E290" s="405">
        <f t="shared" si="200"/>
        <v>0</v>
      </c>
      <c r="F290" s="405">
        <f t="shared" si="200"/>
        <v>0</v>
      </c>
      <c r="G290" s="405">
        <f t="shared" si="200"/>
        <v>0</v>
      </c>
      <c r="H290" s="405">
        <f t="shared" ca="1" si="200"/>
        <v>0</v>
      </c>
      <c r="I290" s="561">
        <f t="shared" ca="1" si="197"/>
        <v>0</v>
      </c>
      <c r="L290" s="40"/>
      <c r="M290" s="22"/>
      <c r="N290" s="187" t="str">
        <f t="shared" si="198"/>
        <v>직원8</v>
      </c>
      <c r="O290" s="404">
        <f ca="1">IF(OR(O155=0,O198&gt;0),0,
 IF(O$298=6,
  IF(COUNTIFS(E155:$I155,"&gt;0",E198:$I198,0)&lt;5,O155-8,
   IF(COUNTIFS(E155:$I155,"&gt;=8",E198:$I198,0)&gt;=5,O155,O155+SUMIF(D290:$I290,"&lt;0"))),
  IF(O$298=7,
   IF(COUNTIFS(D155:$I155,"&gt;0",D198:$I198,0)&lt;5,O155-8,
    IF(COUNTIFS(D155:$I155,"&gt;0",D198:$I198,0)=5,
     IF(COUNTIFS(D155:$I155,"&gt;=8",D198:$I198,0)=5,O155, O155+SUMIF(D290:$I290,"&lt;0")),
    O155+IF(I290&lt;0,I290,0)
    )
   ),
  O155-8
  )
 )
)</f>
        <v>0</v>
      </c>
      <c r="P290" s="405">
        <f ca="1">IF(OR(P155=0,P198&gt;0),0,
 IF(P$298=6,
  IF(COUNTIFS(F155:$I155,"&gt;0",E198:$I198,0)+COUNTIFS($O155:O155,"&gt;0",$O198:O198,0)&lt;5,P155-8,
   IF(COUNTIFS(F155:$I155,"&gt;=8",E198:$I198,0)+COUNTIFS($O155:O155,"&gt;=8",$O198:O198,0)&gt;=5,P155,P155+SUMIF(E290:$I290,"&lt;0")+SUMIF($O290:O290,"&lt;0"))),
  IF(P$298=7,
   IF(COUNTIFS(E155:$I155,"&gt;0",E198:$I198,0)+COUNTIFS($O155:O155,"&gt;0",$O198:O198,0)&lt;5,P155-8,
    IF(COUNTIFS(E155:$I155,"&gt;0",E198:$I198,0)+COUNTIFS($O155:O155,"&gt;0",$O198:O198,0)=5,
     IF(COUNTIFS(E155:$I155,"&gt;=8",E198:$I198,0)+COUNTIFS($O155:O155,"&gt;=8",$O198:O198,0)=5,P155, P155+SUMIF(E290:$I290,"&lt;0")+SUMIF($O290:O290,"&lt;0")),
    P155+IF(O290&lt;0,O290,0)
    )
   ),
  P155-8
  )
 )
)</f>
        <v>0</v>
      </c>
      <c r="Q290" s="405">
        <f ca="1">IF(OR(Q155=0,Q198&gt;0),0,
 IF(Q$298=6,
  IF(COUNTIFS(G155:$I155,"&gt;0",G198:$I198,0)+COUNTIFS($O155:P155,"&gt;0",$O198:P198,0)&lt;5,Q155-8,
   IF(COUNTIFS(G155:$I155,"&gt;=8",G198:$I198,0)+COUNTIFS($O155:P155,"&gt;=8",$O198:P198,0)&gt;=5,Q155,Q155+SUMIF(G290:$I290,"&lt;0")+SUMIF($O290:P290,"&lt;0"))),
  IF(Q$298=7,
   IF(COUNTIFS(F155:$I155,"&gt;0",F198:$I198,0)+COUNTIFS($O155:P155,"&gt;0",$O198:P198,0)&lt;5,Q155-8,
    IF(COUNTIFS(F155:$I155,"&gt;0",F198:$I198,0)+COUNTIFS($O155:P155,"&gt;0",$O198:P198,0)=5,
     IF(COUNTIFS(F155:$I155,"&gt;=8",F198:$I198,0)+COUNTIFS($O155:P155,"&gt;=8",$O198:P198,0)=5,Q155, Q155+SUMIF(F290:$I290,"&lt;0")+SUMIF($O290:P290,"&lt;0")),
    Q155+IF(P290&lt;0,P290,0)
    )
   ),
  Q155-8
  )
 )
)</f>
        <v>0</v>
      </c>
      <c r="R290" s="405">
        <f ca="1">IF(OR(R155=0,R198&gt;0),0,
 IF(R$298=6,
  IF(COUNTIFS(H155:$I155,"&gt;0",H198:$I198,0)+COUNTIFS($O155:Q155,"&gt;0",$O198:Q198,0)&lt;5,R155-8,
   IF(COUNTIFS(H155:$I155,"&gt;=8",H198:$I198,0)+COUNTIFS($O155:Q155,"&gt;=8",$O198:Q198,0)&gt;=5,R155,R155+SUMIF(H290:$I290,"&lt;0")+SUMIF($O290:Q290,"&lt;0"))),
  IF(R$298=7,
   IF(COUNTIFS(G155:$I155,"&gt;0",G198:$I198,0)+COUNTIFS($O155:Q155,"&gt;0",$O198:Q198,0)&lt;5,R155-8,
    IF(COUNTIFS(G155:$I155,"&gt;0",G198:$I198,0)+COUNTIFS($O155:Q155,"&gt;0",$O198:Q198,0)=5,
     IF(COUNTIFS(G155:$I155,"&gt;=8",G198:$I198,0)+COUNTIFS($O155:Q155,"&gt;=8",$O198:Q198,0)=5,R155, R155+SUMIF(G290:$I290,"&lt;0")+SUMIF($O290:Q290,"&lt;0")),
    R155+IF(Q290&lt;0,Q290,0)
    )
   ),
  R155-8
  )
 )
)</f>
        <v>0</v>
      </c>
      <c r="S290" s="405">
        <f ca="1">IF(OR(S155=0,S198&gt;0),0,
 IF(S$298=6,
  IF(COUNTIFS(I155:$I155,"&gt;0",I198:$I198,0)+COUNTIFS($O155:R155,"&gt;0",$O198:R198,0)&lt;5,S155-8,
   IF(COUNTIFS(I155:$I155,"&gt;=8",I198:$I198,0)+COUNTIFS($O155:R155,"&gt;=8",$O198:R198,0)&gt;=5,S155,S155+SUMIF(I290:$I290,"&lt;0")+SUMIF($O290:R290,"&lt;0"))),
  IF(S$298=7,
   IF(COUNTIFS(H155:$I155,"&gt;0",H198:$I198,0)+COUNTIFS($O155:R155,"&gt;0",$O198:R198,0)&lt;5,S155-8,
    IF(COUNTIFS(H155:$I155,"&gt;0",H198:$I198,0)+COUNTIFS($O155:R155,"&gt;0",$O198:R198,0)=5,
     IF(COUNTIFS(H155:$I155,"&gt;=8",H198:$I198,0)+COUNTIFS($O155:R155,"&gt;=8",$O198:R198,0)=5,S155, S155+SUMIF(H290:$I290,"&lt;0")+SUMIF($O290:R290,"&lt;0")),
    S155+IF(R290&lt;0,R290,0)
    )
   ),
  S155-8
  )
 )
)</f>
        <v>0</v>
      </c>
      <c r="T290" s="405">
        <f ca="1">IF(OR(T155=0,T198&gt;0),0,
 IF(T$298=6,
  IF(COUNTIFS($O155:S155,"&gt;0",$O198:S198,0)&lt;5,T155-8,
   IF(COUNTIFS($O155:S155,"&gt;=8",$O198:S198,0)&gt;=5,T155,T155+SUMIF($O290:S290,"&lt;0"))),
  IF(T$298=7,
   IF(COUNTIFS(I155:$I155,"&gt;0",I198:$I198,0)+COUNTIFS($O155:S155,"&gt;0",$O198:S198,0)&lt;5,T155-8,
    IF(COUNTIFS(I155:$I155,"&gt;0",I198:$I198,0)+COUNTIFS($O155:S155,"&gt;0",$O198:S198,0)=5,
     IF(COUNTIFS(I155:$I155,"&gt;=8",I198:$I198,0)+COUNTIFS($O155:S155,"&gt;=8",$O198:S198,0)=5,T155, T155+SUMIF(I290:$I290,"&lt;0")+SUMIF($O290:S290,"&lt;0")),
    T155+IF(S290&lt;0,S290,0)
    )
   ),
  T155-8
  )
 )
)</f>
        <v>0</v>
      </c>
      <c r="U290" s="405">
        <f t="shared" ca="1" si="199"/>
        <v>0</v>
      </c>
      <c r="V290" s="406">
        <f t="shared" ca="1" si="199"/>
        <v>0</v>
      </c>
      <c r="W290" s="406">
        <f t="shared" ca="1" si="199"/>
        <v>0</v>
      </c>
      <c r="X290" s="406">
        <f t="shared" ca="1" si="199"/>
        <v>0</v>
      </c>
      <c r="Y290" s="406">
        <f t="shared" ca="1" si="199"/>
        <v>0</v>
      </c>
      <c r="Z290" s="406">
        <f t="shared" ca="1" si="199"/>
        <v>0</v>
      </c>
      <c r="AA290" s="406">
        <f t="shared" ca="1" si="199"/>
        <v>0</v>
      </c>
      <c r="AB290" s="406">
        <f t="shared" ca="1" si="199"/>
        <v>0</v>
      </c>
      <c r="AC290" s="406">
        <f t="shared" ca="1" si="199"/>
        <v>0</v>
      </c>
      <c r="AD290" s="406">
        <f t="shared" ca="1" si="199"/>
        <v>0</v>
      </c>
      <c r="AE290" s="406">
        <f t="shared" ca="1" si="199"/>
        <v>0</v>
      </c>
      <c r="AF290" s="406">
        <f t="shared" ca="1" si="199"/>
        <v>0</v>
      </c>
      <c r="AG290" s="406">
        <f t="shared" ca="1" si="199"/>
        <v>0</v>
      </c>
      <c r="AH290" s="406">
        <f t="shared" ca="1" si="199"/>
        <v>0</v>
      </c>
      <c r="AI290" s="406">
        <f t="shared" ca="1" si="199"/>
        <v>0</v>
      </c>
      <c r="AJ290" s="406">
        <f t="shared" ca="1" si="199"/>
        <v>0</v>
      </c>
      <c r="AK290" s="406">
        <f t="shared" ca="1" si="199"/>
        <v>0</v>
      </c>
      <c r="AL290" s="406">
        <f t="shared" ca="1" si="199"/>
        <v>0</v>
      </c>
      <c r="AM290" s="406">
        <f t="shared" ca="1" si="199"/>
        <v>0</v>
      </c>
      <c r="AN290" s="406">
        <f t="shared" ca="1" si="199"/>
        <v>0</v>
      </c>
      <c r="AO290" s="406">
        <f t="shared" ca="1" si="199"/>
        <v>0</v>
      </c>
      <c r="AP290" s="406">
        <f t="shared" ca="1" si="199"/>
        <v>0</v>
      </c>
      <c r="AQ290" s="269">
        <f t="shared" ca="1" si="199"/>
        <v>0</v>
      </c>
      <c r="AR290" s="269">
        <f t="shared" ca="1" si="199"/>
        <v>0</v>
      </c>
      <c r="AS290" s="517">
        <f t="shared" ca="1" si="199"/>
        <v>0</v>
      </c>
      <c r="AU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</row>
    <row r="291" spans="4:72" s="69" customFormat="1" ht="15" customHeight="1">
      <c r="D291" s="404">
        <f t="shared" si="200"/>
        <v>0</v>
      </c>
      <c r="E291" s="405">
        <f t="shared" si="200"/>
        <v>0</v>
      </c>
      <c r="F291" s="405">
        <f t="shared" si="200"/>
        <v>0</v>
      </c>
      <c r="G291" s="405">
        <f t="shared" si="200"/>
        <v>0</v>
      </c>
      <c r="H291" s="405">
        <f t="shared" ca="1" si="200"/>
        <v>0</v>
      </c>
      <c r="I291" s="561">
        <f t="shared" ca="1" si="197"/>
        <v>0</v>
      </c>
      <c r="L291" s="40"/>
      <c r="M291" s="22"/>
      <c r="N291" s="187" t="str">
        <f t="shared" si="198"/>
        <v>직원9</v>
      </c>
      <c r="O291" s="404">
        <f ca="1">IF(OR(O156=0,O199&gt;0),0,
 IF(O$298=6,
  IF(COUNTIFS(E156:$I156,"&gt;0",E199:$I199,0)&lt;5,O156-8,
   IF(COUNTIFS(E156:$I156,"&gt;=8",E199:$I199,0)&gt;=5,O156,O156+SUMIF(D291:$I291,"&lt;0"))),
  IF(O$298=7,
   IF(COUNTIFS(D156:$I156,"&gt;0",D199:$I199,0)&lt;5,O156-8,
    IF(COUNTIFS(D156:$I156,"&gt;0",D199:$I199,0)=5,
     IF(COUNTIFS(D156:$I156,"&gt;=8",D199:$I199,0)=5,O156, O156+SUMIF(D291:$I291,"&lt;0")),
    O156+IF(I291&lt;0,I291,0)
    )
   ),
  O156-8
  )
 )
)</f>
        <v>0</v>
      </c>
      <c r="P291" s="405">
        <f ca="1">IF(OR(P156=0,P199&gt;0),0,
 IF(P$298=6,
  IF(COUNTIFS(F156:$I156,"&gt;0",E199:$I199,0)+COUNTIFS($O156:O156,"&gt;0",$O199:O199,0)&lt;5,P156-8,
   IF(COUNTIFS(F156:$I156,"&gt;=8",E199:$I199,0)+COUNTIFS($O156:O156,"&gt;=8",$O199:O199,0)&gt;=5,P156,P156+SUMIF(E291:$I291,"&lt;0")+SUMIF($O291:O291,"&lt;0"))),
  IF(P$298=7,
   IF(COUNTIFS(E156:$I156,"&gt;0",E199:$I199,0)+COUNTIFS($O156:O156,"&gt;0",$O199:O199,0)&lt;5,P156-8,
    IF(COUNTIFS(E156:$I156,"&gt;0",E199:$I199,0)+COUNTIFS($O156:O156,"&gt;0",$O199:O199,0)=5,
     IF(COUNTIFS(E156:$I156,"&gt;=8",E199:$I199,0)+COUNTIFS($O156:O156,"&gt;=8",$O199:O199,0)=5,P156, P156+SUMIF(E291:$I291,"&lt;0")+SUMIF($O291:O291,"&lt;0")),
    P156+IF(O291&lt;0,O291,0)
    )
   ),
  P156-8
  )
 )
)</f>
        <v>0</v>
      </c>
      <c r="Q291" s="405">
        <f ca="1">IF(OR(Q156=0,Q199&gt;0),0,
 IF(Q$298=6,
  IF(COUNTIFS(G156:$I156,"&gt;0",G199:$I199,0)+COUNTIFS($O156:P156,"&gt;0",$O199:P199,0)&lt;5,Q156-8,
   IF(COUNTIFS(G156:$I156,"&gt;=8",G199:$I199,0)+COUNTIFS($O156:P156,"&gt;=8",$O199:P199,0)&gt;=5,Q156,Q156+SUMIF(G291:$I291,"&lt;0")+SUMIF($O291:P291,"&lt;0"))),
  IF(Q$298=7,
   IF(COUNTIFS(F156:$I156,"&gt;0",F199:$I199,0)+COUNTIFS($O156:P156,"&gt;0",$O199:P199,0)&lt;5,Q156-8,
    IF(COUNTIFS(F156:$I156,"&gt;0",F199:$I199,0)+COUNTIFS($O156:P156,"&gt;0",$O199:P199,0)=5,
     IF(COUNTIFS(F156:$I156,"&gt;=8",F199:$I199,0)+COUNTIFS($O156:P156,"&gt;=8",$O199:P199,0)=5,Q156, Q156+SUMIF(F291:$I291,"&lt;0")+SUMIF($O291:P291,"&lt;0")),
    Q156+IF(P291&lt;0,P291,0)
    )
   ),
  Q156-8
  )
 )
)</f>
        <v>0</v>
      </c>
      <c r="R291" s="405">
        <f ca="1">IF(OR(R156=0,R199&gt;0),0,
 IF(R$298=6,
  IF(COUNTIFS(H156:$I156,"&gt;0",H199:$I199,0)+COUNTIFS($O156:Q156,"&gt;0",$O199:Q199,0)&lt;5,R156-8,
   IF(COUNTIFS(H156:$I156,"&gt;=8",H199:$I199,0)+COUNTIFS($O156:Q156,"&gt;=8",$O199:Q199,0)&gt;=5,R156,R156+SUMIF(H291:$I291,"&lt;0")+SUMIF($O291:Q291,"&lt;0"))),
  IF(R$298=7,
   IF(COUNTIFS(G156:$I156,"&gt;0",G199:$I199,0)+COUNTIFS($O156:Q156,"&gt;0",$O199:Q199,0)&lt;5,R156-8,
    IF(COUNTIFS(G156:$I156,"&gt;0",G199:$I199,0)+COUNTIFS($O156:Q156,"&gt;0",$O199:Q199,0)=5,
     IF(COUNTIFS(G156:$I156,"&gt;=8",G199:$I199,0)+COUNTIFS($O156:Q156,"&gt;=8",$O199:Q199,0)=5,R156, R156+SUMIF(G291:$I291,"&lt;0")+SUMIF($O291:Q291,"&lt;0")),
    R156+IF(Q291&lt;0,Q291,0)
    )
   ),
  R156-8
  )
 )
)</f>
        <v>0</v>
      </c>
      <c r="S291" s="405">
        <f ca="1">IF(OR(S156=0,S199&gt;0),0,
 IF(S$298=6,
  IF(COUNTIFS(I156:$I156,"&gt;0",I199:$I199,0)+COUNTIFS($O156:R156,"&gt;0",$O199:R199,0)&lt;5,S156-8,
   IF(COUNTIFS(I156:$I156,"&gt;=8",I199:$I199,0)+COUNTIFS($O156:R156,"&gt;=8",$O199:R199,0)&gt;=5,S156,S156+SUMIF(I291:$I291,"&lt;0")+SUMIF($O291:R291,"&lt;0"))),
  IF(S$298=7,
   IF(COUNTIFS(H156:$I156,"&gt;0",H199:$I199,0)+COUNTIFS($O156:R156,"&gt;0",$O199:R199,0)&lt;5,S156-8,
    IF(COUNTIFS(H156:$I156,"&gt;0",H199:$I199,0)+COUNTIFS($O156:R156,"&gt;0",$O199:R199,0)=5,
     IF(COUNTIFS(H156:$I156,"&gt;=8",H199:$I199,0)+COUNTIFS($O156:R156,"&gt;=8",$O199:R199,0)=5,S156, S156+SUMIF(H291:$I291,"&lt;0")+SUMIF($O291:R291,"&lt;0")),
    S156+IF(R291&lt;0,R291,0)
    )
   ),
  S156-8
  )
 )
)</f>
        <v>0</v>
      </c>
      <c r="T291" s="405">
        <f ca="1">IF(OR(T156=0,T199&gt;0),0,
 IF(T$298=6,
  IF(COUNTIFS($O156:S156,"&gt;0",$O199:S199,0)&lt;5,T156-8,
   IF(COUNTIFS($O156:S156,"&gt;=8",$O199:S199,0)&gt;=5,T156,T156+SUMIF($O291:S291,"&lt;0"))),
  IF(T$298=7,
   IF(COUNTIFS(I156:$I156,"&gt;0",I199:$I199,0)+COUNTIFS($O156:S156,"&gt;0",$O199:S199,0)&lt;5,T156-8,
    IF(COUNTIFS(I156:$I156,"&gt;0",I199:$I199,0)+COUNTIFS($O156:S156,"&gt;0",$O199:S199,0)=5,
     IF(COUNTIFS(I156:$I156,"&gt;=8",I199:$I199,0)+COUNTIFS($O156:S156,"&gt;=8",$O199:S199,0)=5,T156, T156+SUMIF(I291:$I291,"&lt;0")+SUMIF($O291:S291,"&lt;0")),
    T156+IF(S291&lt;0,S291,0)
    )
   ),
  T156-8
  )
 )
)</f>
        <v>0</v>
      </c>
      <c r="U291" s="405">
        <f t="shared" ca="1" si="199"/>
        <v>0</v>
      </c>
      <c r="V291" s="406">
        <f t="shared" ca="1" si="199"/>
        <v>0</v>
      </c>
      <c r="W291" s="406">
        <f t="shared" ca="1" si="199"/>
        <v>0</v>
      </c>
      <c r="X291" s="406">
        <f t="shared" ca="1" si="199"/>
        <v>0</v>
      </c>
      <c r="Y291" s="406">
        <f t="shared" ca="1" si="199"/>
        <v>0</v>
      </c>
      <c r="Z291" s="406">
        <f t="shared" ca="1" si="199"/>
        <v>0</v>
      </c>
      <c r="AA291" s="406">
        <f t="shared" ca="1" si="199"/>
        <v>0</v>
      </c>
      <c r="AB291" s="406">
        <f t="shared" ca="1" si="199"/>
        <v>0</v>
      </c>
      <c r="AC291" s="406">
        <f t="shared" ca="1" si="199"/>
        <v>0</v>
      </c>
      <c r="AD291" s="406">
        <f t="shared" ca="1" si="199"/>
        <v>0</v>
      </c>
      <c r="AE291" s="406">
        <f t="shared" ca="1" si="199"/>
        <v>0</v>
      </c>
      <c r="AF291" s="406">
        <f t="shared" ca="1" si="199"/>
        <v>0</v>
      </c>
      <c r="AG291" s="406">
        <f t="shared" ca="1" si="199"/>
        <v>0</v>
      </c>
      <c r="AH291" s="406">
        <f t="shared" ca="1" si="199"/>
        <v>0</v>
      </c>
      <c r="AI291" s="406">
        <f t="shared" ca="1" si="199"/>
        <v>0</v>
      </c>
      <c r="AJ291" s="406">
        <f t="shared" ca="1" si="199"/>
        <v>0</v>
      </c>
      <c r="AK291" s="406">
        <f t="shared" ca="1" si="199"/>
        <v>0</v>
      </c>
      <c r="AL291" s="406">
        <f t="shared" ca="1" si="199"/>
        <v>0</v>
      </c>
      <c r="AM291" s="406">
        <f t="shared" ca="1" si="199"/>
        <v>0</v>
      </c>
      <c r="AN291" s="406">
        <f t="shared" ca="1" si="199"/>
        <v>0</v>
      </c>
      <c r="AO291" s="406">
        <f t="shared" ca="1" si="199"/>
        <v>0</v>
      </c>
      <c r="AP291" s="406">
        <f t="shared" ca="1" si="199"/>
        <v>0</v>
      </c>
      <c r="AQ291" s="269">
        <f t="shared" ca="1" si="199"/>
        <v>0</v>
      </c>
      <c r="AR291" s="269">
        <f t="shared" ca="1" si="199"/>
        <v>0</v>
      </c>
      <c r="AS291" s="517">
        <f t="shared" ca="1" si="199"/>
        <v>0</v>
      </c>
      <c r="AU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</row>
    <row r="292" spans="4:72" s="69" customFormat="1" ht="15" customHeight="1">
      <c r="D292" s="404">
        <f t="shared" si="200"/>
        <v>0</v>
      </c>
      <c r="E292" s="405">
        <f t="shared" si="200"/>
        <v>0</v>
      </c>
      <c r="F292" s="405">
        <f t="shared" si="200"/>
        <v>0</v>
      </c>
      <c r="G292" s="405">
        <f t="shared" si="200"/>
        <v>0</v>
      </c>
      <c r="H292" s="405">
        <f t="shared" ca="1" si="200"/>
        <v>0</v>
      </c>
      <c r="I292" s="561">
        <f t="shared" ca="1" si="197"/>
        <v>0</v>
      </c>
      <c r="L292" s="40"/>
      <c r="M292" s="22"/>
      <c r="N292" s="187" t="str">
        <f t="shared" si="198"/>
        <v>직원10</v>
      </c>
      <c r="O292" s="404">
        <f ca="1">IF(OR(O157=0,O200&gt;0),0,
 IF(O$298=6,
  IF(COUNTIFS(E157:$I157,"&gt;0",E200:$I200,0)&lt;5,O157-8,
   IF(COUNTIFS(E157:$I157,"&gt;=8",E200:$I200,0)&gt;=5,O157,O157+SUMIF(D292:$I292,"&lt;0"))),
  IF(O$298=7,
   IF(COUNTIFS(D157:$I157,"&gt;0",D200:$I200,0)&lt;5,O157-8,
    IF(COUNTIFS(D157:$I157,"&gt;0",D200:$I200,0)=5,
     IF(COUNTIFS(D157:$I157,"&gt;=8",D200:$I200,0)=5,O157, O157+SUMIF(D292:$I292,"&lt;0")),
    O157+IF(I292&lt;0,I292,0)
    )
   ),
  O157-8
  )
 )
)</f>
        <v>0</v>
      </c>
      <c r="P292" s="405">
        <f ca="1">IF(OR(P157=0,P200&gt;0),0,
 IF(P$298=6,
  IF(COUNTIFS(F157:$I157,"&gt;0",E200:$I200,0)+COUNTIFS($O157:O157,"&gt;0",$O200:O200,0)&lt;5,P157-8,
   IF(COUNTIFS(F157:$I157,"&gt;=8",E200:$I200,0)+COUNTIFS($O157:O157,"&gt;=8",$O200:O200,0)&gt;=5,P157,P157+SUMIF(E292:$I292,"&lt;0")+SUMIF($O292:O292,"&lt;0"))),
  IF(P$298=7,
   IF(COUNTIFS(E157:$I157,"&gt;0",E200:$I200,0)+COUNTIFS($O157:O157,"&gt;0",$O200:O200,0)&lt;5,P157-8,
    IF(COUNTIFS(E157:$I157,"&gt;0",E200:$I200,0)+COUNTIFS($O157:O157,"&gt;0",$O200:O200,0)=5,
     IF(COUNTIFS(E157:$I157,"&gt;=8",E200:$I200,0)+COUNTIFS($O157:O157,"&gt;=8",$O200:O200,0)=5,P157, P157+SUMIF(E292:$I292,"&lt;0")+SUMIF($O292:O292,"&lt;0")),
    P157+IF(O292&lt;0,O292,0)
    )
   ),
  P157-8
  )
 )
)</f>
        <v>0</v>
      </c>
      <c r="Q292" s="405">
        <f ca="1">IF(OR(Q157=0,Q200&gt;0),0,
 IF(Q$298=6,
  IF(COUNTIFS(G157:$I157,"&gt;0",G200:$I200,0)+COUNTIFS($O157:P157,"&gt;0",$O200:P200,0)&lt;5,Q157-8,
   IF(COUNTIFS(G157:$I157,"&gt;=8",G200:$I200,0)+COUNTIFS($O157:P157,"&gt;=8",$O200:P200,0)&gt;=5,Q157,Q157+SUMIF(G292:$I292,"&lt;0")+SUMIF($O292:P292,"&lt;0"))),
  IF(Q$298=7,
   IF(COUNTIFS(F157:$I157,"&gt;0",F200:$I200,0)+COUNTIFS($O157:P157,"&gt;0",$O200:P200,0)&lt;5,Q157-8,
    IF(COUNTIFS(F157:$I157,"&gt;0",F200:$I200,0)+COUNTIFS($O157:P157,"&gt;0",$O200:P200,0)=5,
     IF(COUNTIFS(F157:$I157,"&gt;=8",F200:$I200,0)+COUNTIFS($O157:P157,"&gt;=8",$O200:P200,0)=5,Q157, Q157+SUMIF(F292:$I292,"&lt;0")+SUMIF($O292:P292,"&lt;0")),
    Q157+IF(P292&lt;0,P292,0)
    )
   ),
  Q157-8
  )
 )
)</f>
        <v>0</v>
      </c>
      <c r="R292" s="405">
        <f ca="1">IF(OR(R157=0,R200&gt;0),0,
 IF(R$298=6,
  IF(COUNTIFS(H157:$I157,"&gt;0",H200:$I200,0)+COUNTIFS($O157:Q157,"&gt;0",$O200:Q200,0)&lt;5,R157-8,
   IF(COUNTIFS(H157:$I157,"&gt;=8",H200:$I200,0)+COUNTIFS($O157:Q157,"&gt;=8",$O200:Q200,0)&gt;=5,R157,R157+SUMIF(H292:$I292,"&lt;0")+SUMIF($O292:Q292,"&lt;0"))),
  IF(R$298=7,
   IF(COUNTIFS(G157:$I157,"&gt;0",G200:$I200,0)+COUNTIFS($O157:Q157,"&gt;0",$O200:Q200,0)&lt;5,R157-8,
    IF(COUNTIFS(G157:$I157,"&gt;0",G200:$I200,0)+COUNTIFS($O157:Q157,"&gt;0",$O200:Q200,0)=5,
     IF(COUNTIFS(G157:$I157,"&gt;=8",G200:$I200,0)+COUNTIFS($O157:Q157,"&gt;=8",$O200:Q200,0)=5,R157, R157+SUMIF(G292:$I292,"&lt;0")+SUMIF($O292:Q292,"&lt;0")),
    R157+IF(Q292&lt;0,Q292,0)
    )
   ),
  R157-8
  )
 )
)</f>
        <v>0</v>
      </c>
      <c r="S292" s="405">
        <f ca="1">IF(OR(S157=0,S200&gt;0),0,
 IF(S$298=6,
  IF(COUNTIFS(I157:$I157,"&gt;0",I200:$I200,0)+COUNTIFS($O157:R157,"&gt;0",$O200:R200,0)&lt;5,S157-8,
   IF(COUNTIFS(I157:$I157,"&gt;=8",I200:$I200,0)+COUNTIFS($O157:R157,"&gt;=8",$O200:R200,0)&gt;=5,S157,S157+SUMIF(I292:$I292,"&lt;0")+SUMIF($O292:R292,"&lt;0"))),
  IF(S$298=7,
   IF(COUNTIFS(H157:$I157,"&gt;0",H200:$I200,0)+COUNTIFS($O157:R157,"&gt;0",$O200:R200,0)&lt;5,S157-8,
    IF(COUNTIFS(H157:$I157,"&gt;0",H200:$I200,0)+COUNTIFS($O157:R157,"&gt;0",$O200:R200,0)=5,
     IF(COUNTIFS(H157:$I157,"&gt;=8",H200:$I200,0)+COUNTIFS($O157:R157,"&gt;=8",$O200:R200,0)=5,S157, S157+SUMIF(H292:$I292,"&lt;0")+SUMIF($O292:R292,"&lt;0")),
    S157+IF(R292&lt;0,R292,0)
    )
   ),
  S157-8
  )
 )
)</f>
        <v>0</v>
      </c>
      <c r="T292" s="405">
        <f ca="1">IF(OR(T157=0,T200&gt;0),0,
 IF(T$298=6,
  IF(COUNTIFS($O157:S157,"&gt;0",$O200:S200,0)&lt;5,T157-8,
   IF(COUNTIFS($O157:S157,"&gt;=8",$O200:S200,0)&gt;=5,T157,T157+SUMIF($O292:S292,"&lt;0"))),
  IF(T$298=7,
   IF(COUNTIFS(I157:$I157,"&gt;0",I200:$I200,0)+COUNTIFS($O157:S157,"&gt;0",$O200:S200,0)&lt;5,T157-8,
    IF(COUNTIFS(I157:$I157,"&gt;0",I200:$I200,0)+COUNTIFS($O157:S157,"&gt;0",$O200:S200,0)=5,
     IF(COUNTIFS(I157:$I157,"&gt;=8",I200:$I200,0)+COUNTIFS($O157:S157,"&gt;=8",$O200:S200,0)=5,T157, T157+SUMIF(I292:$I292,"&lt;0")+SUMIF($O292:S292,"&lt;0")),
    T157+IF(S292&lt;0,S292,0)
    )
   ),
  T157-8
  )
 )
)</f>
        <v>0</v>
      </c>
      <c r="U292" s="405">
        <f t="shared" ca="1" si="199"/>
        <v>0</v>
      </c>
      <c r="V292" s="406">
        <f t="shared" ca="1" si="199"/>
        <v>0</v>
      </c>
      <c r="W292" s="406">
        <f t="shared" ca="1" si="199"/>
        <v>0</v>
      </c>
      <c r="X292" s="406">
        <f t="shared" ca="1" si="199"/>
        <v>0</v>
      </c>
      <c r="Y292" s="406">
        <f t="shared" ca="1" si="199"/>
        <v>0</v>
      </c>
      <c r="Z292" s="406">
        <f t="shared" ca="1" si="199"/>
        <v>0</v>
      </c>
      <c r="AA292" s="406">
        <f t="shared" ca="1" si="199"/>
        <v>0</v>
      </c>
      <c r="AB292" s="406">
        <f t="shared" ca="1" si="199"/>
        <v>0</v>
      </c>
      <c r="AC292" s="406">
        <f t="shared" ca="1" si="199"/>
        <v>0</v>
      </c>
      <c r="AD292" s="406">
        <f t="shared" ca="1" si="199"/>
        <v>0</v>
      </c>
      <c r="AE292" s="406">
        <f t="shared" ca="1" si="199"/>
        <v>0</v>
      </c>
      <c r="AF292" s="406">
        <f t="shared" ca="1" si="199"/>
        <v>0</v>
      </c>
      <c r="AG292" s="406">
        <f t="shared" ca="1" si="199"/>
        <v>0</v>
      </c>
      <c r="AH292" s="406">
        <f t="shared" ca="1" si="199"/>
        <v>0</v>
      </c>
      <c r="AI292" s="406">
        <f t="shared" ca="1" si="199"/>
        <v>0</v>
      </c>
      <c r="AJ292" s="406">
        <f t="shared" ca="1" si="199"/>
        <v>0</v>
      </c>
      <c r="AK292" s="406">
        <f t="shared" ca="1" si="199"/>
        <v>0</v>
      </c>
      <c r="AL292" s="406">
        <f t="shared" ca="1" si="199"/>
        <v>0</v>
      </c>
      <c r="AM292" s="406">
        <f t="shared" ca="1" si="199"/>
        <v>0</v>
      </c>
      <c r="AN292" s="406">
        <f t="shared" ca="1" si="199"/>
        <v>0</v>
      </c>
      <c r="AO292" s="406">
        <f t="shared" ref="AO292:AS297" ca="1" si="201">IF(OR(AO157=0,AO200&gt;0),0,
 IF(AO$298=6,
  IF(COUNTIFS(AJ157:AN157,"&gt;0",AJ200:AN200,0)&lt;5,AO157-8,
   IF(COUNTIFS(AJ157:AN157,"&gt;=8",AJ200:AN200,0)&gt;=5,AO157,AO157+SUMIF(AJ292:AN292,"&lt;0"))),
  IF(AO$298=7,
   IF(COUNTIFS(AI157:AN157,"&gt;0",AI200:AN200,0)&lt;5,AO157-8,
    IF(COUNTIFS(AI157:AN157,"&gt;0",AI200:AN200,0)=5,
     IF(COUNTIFS(AI157:AN157,"&gt;=8",AI200:AN200,0)=5,AO157, AO157+SUMIF(AI292:AN292,"&lt;0")),
    AO157+IF(AN292&lt;0,AN292,0)
    )
   ),
  AO157-8
  )
 )
)</f>
        <v>0</v>
      </c>
      <c r="AP292" s="406">
        <f t="shared" ca="1" si="201"/>
        <v>0</v>
      </c>
      <c r="AQ292" s="269">
        <f t="shared" ca="1" si="201"/>
        <v>0</v>
      </c>
      <c r="AR292" s="269">
        <f t="shared" ca="1" si="201"/>
        <v>0</v>
      </c>
      <c r="AS292" s="517">
        <f t="shared" ca="1" si="201"/>
        <v>0</v>
      </c>
      <c r="AU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</row>
    <row r="293" spans="4:72" s="69" customFormat="1" ht="15" customHeight="1">
      <c r="D293" s="404">
        <f t="shared" si="200"/>
        <v>0</v>
      </c>
      <c r="E293" s="405">
        <f t="shared" si="200"/>
        <v>0</v>
      </c>
      <c r="F293" s="405">
        <f t="shared" si="200"/>
        <v>0</v>
      </c>
      <c r="G293" s="405">
        <f t="shared" si="200"/>
        <v>0</v>
      </c>
      <c r="H293" s="405">
        <f t="shared" ca="1" si="200"/>
        <v>0</v>
      </c>
      <c r="I293" s="561">
        <f t="shared" ca="1" si="197"/>
        <v>0</v>
      </c>
      <c r="L293" s="40"/>
      <c r="M293" s="22"/>
      <c r="N293" s="187" t="str">
        <f t="shared" si="198"/>
        <v>직원11</v>
      </c>
      <c r="O293" s="404">
        <f ca="1">IF(OR(O158=0,O201&gt;0),0,
 IF(O$298=6,
  IF(COUNTIFS(E158:$I158,"&gt;0",E201:$I201,0)&lt;5,O158-8,
   IF(COUNTIFS(E158:$I158,"&gt;=8",E201:$I201,0)&gt;=5,O158,O158+SUMIF(D293:$I293,"&lt;0"))),
  IF(O$298=7,
   IF(COUNTIFS(D158:$I158,"&gt;0",D201:$I201,0)&lt;5,O158-8,
    IF(COUNTIFS(D158:$I158,"&gt;0",D201:$I201,0)=5,
     IF(COUNTIFS(D158:$I158,"&gt;=8",D201:$I201,0)=5,O158, O158+SUMIF(D293:$I293,"&lt;0")),
    O158+IF(I293&lt;0,I293,0)
    )
   ),
  O158-8
  )
 )
)</f>
        <v>0</v>
      </c>
      <c r="P293" s="405">
        <f ca="1">IF(OR(P158=0,P201&gt;0),0,
 IF(P$298=6,
  IF(COUNTIFS(F158:$I158,"&gt;0",E201:$I201,0)+COUNTIFS($O158:O158,"&gt;0",$O201:O201,0)&lt;5,P158-8,
   IF(COUNTIFS(F158:$I158,"&gt;=8",E201:$I201,0)+COUNTIFS($O158:O158,"&gt;=8",$O201:O201,0)&gt;=5,P158,P158+SUMIF(E293:$I293,"&lt;0")+SUMIF($O293:O293,"&lt;0"))),
  IF(P$298=7,
   IF(COUNTIFS(E158:$I158,"&gt;0",E201:$I201,0)+COUNTIFS($O158:O158,"&gt;0",$O201:O201,0)&lt;5,P158-8,
    IF(COUNTIFS(E158:$I158,"&gt;0",E201:$I201,0)+COUNTIFS($O158:O158,"&gt;0",$O201:O201,0)=5,
     IF(COUNTIFS(E158:$I158,"&gt;=8",E201:$I201,0)+COUNTIFS($O158:O158,"&gt;=8",$O201:O201,0)=5,P158, P158+SUMIF(E293:$I293,"&lt;0")+SUMIF($O293:O293,"&lt;0")),
    P158+IF(O293&lt;0,O293,0)
    )
   ),
  P158-8
  )
 )
)</f>
        <v>0</v>
      </c>
      <c r="Q293" s="405">
        <f ca="1">IF(OR(Q158=0,Q201&gt;0),0,
 IF(Q$298=6,
  IF(COUNTIFS(G158:$I158,"&gt;0",G201:$I201,0)+COUNTIFS($O158:P158,"&gt;0",$O201:P201,0)&lt;5,Q158-8,
   IF(COUNTIFS(G158:$I158,"&gt;=8",G201:$I201,0)+COUNTIFS($O158:P158,"&gt;=8",$O201:P201,0)&gt;=5,Q158,Q158+SUMIF(G293:$I293,"&lt;0")+SUMIF($O293:P293,"&lt;0"))),
  IF(Q$298=7,
   IF(COUNTIFS(F158:$I158,"&gt;0",F201:$I201,0)+COUNTIFS($O158:P158,"&gt;0",$O201:P201,0)&lt;5,Q158-8,
    IF(COUNTIFS(F158:$I158,"&gt;0",F201:$I201,0)+COUNTIFS($O158:P158,"&gt;0",$O201:P201,0)=5,
     IF(COUNTIFS(F158:$I158,"&gt;=8",F201:$I201,0)+COUNTIFS($O158:P158,"&gt;=8",$O201:P201,0)=5,Q158, Q158+SUMIF(F293:$I293,"&lt;0")+SUMIF($O293:P293,"&lt;0")),
    Q158+IF(P293&lt;0,P293,0)
    )
   ),
  Q158-8
  )
 )
)</f>
        <v>0</v>
      </c>
      <c r="R293" s="405">
        <f ca="1">IF(OR(R158=0,R201&gt;0),0,
 IF(R$298=6,
  IF(COUNTIFS(H158:$I158,"&gt;0",H201:$I201,0)+COUNTIFS($O158:Q158,"&gt;0",$O201:Q201,0)&lt;5,R158-8,
   IF(COUNTIFS(H158:$I158,"&gt;=8",H201:$I201,0)+COUNTIFS($O158:Q158,"&gt;=8",$O201:Q201,0)&gt;=5,R158,R158+SUMIF(H293:$I293,"&lt;0")+SUMIF($O293:Q293,"&lt;0"))),
  IF(R$298=7,
   IF(COUNTIFS(G158:$I158,"&gt;0",G201:$I201,0)+COUNTIFS($O158:Q158,"&gt;0",$O201:Q201,0)&lt;5,R158-8,
    IF(COUNTIFS(G158:$I158,"&gt;0",G201:$I201,0)+COUNTIFS($O158:Q158,"&gt;0",$O201:Q201,0)=5,
     IF(COUNTIFS(G158:$I158,"&gt;=8",G201:$I201,0)+COUNTIFS($O158:Q158,"&gt;=8",$O201:Q201,0)=5,R158, R158+SUMIF(G293:$I293,"&lt;0")+SUMIF($O293:Q293,"&lt;0")),
    R158+IF(Q293&lt;0,Q293,0)
    )
   ),
  R158-8
  )
 )
)</f>
        <v>0</v>
      </c>
      <c r="S293" s="405">
        <f ca="1">IF(OR(S158=0,S201&gt;0),0,
 IF(S$298=6,
  IF(COUNTIFS(I158:$I158,"&gt;0",I201:$I201,0)+COUNTIFS($O158:R158,"&gt;0",$O201:R201,0)&lt;5,S158-8,
   IF(COUNTIFS(I158:$I158,"&gt;=8",I201:$I201,0)+COUNTIFS($O158:R158,"&gt;=8",$O201:R201,0)&gt;=5,S158,S158+SUMIF(I293:$I293,"&lt;0")+SUMIF($O293:R293,"&lt;0"))),
  IF(S$298=7,
   IF(COUNTIFS(H158:$I158,"&gt;0",H201:$I201,0)+COUNTIFS($O158:R158,"&gt;0",$O201:R201,0)&lt;5,S158-8,
    IF(COUNTIFS(H158:$I158,"&gt;0",H201:$I201,0)+COUNTIFS($O158:R158,"&gt;0",$O201:R201,0)=5,
     IF(COUNTIFS(H158:$I158,"&gt;=8",H201:$I201,0)+COUNTIFS($O158:R158,"&gt;=8",$O201:R201,0)=5,S158, S158+SUMIF(H293:$I293,"&lt;0")+SUMIF($O293:R293,"&lt;0")),
    S158+IF(R293&lt;0,R293,0)
    )
   ),
  S158-8
  )
 )
)</f>
        <v>0</v>
      </c>
      <c r="T293" s="405">
        <f ca="1">IF(OR(T158=0,T201&gt;0),0,
 IF(T$298=6,
  IF(COUNTIFS($O158:S158,"&gt;0",$O201:S201,0)&lt;5,T158-8,
   IF(COUNTIFS($O158:S158,"&gt;=8",$O201:S201,0)&gt;=5,T158,T158+SUMIF($O293:S293,"&lt;0"))),
  IF(T$298=7,
   IF(COUNTIFS(I158:$I158,"&gt;0",I201:$I201,0)+COUNTIFS($O158:S158,"&gt;0",$O201:S201,0)&lt;5,T158-8,
    IF(COUNTIFS(I158:$I158,"&gt;0",I201:$I201,0)+COUNTIFS($O158:S158,"&gt;0",$O201:S201,0)=5,
     IF(COUNTIFS(I158:$I158,"&gt;=8",I201:$I201,0)+COUNTIFS($O158:S158,"&gt;=8",$O201:S201,0)=5,T158, T158+SUMIF(I293:$I293,"&lt;0")+SUMIF($O293:S293,"&lt;0")),
    T158+IF(S293&lt;0,S293,0)
    )
   ),
  T158-8
  )
 )
)</f>
        <v>0</v>
      </c>
      <c r="U293" s="405">
        <f t="shared" ref="U293:AN297" ca="1" si="202">IF(OR(U158=0,U201&gt;0),0,
 IF(U$298=6,
  IF(COUNTIFS(P158:T158,"&gt;0",P201:T201,0)&lt;5,U158-8,
   IF(COUNTIFS(P158:T158,"&gt;=8",P201:T201,0)&gt;=5,U158,U158+SUMIF(P293:T293,"&lt;0"))),
  IF(U$298=7,
   IF(COUNTIFS(O158:T158,"&gt;0",O201:T201,0)&lt;5,U158-8,
    IF(COUNTIFS(O158:T158,"&gt;0",O201:T201,0)=5,
     IF(COUNTIFS(O158:T158,"&gt;=8",O201:T201,0)=5,U158, U158+SUMIF(O293:T293,"&lt;0")),
    U158+IF(T293&lt;0,T293,0)
    )
   ),
  U158-8
  )
 )
)</f>
        <v>0</v>
      </c>
      <c r="V293" s="406">
        <f t="shared" ca="1" si="202"/>
        <v>0</v>
      </c>
      <c r="W293" s="406">
        <f t="shared" ca="1" si="202"/>
        <v>0</v>
      </c>
      <c r="X293" s="406">
        <f t="shared" ca="1" si="202"/>
        <v>0</v>
      </c>
      <c r="Y293" s="406">
        <f t="shared" ca="1" si="202"/>
        <v>0</v>
      </c>
      <c r="Z293" s="406">
        <f t="shared" ca="1" si="202"/>
        <v>0</v>
      </c>
      <c r="AA293" s="406">
        <f t="shared" ca="1" si="202"/>
        <v>0</v>
      </c>
      <c r="AB293" s="406">
        <f t="shared" ca="1" si="202"/>
        <v>0</v>
      </c>
      <c r="AC293" s="406">
        <f t="shared" ca="1" si="202"/>
        <v>0</v>
      </c>
      <c r="AD293" s="406">
        <f t="shared" ca="1" si="202"/>
        <v>0</v>
      </c>
      <c r="AE293" s="406">
        <f t="shared" ca="1" si="202"/>
        <v>0</v>
      </c>
      <c r="AF293" s="406">
        <f t="shared" ca="1" si="202"/>
        <v>0</v>
      </c>
      <c r="AG293" s="406">
        <f t="shared" ca="1" si="202"/>
        <v>0</v>
      </c>
      <c r="AH293" s="406">
        <f t="shared" ca="1" si="202"/>
        <v>0</v>
      </c>
      <c r="AI293" s="406">
        <f t="shared" ca="1" si="202"/>
        <v>0</v>
      </c>
      <c r="AJ293" s="406">
        <f t="shared" ca="1" si="202"/>
        <v>0</v>
      </c>
      <c r="AK293" s="406">
        <f t="shared" ca="1" si="202"/>
        <v>0</v>
      </c>
      <c r="AL293" s="406">
        <f t="shared" ca="1" si="202"/>
        <v>0</v>
      </c>
      <c r="AM293" s="406">
        <f t="shared" ca="1" si="202"/>
        <v>0</v>
      </c>
      <c r="AN293" s="406">
        <f t="shared" ca="1" si="202"/>
        <v>0</v>
      </c>
      <c r="AO293" s="406">
        <f t="shared" ca="1" si="201"/>
        <v>0</v>
      </c>
      <c r="AP293" s="406">
        <f t="shared" ca="1" si="201"/>
        <v>0</v>
      </c>
      <c r="AQ293" s="269">
        <f t="shared" ca="1" si="201"/>
        <v>0</v>
      </c>
      <c r="AR293" s="269">
        <f t="shared" ca="1" si="201"/>
        <v>0</v>
      </c>
      <c r="AS293" s="517">
        <f t="shared" ca="1" si="201"/>
        <v>0</v>
      </c>
      <c r="AU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</row>
    <row r="294" spans="4:72" s="69" customFormat="1" ht="15" customHeight="1">
      <c r="D294" s="404">
        <f t="shared" si="200"/>
        <v>0</v>
      </c>
      <c r="E294" s="405">
        <f t="shared" si="200"/>
        <v>0</v>
      </c>
      <c r="F294" s="405">
        <f t="shared" si="200"/>
        <v>0</v>
      </c>
      <c r="G294" s="405">
        <f t="shared" si="200"/>
        <v>0</v>
      </c>
      <c r="H294" s="405">
        <f t="shared" ca="1" si="200"/>
        <v>0</v>
      </c>
      <c r="I294" s="561">
        <f t="shared" ca="1" si="197"/>
        <v>0</v>
      </c>
      <c r="L294" s="40"/>
      <c r="M294" s="22"/>
      <c r="N294" s="187" t="str">
        <f t="shared" si="198"/>
        <v>직원12</v>
      </c>
      <c r="O294" s="404">
        <f ca="1">IF(OR(O159=0,O202&gt;0),0,
 IF(O$298=6,
  IF(COUNTIFS(E159:$I159,"&gt;0",E202:$I202,0)&lt;5,O159-8,
   IF(COUNTIFS(E159:$I159,"&gt;=8",E202:$I202,0)&gt;=5,O159,O159+SUMIF(D294:$I294,"&lt;0"))),
  IF(O$298=7,
   IF(COUNTIFS(D159:$I159,"&gt;0",D202:$I202,0)&lt;5,O159-8,
    IF(COUNTIFS(D159:$I159,"&gt;0",D202:$I202,0)=5,
     IF(COUNTIFS(D159:$I159,"&gt;=8",D202:$I202,0)=5,O159, O159+SUMIF(D294:$I294,"&lt;0")),
    O159+IF(I294&lt;0,I294,0)
    )
   ),
  O159-8
  )
 )
)</f>
        <v>0</v>
      </c>
      <c r="P294" s="405">
        <f ca="1">IF(OR(P159=0,P202&gt;0),0,
 IF(P$298=6,
  IF(COUNTIFS(F159:$I159,"&gt;0",E202:$I202,0)+COUNTIFS($O159:O159,"&gt;0",$O202:O202,0)&lt;5,P159-8,
   IF(COUNTIFS(F159:$I159,"&gt;=8",E202:$I202,0)+COUNTIFS($O159:O159,"&gt;=8",$O202:O202,0)&gt;=5,P159,P159+SUMIF(E294:$I294,"&lt;0")+SUMIF($O294:O294,"&lt;0"))),
  IF(P$298=7,
   IF(COUNTIFS(E159:$I159,"&gt;0",E202:$I202,0)+COUNTIFS($O159:O159,"&gt;0",$O202:O202,0)&lt;5,P159-8,
    IF(COUNTIFS(E159:$I159,"&gt;0",E202:$I202,0)+COUNTIFS($O159:O159,"&gt;0",$O202:O202,0)=5,
     IF(COUNTIFS(E159:$I159,"&gt;=8",E202:$I202,0)+COUNTIFS($O159:O159,"&gt;=8",$O202:O202,0)=5,P159, P159+SUMIF(E294:$I294,"&lt;0")+SUMIF($O294:O294,"&lt;0")),
    P159+IF(O294&lt;0,O294,0)
    )
   ),
  P159-8
  )
 )
)</f>
        <v>0</v>
      </c>
      <c r="Q294" s="405">
        <f ca="1">IF(OR(Q159=0,Q202&gt;0),0,
 IF(Q$298=6,
  IF(COUNTIFS(G159:$I159,"&gt;0",G202:$I202,0)+COUNTIFS($O159:P159,"&gt;0",$O202:P202,0)&lt;5,Q159-8,
   IF(COUNTIFS(G159:$I159,"&gt;=8",G202:$I202,0)+COUNTIFS($O159:P159,"&gt;=8",$O202:P202,0)&gt;=5,Q159,Q159+SUMIF(G294:$I294,"&lt;0")+SUMIF($O294:P294,"&lt;0"))),
  IF(Q$298=7,
   IF(COUNTIFS(F159:$I159,"&gt;0",F202:$I202,0)+COUNTIFS($O159:P159,"&gt;0",$O202:P202,0)&lt;5,Q159-8,
    IF(COUNTIFS(F159:$I159,"&gt;0",F202:$I202,0)+COUNTIFS($O159:P159,"&gt;0",$O202:P202,0)=5,
     IF(COUNTIFS(F159:$I159,"&gt;=8",F202:$I202,0)+COUNTIFS($O159:P159,"&gt;=8",$O202:P202,0)=5,Q159, Q159+SUMIF(F294:$I294,"&lt;0")+SUMIF($O294:P294,"&lt;0")),
    Q159+IF(P294&lt;0,P294,0)
    )
   ),
  Q159-8
  )
 )
)</f>
        <v>0</v>
      </c>
      <c r="R294" s="405">
        <f ca="1">IF(OR(R159=0,R202&gt;0),0,
 IF(R$298=6,
  IF(COUNTIFS(H159:$I159,"&gt;0",H202:$I202,0)+COUNTIFS($O159:Q159,"&gt;0",$O202:Q202,0)&lt;5,R159-8,
   IF(COUNTIFS(H159:$I159,"&gt;=8",H202:$I202,0)+COUNTIFS($O159:Q159,"&gt;=8",$O202:Q202,0)&gt;=5,R159,R159+SUMIF(H294:$I294,"&lt;0")+SUMIF($O294:Q294,"&lt;0"))),
  IF(R$298=7,
   IF(COUNTIFS(G159:$I159,"&gt;0",G202:$I202,0)+COUNTIFS($O159:Q159,"&gt;0",$O202:Q202,0)&lt;5,R159-8,
    IF(COUNTIFS(G159:$I159,"&gt;0",G202:$I202,0)+COUNTIFS($O159:Q159,"&gt;0",$O202:Q202,0)=5,
     IF(COUNTIFS(G159:$I159,"&gt;=8",G202:$I202,0)+COUNTIFS($O159:Q159,"&gt;=8",$O202:Q202,0)=5,R159, R159+SUMIF(G294:$I294,"&lt;0")+SUMIF($O294:Q294,"&lt;0")),
    R159+IF(Q294&lt;0,Q294,0)
    )
   ),
  R159-8
  )
 )
)</f>
        <v>0</v>
      </c>
      <c r="S294" s="405">
        <f ca="1">IF(OR(S159=0,S202&gt;0),0,
 IF(S$298=6,
  IF(COUNTIFS(I159:$I159,"&gt;0",I202:$I202,0)+COUNTIFS($O159:R159,"&gt;0",$O202:R202,0)&lt;5,S159-8,
   IF(COUNTIFS(I159:$I159,"&gt;=8",I202:$I202,0)+COUNTIFS($O159:R159,"&gt;=8",$O202:R202,0)&gt;=5,S159,S159+SUMIF(I294:$I294,"&lt;0")+SUMIF($O294:R294,"&lt;0"))),
  IF(S$298=7,
   IF(COUNTIFS(H159:$I159,"&gt;0",H202:$I202,0)+COUNTIFS($O159:R159,"&gt;0",$O202:R202,0)&lt;5,S159-8,
    IF(COUNTIFS(H159:$I159,"&gt;0",H202:$I202,0)+COUNTIFS($O159:R159,"&gt;0",$O202:R202,0)=5,
     IF(COUNTIFS(H159:$I159,"&gt;=8",H202:$I202,0)+COUNTIFS($O159:R159,"&gt;=8",$O202:R202,0)=5,S159, S159+SUMIF(H294:$I294,"&lt;0")+SUMIF($O294:R294,"&lt;0")),
    S159+IF(R294&lt;0,R294,0)
    )
   ),
  S159-8
  )
 )
)</f>
        <v>0</v>
      </c>
      <c r="T294" s="405">
        <f ca="1">IF(OR(T159=0,T202&gt;0),0,
 IF(T$298=6,
  IF(COUNTIFS($O159:S159,"&gt;0",$O202:S202,0)&lt;5,T159-8,
   IF(COUNTIFS($O159:S159,"&gt;=8",$O202:S202,0)&gt;=5,T159,T159+SUMIF($O294:S294,"&lt;0"))),
  IF(T$298=7,
   IF(COUNTIFS(I159:$I159,"&gt;0",I202:$I202,0)+COUNTIFS($O159:S159,"&gt;0",$O202:S202,0)&lt;5,T159-8,
    IF(COUNTIFS(I159:$I159,"&gt;0",I202:$I202,0)+COUNTIFS($O159:S159,"&gt;0",$O202:S202,0)=5,
     IF(COUNTIFS(I159:$I159,"&gt;=8",I202:$I202,0)+COUNTIFS($O159:S159,"&gt;=8",$O202:S202,0)=5,T159, T159+SUMIF(I294:$I294,"&lt;0")+SUMIF($O294:S294,"&lt;0")),
    T159+IF(S294&lt;0,S294,0)
    )
   ),
  T159-8
  )
 )
)</f>
        <v>0</v>
      </c>
      <c r="U294" s="405">
        <f t="shared" ca="1" si="202"/>
        <v>0</v>
      </c>
      <c r="V294" s="406">
        <f t="shared" ca="1" si="202"/>
        <v>0</v>
      </c>
      <c r="W294" s="406">
        <f t="shared" ca="1" si="202"/>
        <v>0</v>
      </c>
      <c r="X294" s="406">
        <f t="shared" ca="1" si="202"/>
        <v>0</v>
      </c>
      <c r="Y294" s="406">
        <f t="shared" ca="1" si="202"/>
        <v>0</v>
      </c>
      <c r="Z294" s="406">
        <f t="shared" ca="1" si="202"/>
        <v>0</v>
      </c>
      <c r="AA294" s="406">
        <f t="shared" ca="1" si="202"/>
        <v>0</v>
      </c>
      <c r="AB294" s="406">
        <f t="shared" ca="1" si="202"/>
        <v>0</v>
      </c>
      <c r="AC294" s="406">
        <f t="shared" ca="1" si="202"/>
        <v>0</v>
      </c>
      <c r="AD294" s="406">
        <f t="shared" ca="1" si="202"/>
        <v>0</v>
      </c>
      <c r="AE294" s="406">
        <f t="shared" ca="1" si="202"/>
        <v>0</v>
      </c>
      <c r="AF294" s="406">
        <f t="shared" ca="1" si="202"/>
        <v>0</v>
      </c>
      <c r="AG294" s="406">
        <f t="shared" ca="1" si="202"/>
        <v>0</v>
      </c>
      <c r="AH294" s="406">
        <f t="shared" ca="1" si="202"/>
        <v>0</v>
      </c>
      <c r="AI294" s="406">
        <f t="shared" ca="1" si="202"/>
        <v>0</v>
      </c>
      <c r="AJ294" s="406">
        <f t="shared" ca="1" si="202"/>
        <v>0</v>
      </c>
      <c r="AK294" s="406">
        <f t="shared" ca="1" si="202"/>
        <v>0</v>
      </c>
      <c r="AL294" s="406">
        <f t="shared" ca="1" si="202"/>
        <v>0</v>
      </c>
      <c r="AM294" s="406">
        <f t="shared" ca="1" si="202"/>
        <v>0</v>
      </c>
      <c r="AN294" s="406">
        <f t="shared" ca="1" si="202"/>
        <v>0</v>
      </c>
      <c r="AO294" s="406">
        <f t="shared" ca="1" si="201"/>
        <v>0</v>
      </c>
      <c r="AP294" s="406">
        <f t="shared" ca="1" si="201"/>
        <v>0</v>
      </c>
      <c r="AQ294" s="269">
        <f t="shared" ca="1" si="201"/>
        <v>0</v>
      </c>
      <c r="AR294" s="269">
        <f t="shared" ca="1" si="201"/>
        <v>0</v>
      </c>
      <c r="AS294" s="517">
        <f t="shared" ca="1" si="201"/>
        <v>0</v>
      </c>
      <c r="AU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</row>
    <row r="295" spans="4:72" s="69" customFormat="1" ht="15" customHeight="1">
      <c r="D295" s="404">
        <f t="shared" si="200"/>
        <v>0</v>
      </c>
      <c r="E295" s="405">
        <f t="shared" si="200"/>
        <v>0</v>
      </c>
      <c r="F295" s="405">
        <f t="shared" si="200"/>
        <v>0</v>
      </c>
      <c r="G295" s="405">
        <f t="shared" si="200"/>
        <v>0</v>
      </c>
      <c r="H295" s="405">
        <f t="shared" ca="1" si="200"/>
        <v>0</v>
      </c>
      <c r="I295" s="561">
        <f t="shared" ca="1" si="197"/>
        <v>0</v>
      </c>
      <c r="L295" s="40"/>
      <c r="M295" s="22"/>
      <c r="N295" s="187" t="str">
        <f t="shared" si="198"/>
        <v>직원13</v>
      </c>
      <c r="O295" s="404">
        <f ca="1">IF(OR(O160=0,O203&gt;0),0,
 IF(O$298=6,
  IF(COUNTIFS(E160:$I160,"&gt;0",E203:$I203,0)&lt;5,O160-8,
   IF(COUNTIFS(E160:$I160,"&gt;=8",E203:$I203,0)&gt;=5,O160,O160+SUMIF(D295:$I295,"&lt;0"))),
  IF(O$298=7,
   IF(COUNTIFS(D160:$I160,"&gt;0",D203:$I203,0)&lt;5,O160-8,
    IF(COUNTIFS(D160:$I160,"&gt;0",D203:$I203,0)=5,
     IF(COUNTIFS(D160:$I160,"&gt;=8",D203:$I203,0)=5,O160, O160+SUMIF(D295:$I295,"&lt;0")),
    O160+IF(I295&lt;0,I295,0)
    )
   ),
  O160-8
  )
 )
)</f>
        <v>0</v>
      </c>
      <c r="P295" s="405">
        <f ca="1">IF(OR(P160=0,P203&gt;0),0,
 IF(P$298=6,
  IF(COUNTIFS(F160:$I160,"&gt;0",E203:$I203,0)+COUNTIFS($O160:O160,"&gt;0",$O203:O203,0)&lt;5,P160-8,
   IF(COUNTIFS(F160:$I160,"&gt;=8",E203:$I203,0)+COUNTIFS($O160:O160,"&gt;=8",$O203:O203,0)&gt;=5,P160,P160+SUMIF(E295:$I295,"&lt;0")+SUMIF($O295:O295,"&lt;0"))),
  IF(P$298=7,
   IF(COUNTIFS(E160:$I160,"&gt;0",E203:$I203,0)+COUNTIFS($O160:O160,"&gt;0",$O203:O203,0)&lt;5,P160-8,
    IF(COUNTIFS(E160:$I160,"&gt;0",E203:$I203,0)+COUNTIFS($O160:O160,"&gt;0",$O203:O203,0)=5,
     IF(COUNTIFS(E160:$I160,"&gt;=8",E203:$I203,0)+COUNTIFS($O160:O160,"&gt;=8",$O203:O203,0)=5,P160, P160+SUMIF(E295:$I295,"&lt;0")+SUMIF($O295:O295,"&lt;0")),
    P160+IF(O295&lt;0,O295,0)
    )
   ),
  P160-8
  )
 )
)</f>
        <v>0</v>
      </c>
      <c r="Q295" s="405">
        <f ca="1">IF(OR(Q160=0,Q203&gt;0),0,
 IF(Q$298=6,
  IF(COUNTIFS(G160:$I160,"&gt;0",G203:$I203,0)+COUNTIFS($O160:P160,"&gt;0",$O203:P203,0)&lt;5,Q160-8,
   IF(COUNTIFS(G160:$I160,"&gt;=8",G203:$I203,0)+COUNTIFS($O160:P160,"&gt;=8",$O203:P203,0)&gt;=5,Q160,Q160+SUMIF(G295:$I295,"&lt;0")+SUMIF($O295:P295,"&lt;0"))),
  IF(Q$298=7,
   IF(COUNTIFS(F160:$I160,"&gt;0",F203:$I203,0)+COUNTIFS($O160:P160,"&gt;0",$O203:P203,0)&lt;5,Q160-8,
    IF(COUNTIFS(F160:$I160,"&gt;0",F203:$I203,0)+COUNTIFS($O160:P160,"&gt;0",$O203:P203,0)=5,
     IF(COUNTIFS(F160:$I160,"&gt;=8",F203:$I203,0)+COUNTIFS($O160:P160,"&gt;=8",$O203:P203,0)=5,Q160, Q160+SUMIF(F295:$I295,"&lt;0")+SUMIF($O295:P295,"&lt;0")),
    Q160+IF(P295&lt;0,P295,0)
    )
   ),
  Q160-8
  )
 )
)</f>
        <v>0</v>
      </c>
      <c r="R295" s="405">
        <f ca="1">IF(OR(R160=0,R203&gt;0),0,
 IF(R$298=6,
  IF(COUNTIFS(H160:$I160,"&gt;0",H203:$I203,0)+COUNTIFS($O160:Q160,"&gt;0",$O203:Q203,0)&lt;5,R160-8,
   IF(COUNTIFS(H160:$I160,"&gt;=8",H203:$I203,0)+COUNTIFS($O160:Q160,"&gt;=8",$O203:Q203,0)&gt;=5,R160,R160+SUMIF(H295:$I295,"&lt;0")+SUMIF($O295:Q295,"&lt;0"))),
  IF(R$298=7,
   IF(COUNTIFS(G160:$I160,"&gt;0",G203:$I203,0)+COUNTIFS($O160:Q160,"&gt;0",$O203:Q203,0)&lt;5,R160-8,
    IF(COUNTIFS(G160:$I160,"&gt;0",G203:$I203,0)+COUNTIFS($O160:Q160,"&gt;0",$O203:Q203,0)=5,
     IF(COUNTIFS(G160:$I160,"&gt;=8",G203:$I203,0)+COUNTIFS($O160:Q160,"&gt;=8",$O203:Q203,0)=5,R160, R160+SUMIF(G295:$I295,"&lt;0")+SUMIF($O295:Q295,"&lt;0")),
    R160+IF(Q295&lt;0,Q295,0)
    )
   ),
  R160-8
  )
 )
)</f>
        <v>0</v>
      </c>
      <c r="S295" s="405">
        <f ca="1">IF(OR(S160=0,S203&gt;0),0,
 IF(S$298=6,
  IF(COUNTIFS(I160:$I160,"&gt;0",I203:$I203,0)+COUNTIFS($O160:R160,"&gt;0",$O203:R203,0)&lt;5,S160-8,
   IF(COUNTIFS(I160:$I160,"&gt;=8",I203:$I203,0)+COUNTIFS($O160:R160,"&gt;=8",$O203:R203,0)&gt;=5,S160,S160+SUMIF(I295:$I295,"&lt;0")+SUMIF($O295:R295,"&lt;0"))),
  IF(S$298=7,
   IF(COUNTIFS(H160:$I160,"&gt;0",H203:$I203,0)+COUNTIFS($O160:R160,"&gt;0",$O203:R203,0)&lt;5,S160-8,
    IF(COUNTIFS(H160:$I160,"&gt;0",H203:$I203,0)+COUNTIFS($O160:R160,"&gt;0",$O203:R203,0)=5,
     IF(COUNTIFS(H160:$I160,"&gt;=8",H203:$I203,0)+COUNTIFS($O160:R160,"&gt;=8",$O203:R203,0)=5,S160, S160+SUMIF(H295:$I295,"&lt;0")+SUMIF($O295:R295,"&lt;0")),
    S160+IF(R295&lt;0,R295,0)
    )
   ),
  S160-8
  )
 )
)</f>
        <v>0</v>
      </c>
      <c r="T295" s="405">
        <f ca="1">IF(OR(T160=0,T203&gt;0),0,
 IF(T$298=6,
  IF(COUNTIFS($O160:S160,"&gt;0",$O203:S203,0)&lt;5,T160-8,
   IF(COUNTIFS($O160:S160,"&gt;=8",$O203:S203,0)&gt;=5,T160,T160+SUMIF($O295:S295,"&lt;0"))),
  IF(T$298=7,
   IF(COUNTIFS(I160:$I160,"&gt;0",I203:$I203,0)+COUNTIFS($O160:S160,"&gt;0",$O203:S203,0)&lt;5,T160-8,
    IF(COUNTIFS(I160:$I160,"&gt;0",I203:$I203,0)+COUNTIFS($O160:S160,"&gt;0",$O203:S203,0)=5,
     IF(COUNTIFS(I160:$I160,"&gt;=8",I203:$I203,0)+COUNTIFS($O160:S160,"&gt;=8",$O203:S203,0)=5,T160, T160+SUMIF(I295:$I295,"&lt;0")+SUMIF($O295:S295,"&lt;0")),
    T160+IF(S295&lt;0,S295,0)
    )
   ),
  T160-8
  )
 )
)</f>
        <v>0</v>
      </c>
      <c r="U295" s="405">
        <f t="shared" ca="1" si="202"/>
        <v>0</v>
      </c>
      <c r="V295" s="406">
        <f t="shared" ca="1" si="202"/>
        <v>0</v>
      </c>
      <c r="W295" s="406">
        <f t="shared" ca="1" si="202"/>
        <v>0</v>
      </c>
      <c r="X295" s="406">
        <f t="shared" ca="1" si="202"/>
        <v>0</v>
      </c>
      <c r="Y295" s="406">
        <f t="shared" ca="1" si="202"/>
        <v>0</v>
      </c>
      <c r="Z295" s="406">
        <f t="shared" ca="1" si="202"/>
        <v>0</v>
      </c>
      <c r="AA295" s="406">
        <f t="shared" ca="1" si="202"/>
        <v>0</v>
      </c>
      <c r="AB295" s="406">
        <f t="shared" ca="1" si="202"/>
        <v>0</v>
      </c>
      <c r="AC295" s="406">
        <f t="shared" ca="1" si="202"/>
        <v>0</v>
      </c>
      <c r="AD295" s="406">
        <f t="shared" ca="1" si="202"/>
        <v>0</v>
      </c>
      <c r="AE295" s="406">
        <f t="shared" ca="1" si="202"/>
        <v>0</v>
      </c>
      <c r="AF295" s="406">
        <f t="shared" ca="1" si="202"/>
        <v>0</v>
      </c>
      <c r="AG295" s="406">
        <f t="shared" ca="1" si="202"/>
        <v>0</v>
      </c>
      <c r="AH295" s="406">
        <f t="shared" ca="1" si="202"/>
        <v>0</v>
      </c>
      <c r="AI295" s="406">
        <f t="shared" ca="1" si="202"/>
        <v>0</v>
      </c>
      <c r="AJ295" s="406">
        <f t="shared" ca="1" si="202"/>
        <v>0</v>
      </c>
      <c r="AK295" s="406">
        <f t="shared" ca="1" si="202"/>
        <v>0</v>
      </c>
      <c r="AL295" s="406">
        <f t="shared" ca="1" si="202"/>
        <v>0</v>
      </c>
      <c r="AM295" s="406">
        <f t="shared" ca="1" si="202"/>
        <v>0</v>
      </c>
      <c r="AN295" s="406">
        <f t="shared" ca="1" si="202"/>
        <v>0</v>
      </c>
      <c r="AO295" s="406">
        <f t="shared" ca="1" si="201"/>
        <v>0</v>
      </c>
      <c r="AP295" s="406">
        <f t="shared" ca="1" si="201"/>
        <v>0</v>
      </c>
      <c r="AQ295" s="269">
        <f t="shared" ca="1" si="201"/>
        <v>0</v>
      </c>
      <c r="AR295" s="269">
        <f t="shared" ca="1" si="201"/>
        <v>0</v>
      </c>
      <c r="AS295" s="517">
        <f t="shared" ca="1" si="201"/>
        <v>0</v>
      </c>
      <c r="AU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</row>
    <row r="296" spans="4:72" s="69" customFormat="1" ht="15" customHeight="1">
      <c r="D296" s="404">
        <f t="shared" si="200"/>
        <v>0</v>
      </c>
      <c r="E296" s="405">
        <f t="shared" si="200"/>
        <v>0</v>
      </c>
      <c r="F296" s="405">
        <f t="shared" si="200"/>
        <v>0</v>
      </c>
      <c r="G296" s="405">
        <f t="shared" si="200"/>
        <v>0</v>
      </c>
      <c r="H296" s="405">
        <f t="shared" ca="1" si="200"/>
        <v>0</v>
      </c>
      <c r="I296" s="561">
        <f t="shared" ca="1" si="197"/>
        <v>0</v>
      </c>
      <c r="L296" s="40"/>
      <c r="M296" s="22"/>
      <c r="N296" s="187" t="str">
        <f t="shared" si="198"/>
        <v>직원14</v>
      </c>
      <c r="O296" s="404">
        <f ca="1">IF(OR(O161=0,O204&gt;0),0,
 IF(O$298=6,
  IF(COUNTIFS(E161:$I161,"&gt;0",E204:$I204,0)&lt;5,O161-8,
   IF(COUNTIFS(E161:$I161,"&gt;=8",E204:$I204,0)&gt;=5,O161,O161+SUMIF(D296:$I296,"&lt;0"))),
  IF(O$298=7,
   IF(COUNTIFS(D161:$I161,"&gt;0",D204:$I204,0)&lt;5,O161-8,
    IF(COUNTIFS(D161:$I161,"&gt;0",D204:$I204,0)=5,
     IF(COUNTIFS(D161:$I161,"&gt;=8",D204:$I204,0)=5,O161, O161+SUMIF(D296:$I296,"&lt;0")),
    O161+IF(I296&lt;0,I296,0)
    )
   ),
  O161-8
  )
 )
)</f>
        <v>0</v>
      </c>
      <c r="P296" s="405">
        <f ca="1">IF(OR(P161=0,P204&gt;0),0,
 IF(P$298=6,
  IF(COUNTIFS(F161:$I161,"&gt;0",E204:$I204,0)+COUNTIFS($O161:O161,"&gt;0",$O204:O204,0)&lt;5,P161-8,
   IF(COUNTIFS(F161:$I161,"&gt;=8",E204:$I204,0)+COUNTIFS($O161:O161,"&gt;=8",$O204:O204,0)&gt;=5,P161,P161+SUMIF(E296:$I296,"&lt;0")+SUMIF($O296:O296,"&lt;0"))),
  IF(P$298=7,
   IF(COUNTIFS(E161:$I161,"&gt;0",E204:$I204,0)+COUNTIFS($O161:O161,"&gt;0",$O204:O204,0)&lt;5,P161-8,
    IF(COUNTIFS(E161:$I161,"&gt;0",E204:$I204,0)+COUNTIFS($O161:O161,"&gt;0",$O204:O204,0)=5,
     IF(COUNTIFS(E161:$I161,"&gt;=8",E204:$I204,0)+COUNTIFS($O161:O161,"&gt;=8",$O204:O204,0)=5,P161, P161+SUMIF(E296:$I296,"&lt;0")+SUMIF($O296:O296,"&lt;0")),
    P161+IF(O296&lt;0,O296,0)
    )
   ),
  P161-8
  )
 )
)</f>
        <v>0</v>
      </c>
      <c r="Q296" s="405">
        <f ca="1">IF(OR(Q161=0,Q204&gt;0),0,
 IF(Q$298=6,
  IF(COUNTIFS(G161:$I161,"&gt;0",G204:$I204,0)+COUNTIFS($O161:P161,"&gt;0",$O204:P204,0)&lt;5,Q161-8,
   IF(COUNTIFS(G161:$I161,"&gt;=8",G204:$I204,0)+COUNTIFS($O161:P161,"&gt;=8",$O204:P204,0)&gt;=5,Q161,Q161+SUMIF(G296:$I296,"&lt;0")+SUMIF($O296:P296,"&lt;0"))),
  IF(Q$298=7,
   IF(COUNTIFS(F161:$I161,"&gt;0",F204:$I204,0)+COUNTIFS($O161:P161,"&gt;0",$O204:P204,0)&lt;5,Q161-8,
    IF(COUNTIFS(F161:$I161,"&gt;0",F204:$I204,0)+COUNTIFS($O161:P161,"&gt;0",$O204:P204,0)=5,
     IF(COUNTIFS(F161:$I161,"&gt;=8",F204:$I204,0)+COUNTIFS($O161:P161,"&gt;=8",$O204:P204,0)=5,Q161, Q161+SUMIF(F296:$I296,"&lt;0")+SUMIF($O296:P296,"&lt;0")),
    Q161+IF(P296&lt;0,P296,0)
    )
   ),
  Q161-8
  )
 )
)</f>
        <v>0</v>
      </c>
      <c r="R296" s="405">
        <f ca="1">IF(OR(R161=0,R204&gt;0),0,
 IF(R$298=6,
  IF(COUNTIFS(H161:$I161,"&gt;0",H204:$I204,0)+COUNTIFS($O161:Q161,"&gt;0",$O204:Q204,0)&lt;5,R161-8,
   IF(COUNTIFS(H161:$I161,"&gt;=8",H204:$I204,0)+COUNTIFS($O161:Q161,"&gt;=8",$O204:Q204,0)&gt;=5,R161,R161+SUMIF(H296:$I296,"&lt;0")+SUMIF($O296:Q296,"&lt;0"))),
  IF(R$298=7,
   IF(COUNTIFS(G161:$I161,"&gt;0",G204:$I204,0)+COUNTIFS($O161:Q161,"&gt;0",$O204:Q204,0)&lt;5,R161-8,
    IF(COUNTIFS(G161:$I161,"&gt;0",G204:$I204,0)+COUNTIFS($O161:Q161,"&gt;0",$O204:Q204,0)=5,
     IF(COUNTIFS(G161:$I161,"&gt;=8",G204:$I204,0)+COUNTIFS($O161:Q161,"&gt;=8",$O204:Q204,0)=5,R161, R161+SUMIF(G296:$I296,"&lt;0")+SUMIF($O296:Q296,"&lt;0")),
    R161+IF(Q296&lt;0,Q296,0)
    )
   ),
  R161-8
  )
 )
)</f>
        <v>0</v>
      </c>
      <c r="S296" s="405">
        <f ca="1">IF(OR(S161=0,S204&gt;0),0,
 IF(S$298=6,
  IF(COUNTIFS(I161:$I161,"&gt;0",I204:$I204,0)+COUNTIFS($O161:R161,"&gt;0",$O204:R204,0)&lt;5,S161-8,
   IF(COUNTIFS(I161:$I161,"&gt;=8",I204:$I204,0)+COUNTIFS($O161:R161,"&gt;=8",$O204:R204,0)&gt;=5,S161,S161+SUMIF(I296:$I296,"&lt;0")+SUMIF($O296:R296,"&lt;0"))),
  IF(S$298=7,
   IF(COUNTIFS(H161:$I161,"&gt;0",H204:$I204,0)+COUNTIFS($O161:R161,"&gt;0",$O204:R204,0)&lt;5,S161-8,
    IF(COUNTIFS(H161:$I161,"&gt;0",H204:$I204,0)+COUNTIFS($O161:R161,"&gt;0",$O204:R204,0)=5,
     IF(COUNTIFS(H161:$I161,"&gt;=8",H204:$I204,0)+COUNTIFS($O161:R161,"&gt;=8",$O204:R204,0)=5,S161, S161+SUMIF(H296:$I296,"&lt;0")+SUMIF($O296:R296,"&lt;0")),
    S161+IF(R296&lt;0,R296,0)
    )
   ),
  S161-8
  )
 )
)</f>
        <v>0</v>
      </c>
      <c r="T296" s="405">
        <f ca="1">IF(OR(T161=0,T204&gt;0),0,
 IF(T$298=6,
  IF(COUNTIFS($O161:S161,"&gt;0",$O204:S204,0)&lt;5,T161-8,
   IF(COUNTIFS($O161:S161,"&gt;=8",$O204:S204,0)&gt;=5,T161,T161+SUMIF($O296:S296,"&lt;0"))),
  IF(T$298=7,
   IF(COUNTIFS(I161:$I161,"&gt;0",I204:$I204,0)+COUNTIFS($O161:S161,"&gt;0",$O204:S204,0)&lt;5,T161-8,
    IF(COUNTIFS(I161:$I161,"&gt;0",I204:$I204,0)+COUNTIFS($O161:S161,"&gt;0",$O204:S204,0)=5,
     IF(COUNTIFS(I161:$I161,"&gt;=8",I204:$I204,0)+COUNTIFS($O161:S161,"&gt;=8",$O204:S204,0)=5,T161, T161+SUMIF(I296:$I296,"&lt;0")+SUMIF($O296:S296,"&lt;0")),
    T161+IF(S296&lt;0,S296,0)
    )
   ),
  T161-8
  )
 )
)</f>
        <v>0</v>
      </c>
      <c r="U296" s="405">
        <f t="shared" ca="1" si="202"/>
        <v>0</v>
      </c>
      <c r="V296" s="406">
        <f t="shared" ca="1" si="202"/>
        <v>0</v>
      </c>
      <c r="W296" s="406">
        <f t="shared" ca="1" si="202"/>
        <v>0</v>
      </c>
      <c r="X296" s="406">
        <f t="shared" ca="1" si="202"/>
        <v>0</v>
      </c>
      <c r="Y296" s="406">
        <f t="shared" ca="1" si="202"/>
        <v>0</v>
      </c>
      <c r="Z296" s="406">
        <f t="shared" ca="1" si="202"/>
        <v>0</v>
      </c>
      <c r="AA296" s="406">
        <f t="shared" ca="1" si="202"/>
        <v>0</v>
      </c>
      <c r="AB296" s="406">
        <f t="shared" ca="1" si="202"/>
        <v>0</v>
      </c>
      <c r="AC296" s="406">
        <f t="shared" ca="1" si="202"/>
        <v>0</v>
      </c>
      <c r="AD296" s="406">
        <f t="shared" ca="1" si="202"/>
        <v>0</v>
      </c>
      <c r="AE296" s="406">
        <f t="shared" ca="1" si="202"/>
        <v>0</v>
      </c>
      <c r="AF296" s="406">
        <f t="shared" ca="1" si="202"/>
        <v>0</v>
      </c>
      <c r="AG296" s="406">
        <f t="shared" ca="1" si="202"/>
        <v>0</v>
      </c>
      <c r="AH296" s="406">
        <f t="shared" ca="1" si="202"/>
        <v>0</v>
      </c>
      <c r="AI296" s="406">
        <f t="shared" ca="1" si="202"/>
        <v>0</v>
      </c>
      <c r="AJ296" s="406">
        <f t="shared" ca="1" si="202"/>
        <v>0</v>
      </c>
      <c r="AK296" s="406">
        <f t="shared" ca="1" si="202"/>
        <v>0</v>
      </c>
      <c r="AL296" s="406">
        <f t="shared" ca="1" si="202"/>
        <v>0</v>
      </c>
      <c r="AM296" s="406">
        <f t="shared" ca="1" si="202"/>
        <v>0</v>
      </c>
      <c r="AN296" s="406">
        <f t="shared" ca="1" si="202"/>
        <v>0</v>
      </c>
      <c r="AO296" s="406">
        <f t="shared" ca="1" si="201"/>
        <v>0</v>
      </c>
      <c r="AP296" s="406">
        <f t="shared" ca="1" si="201"/>
        <v>0</v>
      </c>
      <c r="AQ296" s="269">
        <f t="shared" ca="1" si="201"/>
        <v>0</v>
      </c>
      <c r="AR296" s="269">
        <f t="shared" ca="1" si="201"/>
        <v>0</v>
      </c>
      <c r="AS296" s="517">
        <f t="shared" ca="1" si="201"/>
        <v>0</v>
      </c>
      <c r="AU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</row>
    <row r="297" spans="4:72" s="69" customFormat="1" ht="15" customHeight="1">
      <c r="D297" s="408">
        <f t="shared" si="200"/>
        <v>0</v>
      </c>
      <c r="E297" s="409">
        <f t="shared" si="200"/>
        <v>0</v>
      </c>
      <c r="F297" s="409">
        <f t="shared" si="200"/>
        <v>0</v>
      </c>
      <c r="G297" s="409">
        <f t="shared" si="200"/>
        <v>0</v>
      </c>
      <c r="H297" s="409">
        <f t="shared" ca="1" si="200"/>
        <v>0</v>
      </c>
      <c r="I297" s="562">
        <f t="shared" ca="1" si="197"/>
        <v>0</v>
      </c>
      <c r="L297" s="40"/>
      <c r="M297" s="22"/>
      <c r="N297" s="192" t="str">
        <f t="shared" si="198"/>
        <v>직원15</v>
      </c>
      <c r="O297" s="408">
        <f ca="1">IF(OR(O162=0,O205&gt;0),0,
 IF(O$298=6,
  IF(COUNTIFS(E162:$I162,"&gt;0",E205:$I205,0)&lt;5,O162-8,
   IF(COUNTIFS(E162:$I162,"&gt;=8",E205:$I205,0)&gt;=5,O162,O162+SUMIF(D297:$I297,"&lt;0"))),
  IF(O$298=7,
   IF(COUNTIFS(D162:$I162,"&gt;0",D205:$I205,0)&lt;5,O162-8,
    IF(COUNTIFS(D162:$I162,"&gt;0",D205:$I205,0)=5,
     IF(COUNTIFS(D162:$I162,"&gt;=8",D205:$I205,0)=5,O162, O162+SUMIF(D297:$I297,"&lt;0")),
    O162+IF(I297&lt;0,I297,0)
    )
   ),
  O162-8
  )
 )
)</f>
        <v>0</v>
      </c>
      <c r="P297" s="409">
        <f ca="1">IF(OR(P162=0,P205&gt;0),0,
 IF(P$298=6,
  IF(COUNTIFS(F162:$I162,"&gt;0",E205:$I205,0)+COUNTIFS($O162:O162,"&gt;0",$O205:O205,0)&lt;5,P162-8,
   IF(COUNTIFS(F162:$I162,"&gt;=8",E205:$I205,0)+COUNTIFS($O162:O162,"&gt;=8",$O205:O205,0)&gt;=5,P162,P162+SUMIF(E297:$I297,"&lt;0")+SUMIF($O297:O297,"&lt;0"))),
  IF(P$298=7,
   IF(COUNTIFS(E162:$I162,"&gt;0",E205:$I205,0)+COUNTIFS($O162:O162,"&gt;0",$O205:O205,0)&lt;5,P162-8,
    IF(COUNTIFS(E162:$I162,"&gt;0",E205:$I205,0)+COUNTIFS($O162:O162,"&gt;0",$O205:O205,0)=5,
     IF(COUNTIFS(E162:$I162,"&gt;=8",E205:$I205,0)+COUNTIFS($O162:O162,"&gt;=8",$O205:O205,0)=5,P162, P162+SUMIF(E297:$I297,"&lt;0")+SUMIF($O297:O297,"&lt;0")),
    P162+IF(O297&lt;0,O297,0)
    )
   ),
  P162-8
  )
 )
)</f>
        <v>0</v>
      </c>
      <c r="Q297" s="409">
        <f ca="1">IF(OR(Q162=0,Q205&gt;0),0,
 IF(Q$298=6,
  IF(COUNTIFS(G162:$I162,"&gt;0",G205:$I205,0)+COUNTIFS($O162:P162,"&gt;0",$O205:P205,0)&lt;5,Q162-8,
   IF(COUNTIFS(G162:$I162,"&gt;=8",G205:$I205,0)+COUNTIFS($O162:P162,"&gt;=8",$O205:P205,0)&gt;=5,Q162,Q162+SUMIF(G297:$I297,"&lt;0")+SUMIF($O297:P297,"&lt;0"))),
  IF(Q$298=7,
   IF(COUNTIFS(F162:$I162,"&gt;0",F205:$I205,0)+COUNTIFS($O162:P162,"&gt;0",$O205:P205,0)&lt;5,Q162-8,
    IF(COUNTIFS(F162:$I162,"&gt;0",F205:$I205,0)+COUNTIFS($O162:P162,"&gt;0",$O205:P205,0)=5,
     IF(COUNTIFS(F162:$I162,"&gt;=8",F205:$I205,0)+COUNTIFS($O162:P162,"&gt;=8",$O205:P205,0)=5,Q162, Q162+SUMIF(F297:$I297,"&lt;0")+SUMIF($O297:P297,"&lt;0")),
    Q162+IF(P297&lt;0,P297,0)
    )
   ),
  Q162-8
  )
 )
)</f>
        <v>0</v>
      </c>
      <c r="R297" s="409">
        <f ca="1">IF(OR(R162=0,R205&gt;0),0,
 IF(R$298=6,
  IF(COUNTIFS(H162:$I162,"&gt;0",H205:$I205,0)+COUNTIFS($O162:Q162,"&gt;0",$O205:Q205,0)&lt;5,R162-8,
   IF(COUNTIFS(H162:$I162,"&gt;=8",H205:$I205,0)+COUNTIFS($O162:Q162,"&gt;=8",$O205:Q205,0)&gt;=5,R162,R162+SUMIF(H297:$I297,"&lt;0")+SUMIF($O297:Q297,"&lt;0"))),
  IF(R$298=7,
   IF(COUNTIFS(G162:$I162,"&gt;0",G205:$I205,0)+COUNTIFS($O162:Q162,"&gt;0",$O205:Q205,0)&lt;5,R162-8,
    IF(COUNTIFS(G162:$I162,"&gt;0",G205:$I205,0)+COUNTIFS($O162:Q162,"&gt;0",$O205:Q205,0)=5,
     IF(COUNTIFS(G162:$I162,"&gt;=8",G205:$I205,0)+COUNTIFS($O162:Q162,"&gt;=8",$O205:Q205,0)=5,R162, R162+SUMIF(G297:$I297,"&lt;0")+SUMIF($O297:Q297,"&lt;0")),
    R162+IF(Q297&lt;0,Q297,0)
    )
   ),
  R162-8
  )
 )
)</f>
        <v>0</v>
      </c>
      <c r="S297" s="409">
        <f ca="1">IF(OR(S162=0,S205&gt;0),0,
 IF(S$298=6,
  IF(COUNTIFS(I162:$I162,"&gt;0",I205:$I205,0)+COUNTIFS($O162:R162,"&gt;0",$O205:R205,0)&lt;5,S162-8,
   IF(COUNTIFS(I162:$I162,"&gt;=8",I205:$I205,0)+COUNTIFS($O162:R162,"&gt;=8",$O205:R205,0)&gt;=5,S162,S162+SUMIF(I297:$I297,"&lt;0")+SUMIF($O297:R297,"&lt;0"))),
  IF(S$298=7,
   IF(COUNTIFS(H162:$I162,"&gt;0",H205:$I205,0)+COUNTIFS($O162:R162,"&gt;0",$O205:R205,0)&lt;5,S162-8,
    IF(COUNTIFS(H162:$I162,"&gt;0",H205:$I205,0)+COUNTIFS($O162:R162,"&gt;0",$O205:R205,0)=5,
     IF(COUNTIFS(H162:$I162,"&gt;=8",H205:$I205,0)+COUNTIFS($O162:R162,"&gt;=8",$O205:R205,0)=5,S162, S162+SUMIF(H297:$I297,"&lt;0")+SUMIF($O297:R297,"&lt;0")),
    S162+IF(R297&lt;0,R297,0)
    )
   ),
  S162-8
  )
 )
)</f>
        <v>0</v>
      </c>
      <c r="T297" s="409">
        <f ca="1">IF(OR(T162=0,T205&gt;0),0,
 IF(T$298=6,
  IF(COUNTIFS($O162:S162,"&gt;0",$O205:S205,0)&lt;5,T162-8,
   IF(COUNTIFS($O162:S162,"&gt;=8",$O205:S205,0)&gt;=5,T162,T162+SUMIF($O297:S297,"&lt;0"))),
  IF(T$298=7,
   IF(COUNTIFS(I162:$I162,"&gt;0",I205:$I205,0)+COUNTIFS($O162:S162,"&gt;0",$O205:S205,0)&lt;5,T162-8,
    IF(COUNTIFS(I162:$I162,"&gt;0",I205:$I205,0)+COUNTIFS($O162:S162,"&gt;0",$O205:S205,0)=5,
     IF(COUNTIFS(I162:$I162,"&gt;=8",I205:$I205,0)+COUNTIFS($O162:S162,"&gt;=8",$O205:S205,0)=5,T162, T162+SUMIF(I297:$I297,"&lt;0")+SUMIF($O297:S297,"&lt;0")),
    T162+IF(S297&lt;0,S297,0)
    )
   ),
  T162-8
  )
 )
)</f>
        <v>0</v>
      </c>
      <c r="U297" s="409">
        <f t="shared" ca="1" si="202"/>
        <v>0</v>
      </c>
      <c r="V297" s="410">
        <f t="shared" ca="1" si="202"/>
        <v>0</v>
      </c>
      <c r="W297" s="410">
        <f t="shared" ca="1" si="202"/>
        <v>0</v>
      </c>
      <c r="X297" s="410">
        <f t="shared" ca="1" si="202"/>
        <v>0</v>
      </c>
      <c r="Y297" s="410">
        <f t="shared" ca="1" si="202"/>
        <v>0</v>
      </c>
      <c r="Z297" s="410">
        <f t="shared" ca="1" si="202"/>
        <v>0</v>
      </c>
      <c r="AA297" s="410">
        <f t="shared" ca="1" si="202"/>
        <v>0</v>
      </c>
      <c r="AB297" s="410">
        <f t="shared" ca="1" si="202"/>
        <v>0</v>
      </c>
      <c r="AC297" s="410">
        <f t="shared" ca="1" si="202"/>
        <v>0</v>
      </c>
      <c r="AD297" s="410">
        <f t="shared" ca="1" si="202"/>
        <v>0</v>
      </c>
      <c r="AE297" s="410">
        <f t="shared" ca="1" si="202"/>
        <v>0</v>
      </c>
      <c r="AF297" s="410">
        <f t="shared" ca="1" si="202"/>
        <v>0</v>
      </c>
      <c r="AG297" s="410">
        <f t="shared" ca="1" si="202"/>
        <v>0</v>
      </c>
      <c r="AH297" s="410">
        <f t="shared" ca="1" si="202"/>
        <v>0</v>
      </c>
      <c r="AI297" s="410">
        <f t="shared" ca="1" si="202"/>
        <v>0</v>
      </c>
      <c r="AJ297" s="410">
        <f t="shared" ca="1" si="202"/>
        <v>0</v>
      </c>
      <c r="AK297" s="410">
        <f t="shared" ca="1" si="202"/>
        <v>0</v>
      </c>
      <c r="AL297" s="410">
        <f t="shared" ca="1" si="202"/>
        <v>0</v>
      </c>
      <c r="AM297" s="410">
        <f t="shared" ca="1" si="202"/>
        <v>0</v>
      </c>
      <c r="AN297" s="410">
        <f t="shared" ca="1" si="202"/>
        <v>0</v>
      </c>
      <c r="AO297" s="410">
        <f t="shared" ca="1" si="201"/>
        <v>0</v>
      </c>
      <c r="AP297" s="410">
        <f t="shared" ca="1" si="201"/>
        <v>0</v>
      </c>
      <c r="AQ297" s="273">
        <f t="shared" ca="1" si="201"/>
        <v>0</v>
      </c>
      <c r="AR297" s="273">
        <f t="shared" ca="1" si="201"/>
        <v>0</v>
      </c>
      <c r="AS297" s="518">
        <f t="shared" ca="1" si="201"/>
        <v>0</v>
      </c>
      <c r="AU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</row>
    <row r="298" spans="4:72" s="69" customFormat="1" ht="15" hidden="1" customHeight="1">
      <c r="D298" s="412">
        <f t="shared" ref="D298:G298" si="203">IF(E298=1,7,E298-1)</f>
        <v>4</v>
      </c>
      <c r="E298" s="412">
        <f t="shared" si="203"/>
        <v>5</v>
      </c>
      <c r="F298" s="412">
        <f t="shared" si="203"/>
        <v>6</v>
      </c>
      <c r="G298" s="412">
        <f t="shared" si="203"/>
        <v>7</v>
      </c>
      <c r="H298" s="412">
        <f>IF(I298=1,7,I298-1)</f>
        <v>1</v>
      </c>
      <c r="I298" s="412">
        <f>IF(O298=1,7,O298-1)</f>
        <v>2</v>
      </c>
      <c r="L298" s="40"/>
      <c r="M298" s="22"/>
      <c r="N298" s="33"/>
      <c r="O298" s="412">
        <f>IF($I$2=0,1,IF($I$2=1,N185,N185-1))</f>
        <v>3</v>
      </c>
      <c r="P298" s="412">
        <f t="shared" ref="P298:AS298" si="204">IF(O298=7,1,O298+1)</f>
        <v>4</v>
      </c>
      <c r="Q298" s="412">
        <f t="shared" si="204"/>
        <v>5</v>
      </c>
      <c r="R298" s="412">
        <f t="shared" si="204"/>
        <v>6</v>
      </c>
      <c r="S298" s="412">
        <f t="shared" si="204"/>
        <v>7</v>
      </c>
      <c r="T298" s="412">
        <f t="shared" si="204"/>
        <v>1</v>
      </c>
      <c r="U298" s="412">
        <f t="shared" si="204"/>
        <v>2</v>
      </c>
      <c r="V298" s="412">
        <f t="shared" si="204"/>
        <v>3</v>
      </c>
      <c r="W298" s="412">
        <f t="shared" si="204"/>
        <v>4</v>
      </c>
      <c r="X298" s="412">
        <f t="shared" si="204"/>
        <v>5</v>
      </c>
      <c r="Y298" s="412">
        <f t="shared" si="204"/>
        <v>6</v>
      </c>
      <c r="Z298" s="412">
        <f t="shared" si="204"/>
        <v>7</v>
      </c>
      <c r="AA298" s="412">
        <f t="shared" si="204"/>
        <v>1</v>
      </c>
      <c r="AB298" s="412">
        <f t="shared" si="204"/>
        <v>2</v>
      </c>
      <c r="AC298" s="412">
        <f t="shared" si="204"/>
        <v>3</v>
      </c>
      <c r="AD298" s="412">
        <f t="shared" si="204"/>
        <v>4</v>
      </c>
      <c r="AE298" s="301">
        <f t="shared" si="204"/>
        <v>5</v>
      </c>
      <c r="AF298" s="301">
        <f t="shared" si="204"/>
        <v>6</v>
      </c>
      <c r="AG298" s="301">
        <f t="shared" si="204"/>
        <v>7</v>
      </c>
      <c r="AH298" s="301">
        <f t="shared" si="204"/>
        <v>1</v>
      </c>
      <c r="AI298" s="301">
        <f t="shared" si="204"/>
        <v>2</v>
      </c>
      <c r="AJ298" s="301">
        <f t="shared" si="204"/>
        <v>3</v>
      </c>
      <c r="AK298" s="301">
        <f t="shared" si="204"/>
        <v>4</v>
      </c>
      <c r="AL298" s="301">
        <f t="shared" si="204"/>
        <v>5</v>
      </c>
      <c r="AM298" s="301">
        <f t="shared" si="204"/>
        <v>6</v>
      </c>
      <c r="AN298" s="301">
        <f t="shared" si="204"/>
        <v>7</v>
      </c>
      <c r="AO298" s="301">
        <f t="shared" si="204"/>
        <v>1</v>
      </c>
      <c r="AP298" s="301">
        <f t="shared" si="204"/>
        <v>2</v>
      </c>
      <c r="AQ298" s="301">
        <f t="shared" si="204"/>
        <v>3</v>
      </c>
      <c r="AR298" s="301">
        <f t="shared" si="204"/>
        <v>4</v>
      </c>
      <c r="AS298" s="301">
        <f t="shared" si="204"/>
        <v>5</v>
      </c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</row>
    <row r="299" spans="4:72" s="69" customFormat="1" ht="15" hidden="1" customHeight="1">
      <c r="L299" s="40"/>
      <c r="M299" s="22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</row>
    <row r="300" spans="4:72" s="69" customFormat="1" ht="15" hidden="1" customHeight="1">
      <c r="L300" s="40"/>
      <c r="M300" s="22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4:72" s="69" customFormat="1" ht="15" hidden="1" customHeight="1">
      <c r="L301" s="40"/>
      <c r="M301" s="22"/>
      <c r="N301" s="70" t="s">
        <v>139</v>
      </c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4:72" s="69" customFormat="1" ht="15" hidden="1" customHeight="1">
      <c r="L302" s="40"/>
      <c r="M302" s="22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</row>
    <row r="303" spans="4:72" s="69" customFormat="1" ht="15" hidden="1" customHeight="1">
      <c r="L303" s="40"/>
      <c r="M303" s="22"/>
      <c r="N303" s="70" t="s">
        <v>140</v>
      </c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</row>
    <row r="304" spans="4:72" s="69" customFormat="1" ht="15" hidden="1" customHeight="1">
      <c r="H304" s="70"/>
      <c r="I304" s="70"/>
      <c r="J304" s="70"/>
      <c r="K304" s="70"/>
      <c r="L304" s="40"/>
      <c r="M304" s="44"/>
      <c r="N304" s="70" t="s">
        <v>141</v>
      </c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</row>
    <row r="305" spans="8:70" s="69" customFormat="1" ht="15" hidden="1" customHeight="1">
      <c r="H305" s="70"/>
      <c r="I305" s="70"/>
      <c r="J305" s="70"/>
      <c r="K305" s="70"/>
      <c r="L305" s="40"/>
      <c r="M305" s="44"/>
      <c r="N305" s="70" t="s">
        <v>142</v>
      </c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BA305" s="58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</row>
    <row r="306" spans="8:70" s="69" customFormat="1" ht="15" hidden="1" customHeight="1">
      <c r="H306" s="70"/>
      <c r="I306" s="70"/>
      <c r="J306" s="70"/>
      <c r="K306" s="70"/>
      <c r="L306" s="40"/>
      <c r="M306" s="44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U306" s="58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</row>
    <row r="307" spans="8:70" s="69" customFormat="1" ht="15" hidden="1" customHeight="1">
      <c r="H307" s="70"/>
      <c r="I307" s="70"/>
      <c r="J307" s="70"/>
      <c r="K307" s="70"/>
      <c r="L307" s="40"/>
      <c r="M307" s="44"/>
      <c r="N307" s="70"/>
      <c r="O307" s="70" t="s">
        <v>143</v>
      </c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U307" s="58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</row>
    <row r="308" spans="8:70" s="69" customFormat="1" ht="15" hidden="1" customHeight="1">
      <c r="H308" s="70"/>
      <c r="I308" s="70"/>
      <c r="J308" s="70"/>
      <c r="K308" s="70"/>
      <c r="L308" s="40"/>
      <c r="M308" s="44"/>
      <c r="N308" s="70"/>
      <c r="O308" s="70" t="s">
        <v>166</v>
      </c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U308" s="58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</row>
    <row r="309" spans="8:70" s="69" customFormat="1" ht="15" hidden="1" customHeight="1">
      <c r="H309" s="70"/>
      <c r="I309" s="70"/>
      <c r="J309" s="70"/>
      <c r="K309" s="70"/>
      <c r="L309" s="40"/>
      <c r="M309" s="44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U309" s="58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</row>
    <row r="310" spans="8:70" s="69" customFormat="1" ht="15" hidden="1" customHeight="1">
      <c r="H310" s="70"/>
      <c r="I310" s="70"/>
      <c r="J310" s="70"/>
      <c r="K310" s="70"/>
      <c r="L310" s="40"/>
      <c r="M310" s="44"/>
      <c r="N310" s="70"/>
      <c r="O310" s="70"/>
      <c r="P310" s="70" t="s">
        <v>144</v>
      </c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U310" s="58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</row>
    <row r="311" spans="8:70" s="69" customFormat="1" ht="15" hidden="1" customHeight="1">
      <c r="H311" s="70"/>
      <c r="I311" s="70"/>
      <c r="J311" s="70"/>
      <c r="K311" s="70"/>
      <c r="L311" s="40"/>
      <c r="M311" s="44"/>
      <c r="N311" s="70"/>
      <c r="O311" s="70"/>
      <c r="P311" s="70" t="s">
        <v>145</v>
      </c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U311" s="58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8:70" s="69" customFormat="1" ht="15" hidden="1" customHeight="1">
      <c r="H312" s="70"/>
      <c r="I312" s="70"/>
      <c r="J312" s="70"/>
      <c r="K312" s="70"/>
      <c r="L312" s="40"/>
      <c r="M312" s="44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U312" s="58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</row>
    <row r="313" spans="8:70" s="69" customFormat="1" ht="15" hidden="1" customHeight="1">
      <c r="H313" s="70"/>
      <c r="I313" s="70"/>
      <c r="J313" s="70"/>
      <c r="K313" s="70"/>
      <c r="L313" s="40"/>
      <c r="M313" s="44"/>
      <c r="N313" s="70"/>
      <c r="O313" s="70"/>
      <c r="P313" s="70" t="s">
        <v>146</v>
      </c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U313" s="58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</row>
    <row r="314" spans="8:70" s="69" customFormat="1" ht="15" hidden="1" customHeight="1">
      <c r="H314" s="70"/>
      <c r="I314" s="70"/>
      <c r="J314" s="70"/>
      <c r="K314" s="70"/>
      <c r="L314" s="40"/>
      <c r="M314" s="44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U314" s="58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</row>
    <row r="315" spans="8:70" s="69" customFormat="1" ht="15" hidden="1" customHeight="1">
      <c r="H315" s="70"/>
      <c r="I315" s="70"/>
      <c r="J315" s="70"/>
      <c r="K315" s="70"/>
      <c r="L315" s="40"/>
      <c r="M315" s="44"/>
      <c r="N315" s="70"/>
      <c r="O315" s="70"/>
      <c r="P315" s="70"/>
      <c r="Q315" s="70" t="s">
        <v>147</v>
      </c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U315" s="58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8:70" s="69" customFormat="1" ht="15" hidden="1" customHeight="1">
      <c r="H316" s="70"/>
      <c r="I316" s="70"/>
      <c r="J316" s="70"/>
      <c r="K316" s="70"/>
      <c r="L316" s="40"/>
      <c r="M316" s="44"/>
      <c r="N316" s="70"/>
      <c r="O316" s="70"/>
      <c r="P316" s="70"/>
      <c r="Q316" s="70" t="s">
        <v>148</v>
      </c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U316" s="58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8:70" s="69" customFormat="1" ht="15" hidden="1" customHeight="1">
      <c r="H317" s="70"/>
      <c r="I317" s="70"/>
      <c r="J317" s="70"/>
      <c r="K317" s="70"/>
      <c r="L317" s="40"/>
      <c r="M317" s="44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U317" s="58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</row>
    <row r="318" spans="8:70" s="69" customFormat="1" ht="15" hidden="1" customHeight="1">
      <c r="H318" s="70"/>
      <c r="I318" s="70"/>
      <c r="J318" s="70"/>
      <c r="K318" s="70"/>
      <c r="L318" s="40"/>
      <c r="M318" s="44"/>
      <c r="N318" s="70"/>
      <c r="O318" s="70" t="s">
        <v>149</v>
      </c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U318" s="58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</row>
    <row r="319" spans="8:70" s="69" customFormat="1" ht="15" hidden="1" customHeight="1">
      <c r="H319" s="70"/>
      <c r="I319" s="70"/>
      <c r="J319" s="70"/>
      <c r="K319" s="70"/>
      <c r="L319" s="40"/>
      <c r="M319" s="44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U319" s="58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</row>
    <row r="320" spans="8:70" s="69" customFormat="1" ht="15" hidden="1" customHeight="1">
      <c r="H320" s="70"/>
      <c r="I320" s="70"/>
      <c r="J320" s="70"/>
      <c r="K320" s="70"/>
      <c r="L320" s="40"/>
      <c r="M320" s="44"/>
      <c r="N320" s="70"/>
      <c r="O320" s="70"/>
      <c r="P320" s="70" t="s">
        <v>150</v>
      </c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U320" s="58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</row>
    <row r="321" spans="12:64" s="69" customFormat="1" ht="15" hidden="1" customHeight="1">
      <c r="L321" s="40"/>
      <c r="M321" s="22"/>
      <c r="N321" s="70"/>
      <c r="O321" s="70"/>
      <c r="P321" s="70" t="s">
        <v>167</v>
      </c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U321" s="58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</row>
    <row r="322" spans="12:64" s="69" customFormat="1" ht="15" hidden="1" customHeight="1">
      <c r="L322" s="40"/>
      <c r="M322" s="22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U322" s="58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</row>
    <row r="323" spans="12:64" ht="15" hidden="1" customHeight="1">
      <c r="Q323" s="70" t="s">
        <v>151</v>
      </c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</row>
    <row r="324" spans="12:64" ht="15" hidden="1" customHeight="1">
      <c r="Q324" s="70" t="s">
        <v>152</v>
      </c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</row>
    <row r="325" spans="12:64" ht="15" hidden="1" customHeight="1"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</row>
    <row r="326" spans="12:64" ht="15" hidden="1" customHeight="1">
      <c r="Q326" s="70" t="s">
        <v>146</v>
      </c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</row>
    <row r="327" spans="12:64" ht="15" hidden="1" customHeight="1"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</row>
    <row r="328" spans="12:64" ht="15" hidden="1" customHeight="1">
      <c r="R328" s="70" t="s">
        <v>153</v>
      </c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</row>
    <row r="329" spans="12:64" ht="15" hidden="1" customHeight="1">
      <c r="R329" s="70" t="s">
        <v>154</v>
      </c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</row>
    <row r="330" spans="12:64" ht="15" hidden="1" customHeight="1"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</row>
    <row r="331" spans="12:64" ht="15" hidden="1" customHeight="1">
      <c r="S331" s="70" t="s">
        <v>155</v>
      </c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</row>
    <row r="332" spans="12:64" ht="15" hidden="1" customHeight="1">
      <c r="S332" s="70" t="s">
        <v>156</v>
      </c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</row>
    <row r="333" spans="12:64" ht="15" hidden="1" customHeight="1"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</row>
    <row r="334" spans="12:64" ht="15" hidden="1" customHeight="1"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</row>
    <row r="335" spans="12:64" ht="15" hidden="1" customHeight="1"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</row>
    <row r="336" spans="12:64" ht="15" hidden="1" customHeight="1">
      <c r="R336" s="70" t="s">
        <v>157</v>
      </c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</row>
    <row r="337" spans="14:43" ht="15" hidden="1" customHeight="1"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</row>
    <row r="338" spans="14:43" ht="15" hidden="1" customHeight="1">
      <c r="S338" s="70" t="s">
        <v>158</v>
      </c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</row>
    <row r="339" spans="14:43" ht="15" hidden="1" customHeight="1">
      <c r="S339" s="70" t="s">
        <v>159</v>
      </c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</row>
    <row r="340" spans="14:43" ht="15" hidden="1" customHeight="1">
      <c r="R340" s="70" t="s">
        <v>160</v>
      </c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</row>
    <row r="341" spans="14:43" ht="15" hidden="1" customHeight="1">
      <c r="Q341" s="70" t="s">
        <v>161</v>
      </c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</row>
    <row r="342" spans="14:43" ht="15" hidden="1" customHeight="1"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</row>
    <row r="343" spans="14:43" ht="15" hidden="1" customHeight="1">
      <c r="P343" s="70" t="s">
        <v>162</v>
      </c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</row>
    <row r="344" spans="14:43" ht="15" hidden="1" customHeight="1">
      <c r="P344" s="70" t="s">
        <v>163</v>
      </c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</row>
    <row r="345" spans="14:43" ht="15" hidden="1" customHeight="1">
      <c r="P345" s="70" t="s">
        <v>160</v>
      </c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</row>
    <row r="346" spans="14:43" ht="15" hidden="1" customHeight="1">
      <c r="O346" s="70" t="s">
        <v>160</v>
      </c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</row>
    <row r="347" spans="14:43" ht="15" hidden="1" customHeight="1">
      <c r="N347" s="70" t="s">
        <v>160</v>
      </c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</row>
  </sheetData>
  <sheetProtection sheet="1" objects="1" scenarios="1"/>
  <mergeCells count="19">
    <mergeCell ref="AT104:AT105"/>
    <mergeCell ref="AA168:AC168"/>
    <mergeCell ref="AH141:AI141"/>
    <mergeCell ref="AV146:AW147"/>
    <mergeCell ref="AD168:AF168"/>
    <mergeCell ref="AH168:AH169"/>
    <mergeCell ref="AT146:AT147"/>
    <mergeCell ref="AK140:AL140"/>
    <mergeCell ref="AI139:AJ139"/>
    <mergeCell ref="B7:C7"/>
    <mergeCell ref="B8:C14"/>
    <mergeCell ref="B15:C17"/>
    <mergeCell ref="B18:C18"/>
    <mergeCell ref="AH140:AI140"/>
    <mergeCell ref="O168:Q168"/>
    <mergeCell ref="R168:T168"/>
    <mergeCell ref="U168:W168"/>
    <mergeCell ref="X168:Z168"/>
    <mergeCell ref="X129:AH135"/>
  </mergeCells>
  <phoneticPr fontId="3" type="noConversion"/>
  <conditionalFormatting sqref="V8:DO22">
    <cfRule type="expression" dxfId="238" priority="145">
      <formula>COLUMN()-$M$2=COLUMN($BC$7)</formula>
    </cfRule>
  </conditionalFormatting>
  <conditionalFormatting sqref="O8:DO22">
    <cfRule type="cellIs" dxfId="237" priority="150" operator="equal">
      <formula>"야"</formula>
    </cfRule>
  </conditionalFormatting>
  <conditionalFormatting sqref="M8:DO22">
    <cfRule type="expression" dxfId="236" priority="148">
      <formula>ROW()-$N$5&gt;ROW($N$7)</formula>
    </cfRule>
    <cfRule type="expression" dxfId="235" priority="149">
      <formula>ROW()-$N$5=ROW($N$7)</formula>
    </cfRule>
  </conditionalFormatting>
  <conditionalFormatting sqref="O7:DO7">
    <cfRule type="expression" dxfId="234" priority="147">
      <formula>OR(O7="일",O7="휴")</formula>
    </cfRule>
    <cfRule type="expression" dxfId="233" priority="151">
      <formula>O7="토"</formula>
    </cfRule>
  </conditionalFormatting>
  <conditionalFormatting sqref="O7:DO22">
    <cfRule type="expression" dxfId="232" priority="146">
      <formula>COLUMN()-$N$6&gt;COLUMN($N$6)</formula>
    </cfRule>
    <cfRule type="expression" dxfId="231" priority="152">
      <formula>COLUMN()-$N$6=COLUMN($N$6)</formula>
    </cfRule>
  </conditionalFormatting>
  <conditionalFormatting sqref="J8:K17">
    <cfRule type="expression" dxfId="230" priority="144">
      <formula>$D8="-"</formula>
    </cfRule>
  </conditionalFormatting>
  <conditionalFormatting sqref="AQ146:AS162 CQ104:CS120 CQ146:CS162">
    <cfRule type="expression" dxfId="229" priority="139">
      <formula>AQ$104=""</formula>
    </cfRule>
  </conditionalFormatting>
  <conditionalFormatting sqref="N191:AS205">
    <cfRule type="expression" dxfId="228" priority="137">
      <formula>ROW()-$N$5&gt;ROW($N$190)</formula>
    </cfRule>
    <cfRule type="expression" dxfId="227" priority="138">
      <formula>ROW()-$N$5=ROW($N$190)</formula>
    </cfRule>
  </conditionalFormatting>
  <conditionalFormatting sqref="AQ189:AS205">
    <cfRule type="expression" dxfId="226" priority="136">
      <formula>AQ$104=""</formula>
    </cfRule>
  </conditionalFormatting>
  <conditionalFormatting sqref="O148:AT162 O191:AS205 P127:P141">
    <cfRule type="cellIs" dxfId="225" priority="135" operator="lessThanOrEqual">
      <formula>0</formula>
    </cfRule>
  </conditionalFormatting>
  <conditionalFormatting sqref="N127:P141">
    <cfRule type="expression" dxfId="224" priority="133">
      <formula>ROW()-$N$5&gt;ROW($N$126)</formula>
    </cfRule>
    <cfRule type="expression" dxfId="223" priority="134">
      <formula>ROW()-$N$5=ROW($N$126)</formula>
    </cfRule>
  </conditionalFormatting>
  <conditionalFormatting sqref="O147:AS147 O190:AS190">
    <cfRule type="expression" dxfId="222" priority="142">
      <formula>OR(O147="일",O147="휴")</formula>
    </cfRule>
    <cfRule type="expression" dxfId="221" priority="143">
      <formula>O147="토"</formula>
    </cfRule>
  </conditionalFormatting>
  <conditionalFormatting sqref="E8:I17">
    <cfRule type="expression" dxfId="220" priority="132">
      <formula>$D8=""</formula>
    </cfRule>
  </conditionalFormatting>
  <conditionalFormatting sqref="N212:AS226">
    <cfRule type="expression" dxfId="219" priority="128">
      <formula>ROW()-$N$5&gt;ROW($N$211)</formula>
    </cfRule>
    <cfRule type="expression" dxfId="218" priority="129">
      <formula>ROW()-$N$5=ROW($N$211)</formula>
    </cfRule>
  </conditionalFormatting>
  <conditionalFormatting sqref="AQ210:AS226">
    <cfRule type="expression" dxfId="217" priority="127">
      <formula>AQ$104=""</formula>
    </cfRule>
  </conditionalFormatting>
  <conditionalFormatting sqref="O212:AS226">
    <cfRule type="cellIs" dxfId="216" priority="126" operator="lessThanOrEqual">
      <formula>0</formula>
    </cfRule>
  </conditionalFormatting>
  <conditionalFormatting sqref="O211:AS211">
    <cfRule type="expression" dxfId="215" priority="130">
      <formula>OR(O211="일",O211="휴")</formula>
    </cfRule>
    <cfRule type="expression" dxfId="214" priority="131">
      <formula>O211="토"</formula>
    </cfRule>
  </conditionalFormatting>
  <conditionalFormatting sqref="O105:AS105">
    <cfRule type="expression" dxfId="213" priority="123">
      <formula>OR(O105="일",O105="휴")</formula>
    </cfRule>
    <cfRule type="expression" dxfId="212" priority="124">
      <formula>O105="토"</formula>
    </cfRule>
  </conditionalFormatting>
  <conditionalFormatting sqref="N106:AS120">
    <cfRule type="expression" dxfId="211" priority="120">
      <formula>ROW()-$N$5&gt;ROW($N$105)</formula>
    </cfRule>
    <cfRule type="expression" dxfId="210" priority="122">
      <formula>ROW()-$N$5=ROW($N$105)</formula>
    </cfRule>
  </conditionalFormatting>
  <conditionalFormatting sqref="AQ104:AS120">
    <cfRule type="expression" dxfId="209" priority="119">
      <formula>AQ$104=""</formula>
    </cfRule>
  </conditionalFormatting>
  <conditionalFormatting sqref="AP104:AS120">
    <cfRule type="expression" dxfId="208" priority="121">
      <formula>COLUMN()-COLUMN($N$104)&gt;DAY(EOMONTH(DATE($N$101,$O$101,1),0))</formula>
    </cfRule>
    <cfRule type="expression" dxfId="207" priority="125">
      <formula>COLUMN()-COLUMN($N$104)=DAY(EOMONTH(DATE($N$101,$O$101,1),0))</formula>
    </cfRule>
  </conditionalFormatting>
  <conditionalFormatting sqref="N104:AS120">
    <cfRule type="containsErrors" dxfId="206" priority="118">
      <formula>ISERROR(N104)</formula>
    </cfRule>
  </conditionalFormatting>
  <conditionalFormatting sqref="AT283:AT297">
    <cfRule type="cellIs" dxfId="205" priority="114" operator="lessThanOrEqual">
      <formula>0</formula>
    </cfRule>
  </conditionalFormatting>
  <conditionalFormatting sqref="N283:N297 AT283:AT297">
    <cfRule type="expression" dxfId="204" priority="116">
      <formula>ROW()-$N$5&gt;ROW($N$282)</formula>
    </cfRule>
  </conditionalFormatting>
  <conditionalFormatting sqref="N283:N297">
    <cfRule type="expression" dxfId="203" priority="117">
      <formula>ROW()-$N$5=ROW($N$282)</formula>
    </cfRule>
  </conditionalFormatting>
  <conditionalFormatting sqref="BO106:CS120">
    <cfRule type="cellIs" dxfId="202" priority="112" operator="equal">
      <formula>"야"</formula>
    </cfRule>
  </conditionalFormatting>
  <conditionalFormatting sqref="BO105:CS105">
    <cfRule type="expression" dxfId="201" priority="110">
      <formula>OR(BO105="일",BO105="휴")</formula>
    </cfRule>
    <cfRule type="expression" dxfId="200" priority="111">
      <formula>BO105="토"</formula>
    </cfRule>
  </conditionalFormatting>
  <conditionalFormatting sqref="BN106:CS120">
    <cfRule type="containsErrors" dxfId="199" priority="101">
      <formula>ISERROR(BN106)</formula>
    </cfRule>
    <cfRule type="expression" dxfId="198" priority="107">
      <formula>ROW()-$N$5&gt;ROW($N$105)</formula>
    </cfRule>
    <cfRule type="expression" dxfId="197" priority="109">
      <formula>ROW()-$N$5=ROW($N$105)</formula>
    </cfRule>
  </conditionalFormatting>
  <conditionalFormatting sqref="CP104:CS120">
    <cfRule type="expression" dxfId="196" priority="108">
      <formula>COLUMN()-COLUMN($BN$104)&gt;DAY(EOMONTH(DATE($N$101,$O$101,1),0))</formula>
    </cfRule>
    <cfRule type="expression" dxfId="195" priority="113">
      <formula>COLUMN()-COLUMN($BN$104)=DAY(EOMONTH(DATE($N$101,$O$101,1),0))</formula>
    </cfRule>
  </conditionalFormatting>
  <conditionalFormatting sqref="BN148:CS162">
    <cfRule type="expression" dxfId="194" priority="103">
      <formula>ROW()-$N$5&gt;ROW($N$147)</formula>
    </cfRule>
    <cfRule type="expression" dxfId="193" priority="104">
      <formula>ROW()-$N$5=ROW($N$147)</formula>
    </cfRule>
  </conditionalFormatting>
  <conditionalFormatting sqref="BO148:CS162">
    <cfRule type="cellIs" dxfId="192" priority="102" operator="lessThanOrEqual">
      <formula>0</formula>
    </cfRule>
  </conditionalFormatting>
  <conditionalFormatting sqref="BO147:CS147">
    <cfRule type="expression" dxfId="191" priority="105">
      <formula>OR(BO147="일",BO147="휴")</formula>
    </cfRule>
    <cfRule type="expression" dxfId="190" priority="106">
      <formula>BO147="토"</formula>
    </cfRule>
  </conditionalFormatting>
  <conditionalFormatting sqref="O106:AS120">
    <cfRule type="cellIs" dxfId="189" priority="153" operator="notEqual">
      <formula>BO106</formula>
    </cfRule>
    <cfRule type="cellIs" dxfId="188" priority="154" operator="equal">
      <formula>"야"</formula>
    </cfRule>
  </conditionalFormatting>
  <conditionalFormatting sqref="O148:AT162">
    <cfRule type="cellIs" dxfId="187" priority="155" operator="notEqual">
      <formula>BO148</formula>
    </cfRule>
  </conditionalFormatting>
  <conditionalFormatting sqref="N148:AT162">
    <cfRule type="expression" dxfId="186" priority="140">
      <formula>ROW()-$N$5&gt;ROW($N$147)</formula>
    </cfRule>
    <cfRule type="expression" dxfId="185" priority="141">
      <formula>ROW()-$N$5=ROW($N$147)</formula>
    </cfRule>
  </conditionalFormatting>
  <conditionalFormatting sqref="N170:Z184 AH170:AH184">
    <cfRule type="expression" dxfId="184" priority="99">
      <formula>ROW()-$N$5&gt;ROW($N$169)</formula>
    </cfRule>
    <cfRule type="expression" dxfId="183" priority="100">
      <formula>ROW()-$N$5=ROW($N$169)</formula>
    </cfRule>
  </conditionalFormatting>
  <conditionalFormatting sqref="O170:Z184 AH170:AH184">
    <cfRule type="cellIs" dxfId="182" priority="98" operator="lessThanOrEqual">
      <formula>0</formula>
    </cfRule>
  </conditionalFormatting>
  <conditionalFormatting sqref="AA170:AC184">
    <cfRule type="expression" dxfId="181" priority="96">
      <formula>ROW()-$N$5&gt;ROW($N$169)</formula>
    </cfRule>
    <cfRule type="expression" dxfId="180" priority="97">
      <formula>ROW()-$N$5=ROW($N$169)</formula>
    </cfRule>
  </conditionalFormatting>
  <conditionalFormatting sqref="AA170:AC184">
    <cfRule type="cellIs" dxfId="179" priority="95" operator="lessThanOrEqual">
      <formula>0</formula>
    </cfRule>
  </conditionalFormatting>
  <conditionalFormatting sqref="AD170:AF184">
    <cfRule type="expression" dxfId="178" priority="93">
      <formula>ROW()-$N$5&gt;ROW($N$169)</formula>
    </cfRule>
    <cfRule type="expression" dxfId="177" priority="94">
      <formula>ROW()-$N$5=ROW($N$169)</formula>
    </cfRule>
  </conditionalFormatting>
  <conditionalFormatting sqref="AD170:AF184">
    <cfRule type="cellIs" dxfId="176" priority="92" operator="lessThanOrEqual">
      <formula>0</formula>
    </cfRule>
  </conditionalFormatting>
  <conditionalFormatting sqref="AQ283:AS297">
    <cfRule type="expression" dxfId="175" priority="88">
      <formula>AQ$104=""</formula>
    </cfRule>
  </conditionalFormatting>
  <conditionalFormatting sqref="U283:AS297">
    <cfRule type="cellIs" dxfId="174" priority="87" operator="equal">
      <formula>0</formula>
    </cfRule>
  </conditionalFormatting>
  <conditionalFormatting sqref="U283:AS297">
    <cfRule type="expression" dxfId="173" priority="89">
      <formula>ROW()-$N$5&gt;ROW($N$282)</formula>
    </cfRule>
  </conditionalFormatting>
  <conditionalFormatting sqref="U283:AS297">
    <cfRule type="expression" dxfId="172" priority="90">
      <formula>ROW()-$N$5=ROW($N$282)</formula>
    </cfRule>
  </conditionalFormatting>
  <conditionalFormatting sqref="U283:AS297">
    <cfRule type="cellIs" dxfId="171" priority="84" operator="lessThan">
      <formula>0</formula>
    </cfRule>
  </conditionalFormatting>
  <conditionalFormatting sqref="AQ255:AS269">
    <cfRule type="expression" dxfId="170" priority="81">
      <formula>AQ$104=""</formula>
    </cfRule>
  </conditionalFormatting>
  <conditionalFormatting sqref="O255:AS269">
    <cfRule type="cellIs" dxfId="169" priority="80" operator="equal">
      <formula>0</formula>
    </cfRule>
  </conditionalFormatting>
  <conditionalFormatting sqref="N255:AS269">
    <cfRule type="expression" dxfId="168" priority="82">
      <formula>ROW()-$N$5&gt;ROW($N$282)</formula>
    </cfRule>
  </conditionalFormatting>
  <conditionalFormatting sqref="N255:AS269">
    <cfRule type="expression" dxfId="167" priority="83">
      <formula>ROW()-$N$5=ROW($N$282)</formula>
    </cfRule>
  </conditionalFormatting>
  <conditionalFormatting sqref="O255:AS269">
    <cfRule type="cellIs" dxfId="166" priority="78" operator="lessThan">
      <formula>0</formula>
    </cfRule>
  </conditionalFormatting>
  <conditionalFormatting sqref="AQ253:AS254">
    <cfRule type="expression" dxfId="165" priority="75">
      <formula>AQ$104=""</formula>
    </cfRule>
  </conditionalFormatting>
  <conditionalFormatting sqref="O254:AS254">
    <cfRule type="expression" dxfId="164" priority="76">
      <formula>OR(O254="일",O254="휴")</formula>
    </cfRule>
    <cfRule type="expression" dxfId="163" priority="77">
      <formula>O254="토"</formula>
    </cfRule>
  </conditionalFormatting>
  <conditionalFormatting sqref="AT106:AT120">
    <cfRule type="cellIs" dxfId="162" priority="72" operator="greaterThan">
      <formula>20</formula>
    </cfRule>
  </conditionalFormatting>
  <conditionalFormatting sqref="AT104:AT120">
    <cfRule type="cellIs" dxfId="161" priority="71" operator="equal">
      <formula>0</formula>
    </cfRule>
  </conditionalFormatting>
  <conditionalFormatting sqref="O127:O141">
    <cfRule type="cellIs" dxfId="160" priority="70" operator="equal">
      <formula>0</formula>
    </cfRule>
  </conditionalFormatting>
  <conditionalFormatting sqref="R127:T141">
    <cfRule type="cellIs" dxfId="159" priority="69" operator="lessThanOrEqual">
      <formula>0</formula>
    </cfRule>
  </conditionalFormatting>
  <conditionalFormatting sqref="R127:T141">
    <cfRule type="expression" dxfId="158" priority="67">
      <formula>ROW()-$N$5&gt;ROW($N$126)</formula>
    </cfRule>
    <cfRule type="expression" dxfId="157" priority="68">
      <formula>ROW()-$N$5=ROW($N$126)</formula>
    </cfRule>
  </conditionalFormatting>
  <conditionalFormatting sqref="U127:U141">
    <cfRule type="cellIs" dxfId="156" priority="66" operator="lessThanOrEqual">
      <formula>0</formula>
    </cfRule>
  </conditionalFormatting>
  <conditionalFormatting sqref="U127:U141">
    <cfRule type="expression" dxfId="155" priority="64">
      <formula>ROW()-$N$5&gt;ROW($N$126)</formula>
    </cfRule>
    <cfRule type="expression" dxfId="154" priority="65">
      <formula>ROW()-$N$5=ROW($N$126)</formula>
    </cfRule>
  </conditionalFormatting>
  <conditionalFormatting sqref="Q127:Q141">
    <cfRule type="cellIs" dxfId="153" priority="63" operator="lessThanOrEqual">
      <formula>0</formula>
    </cfRule>
  </conditionalFormatting>
  <conditionalFormatting sqref="Q127:Q141">
    <cfRule type="expression" dxfId="152" priority="61">
      <formula>ROW()-$N$5&gt;ROW($N$126)</formula>
    </cfRule>
    <cfRule type="expression" dxfId="151" priority="62">
      <formula>ROW()-$N$5=ROW($N$126)</formula>
    </cfRule>
  </conditionalFormatting>
  <conditionalFormatting sqref="O283:T297">
    <cfRule type="cellIs" dxfId="150" priority="44" operator="equal">
      <formula>0</formula>
    </cfRule>
  </conditionalFormatting>
  <conditionalFormatting sqref="O283:T297">
    <cfRule type="expression" dxfId="149" priority="45">
      <formula>ROW()-$N$5&gt;ROW($N$282)</formula>
    </cfRule>
  </conditionalFormatting>
  <conditionalFormatting sqref="O283:T297">
    <cfRule type="expression" dxfId="148" priority="46">
      <formula>ROW()-$N$5=ROW($N$282)</formula>
    </cfRule>
  </conditionalFormatting>
  <conditionalFormatting sqref="O283:T297">
    <cfRule type="cellIs" dxfId="147" priority="42" operator="lessThan">
      <formula>0</formula>
    </cfRule>
  </conditionalFormatting>
  <conditionalFormatting sqref="D106:I120">
    <cfRule type="containsErrors" dxfId="146" priority="4">
      <formula>ISERROR(D106)</formula>
    </cfRule>
    <cfRule type="expression" dxfId="145" priority="23">
      <formula>ROW()-$N$5&gt;ROW($N$105)</formula>
    </cfRule>
    <cfRule type="expression" dxfId="144" priority="880">
      <formula>ROW()-$N$5=ROW($N$105)</formula>
    </cfRule>
  </conditionalFormatting>
  <conditionalFormatting sqref="D106:I120">
    <cfRule type="cellIs" dxfId="143" priority="26" operator="equal">
      <formula>"야"</formula>
    </cfRule>
  </conditionalFormatting>
  <conditionalFormatting sqref="D148:I162">
    <cfRule type="cellIs" dxfId="142" priority="18" operator="lessThanOrEqual">
      <formula>0</formula>
    </cfRule>
  </conditionalFormatting>
  <conditionalFormatting sqref="D148:I162">
    <cfRule type="expression" dxfId="141" priority="19">
      <formula>ROW()-$N$5&gt;ROW($N$147)</formula>
    </cfRule>
    <cfRule type="expression" dxfId="140" priority="879">
      <formula>ROW()-$N$5=ROW($N$147)</formula>
    </cfRule>
  </conditionalFormatting>
  <conditionalFormatting sqref="D191:I205">
    <cfRule type="expression" dxfId="139" priority="13">
      <formula>ROW()-$N$5&gt;ROW($N$190)</formula>
    </cfRule>
    <cfRule type="expression" dxfId="138" priority="27">
      <formula>ROW()-$N$5=ROW($N$190)</formula>
    </cfRule>
  </conditionalFormatting>
  <conditionalFormatting sqref="D191:I205">
    <cfRule type="cellIs" dxfId="137" priority="12" operator="lessThanOrEqual">
      <formula>0</formula>
    </cfRule>
  </conditionalFormatting>
  <conditionalFormatting sqref="D283:I297">
    <cfRule type="cellIs" dxfId="136" priority="8" operator="equal">
      <formula>0</formula>
    </cfRule>
  </conditionalFormatting>
  <conditionalFormatting sqref="D283:I297">
    <cfRule type="expression" dxfId="135" priority="9">
      <formula>ROW()-$N$5&gt;ROW($N$282)</formula>
    </cfRule>
  </conditionalFormatting>
  <conditionalFormatting sqref="D283:I297">
    <cfRule type="expression" dxfId="134" priority="851">
      <formula>ROW()-$N$5=ROW($N$282)</formula>
    </cfRule>
  </conditionalFormatting>
  <conditionalFormatting sqref="D283:I297">
    <cfRule type="cellIs" dxfId="133" priority="6" operator="lessThan">
      <formula>0</formula>
    </cfRule>
  </conditionalFormatting>
  <conditionalFormatting sqref="D105:I105 D147:I147 D190:I190 D282:I282">
    <cfRule type="expression" dxfId="132" priority="928">
      <formula>OR(D105="일",D105="휴")</formula>
    </cfRule>
    <cfRule type="expression" dxfId="131" priority="929">
      <formula>D105="토"</formula>
    </cfRule>
  </conditionalFormatting>
  <conditionalFormatting sqref="AC300:AS300 AR301:AS322 N251:AS269 N279:AS299 D283:I298">
    <cfRule type="expression" dxfId="130" priority="22">
      <formula>$H$21=2</formula>
    </cfRule>
  </conditionalFormatting>
  <conditionalFormatting sqref="D145">
    <cfRule type="expression" dxfId="129" priority="875">
      <formula>$H$22="부"</formula>
    </cfRule>
  </conditionalFormatting>
  <conditionalFormatting sqref="D102:I297">
    <cfRule type="expression" dxfId="128" priority="24">
      <formula>OR($H$22="부",D$102&lt;0,$I$2=0,$H$21=2)</formula>
    </cfRule>
  </conditionalFormatting>
  <conditionalFormatting sqref="D104:I297">
    <cfRule type="expression" dxfId="127" priority="25">
      <formula>OR($H$22="부",$H$21=2,$I$2=0)</formula>
    </cfRule>
  </conditionalFormatting>
  <conditionalFormatting sqref="E3:F3 AJ168:AJ173">
    <cfRule type="expression" dxfId="126" priority="3">
      <formula>$E$2=1</formula>
    </cfRule>
  </conditionalFormatting>
  <conditionalFormatting sqref="AQ281:AS282">
    <cfRule type="expression" dxfId="125" priority="115">
      <formula>#REF!=""</formula>
    </cfRule>
  </conditionalFormatting>
  <conditionalFormatting sqref="O282:AS282">
    <cfRule type="expression" dxfId="124" priority="156">
      <formula>OR(#REF!="일",#REF!="휴")</formula>
    </cfRule>
    <cfRule type="expression" dxfId="123" priority="157">
      <formula>#REF!="토"</formula>
    </cfRule>
  </conditionalFormatting>
  <conditionalFormatting sqref="B22:B100">
    <cfRule type="expression" dxfId="122" priority="2">
      <formula>OR($I$2=0,$H$21=2)</formula>
    </cfRule>
  </conditionalFormatting>
  <conditionalFormatting sqref="H22">
    <cfRule type="expression" dxfId="121" priority="1">
      <formula>OR($I$2=0,$H$21=2)</formula>
    </cfRule>
  </conditionalFormatting>
  <dataValidations count="9">
    <dataValidation type="list" allowBlank="1" showInputMessage="1" showErrorMessage="1" sqref="F21" xr:uid="{14C4342B-6413-471F-9643-266602477079}">
      <formula1>"일반,유연"</formula1>
    </dataValidation>
    <dataValidation type="list" allowBlank="1" showInputMessage="1" showErrorMessage="1" error="목록에서 선택하십시오." promptTitle="기산점 선택" prompt="목록에서 1주의 기산점을 선택하십시오." sqref="H2" xr:uid="{1995385A-3A41-4802-9A26-C395122A85A3}">
      <formula1>"일요일,월요일,1일"</formula1>
    </dataValidation>
    <dataValidation type="list" allowBlank="1" showInputMessage="1" showErrorMessage="1" prompt="산입한다면 '예' / 산입하지 않는다면 '아니오'를 선택하십시오." sqref="H20" xr:uid="{00712EFA-66A0-4FFD-A074-2C8EDD3950F7}">
      <formula1>"예,아니오"</formula1>
    </dataValidation>
    <dataValidation type="list" allowBlank="1" showInputMessage="1" showErrorMessage="1" errorTitle="입력 오류" error="근무종류별 표기법에 있는 근무만 입력할 수 있습니다." sqref="O8:DO22" xr:uid="{E20B60EC-67BF-42A6-ABC5-E77A8CDA35E1}">
      <formula1>$D$8:$D$17</formula1>
    </dataValidation>
    <dataValidation type="whole" allowBlank="1" showInputMessage="1" showErrorMessage="1" errorTitle="숫자" error="1부터 15까지 숫자만 입력할 수 있습니다._x000a_프로그램 수식이 이 셀의 값(인원)을 참조합니다._x000a_16인 이상이면 '16인이상' 시트를 사용하십시오." sqref="N5" xr:uid="{11A96212-9877-4290-AED6-6E97807318CD}">
      <formula1>1</formula1>
      <formula2>15</formula2>
    </dataValidation>
    <dataValidation type="list" allowBlank="1" showInputMessage="1" showErrorMessage="1" sqref="H22" xr:uid="{C67AAD81-A6CB-4220-80C2-8157C28D0585}">
      <formula1>"여,부"</formula1>
    </dataValidation>
    <dataValidation type="list" allowBlank="1" showInputMessage="1" showErrorMessage="1" sqref="F3" xr:uid="{BC328400-59FA-413B-8CE9-758E112BB3EC}">
      <formula1>"일,토,월,화,수,목,금"</formula1>
    </dataValidation>
    <dataValidation type="list" allowBlank="1" showInputMessage="1" showErrorMessage="1" sqref="AI139:AJ139" xr:uid="{AEB81762-9C2D-4A19-8425-0C235D2D4F72}">
      <formula1>"역일수,역일수-휴일수"</formula1>
    </dataValidation>
    <dataValidation type="list" allowBlank="1" showInputMessage="1" showErrorMessage="1" sqref="D2" xr:uid="{7B9675EC-7E67-44FF-A4E7-C9672ED57CD2}">
      <formula1>"교대직,상근직"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2:GZ306"/>
  <sheetViews>
    <sheetView showGridLines="0" showRowColHeaders="0" workbookViewId="0">
      <selection activeCell="N95" sqref="N95"/>
    </sheetView>
  </sheetViews>
  <sheetFormatPr defaultRowHeight="15" customHeight="1"/>
  <cols>
    <col min="2" max="2" width="12.42578125" style="70" hidden="1" customWidth="1"/>
    <col min="3" max="7" width="11.28515625" style="70" hidden="1" customWidth="1"/>
    <col min="8" max="8" width="11.28515625" hidden="1" customWidth="1"/>
    <col min="9" max="12" width="9.140625" hidden="1" customWidth="1"/>
    <col min="13" max="14" width="10.28515625" customWidth="1"/>
    <col min="15" max="45" width="4.7109375" customWidth="1"/>
    <col min="46" max="46" width="7" customWidth="1"/>
    <col min="49" max="52" width="7" customWidth="1"/>
    <col min="55" max="56" width="0" hidden="1" customWidth="1"/>
    <col min="58" max="208" width="6.7109375" customWidth="1"/>
  </cols>
  <sheetData>
    <row r="2" ht="15" hidden="1" customHeight="1"/>
    <row r="3" ht="15" hidden="1" customHeight="1"/>
    <row r="4" ht="15" hidden="1" customHeight="1"/>
    <row r="5" ht="15" hidden="1" customHeight="1"/>
    <row r="6" ht="15" hidden="1" customHeight="1"/>
    <row r="7" ht="15" hidden="1" customHeight="1"/>
    <row r="8" ht="15" hidden="1" customHeight="1"/>
    <row r="9" ht="15" hidden="1" customHeight="1"/>
    <row r="10" ht="15" hidden="1" customHeight="1"/>
    <row r="11" ht="15" hidden="1" customHeight="1"/>
    <row r="12" ht="15" hidden="1" customHeight="1"/>
    <row r="13" ht="15" hidden="1" customHeight="1"/>
    <row r="14" ht="15" hidden="1" customHeight="1"/>
    <row r="15" ht="15" hidden="1" customHeight="1"/>
    <row r="16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spans="13:39" ht="15" hidden="1" customHeight="1"/>
    <row r="82" spans="13:39" ht="15" hidden="1" customHeight="1"/>
    <row r="83" spans="13:39" ht="15" hidden="1" customHeight="1"/>
    <row r="84" spans="13:39" ht="15" hidden="1" customHeight="1"/>
    <row r="85" spans="13:39" ht="15" hidden="1" customHeight="1"/>
    <row r="86" spans="13:39" ht="15" hidden="1" customHeight="1"/>
    <row r="87" spans="13:39" ht="15" hidden="1" customHeight="1"/>
    <row r="88" spans="13:39" ht="15" hidden="1" customHeight="1"/>
    <row r="89" spans="13:39" ht="15" hidden="1" customHeight="1"/>
    <row r="90" spans="13:39" ht="15" hidden="1" customHeight="1"/>
    <row r="91" spans="13:39" ht="15" hidden="1" customHeight="1"/>
    <row r="92" spans="13:39" ht="15" hidden="1" customHeight="1"/>
    <row r="93" spans="13:39" ht="15" hidden="1" customHeight="1"/>
    <row r="95" spans="13:39" ht="15" customHeight="1">
      <c r="M95" s="49" t="s">
        <v>5</v>
      </c>
      <c r="N95" s="60"/>
      <c r="O95" s="623" t="s">
        <v>6</v>
      </c>
      <c r="P95" s="624"/>
      <c r="Q95" s="61" t="s">
        <v>10</v>
      </c>
      <c r="R95" s="116"/>
      <c r="S95" s="116"/>
      <c r="T95" s="116"/>
      <c r="U95" s="116"/>
      <c r="V95" s="116"/>
      <c r="W95" s="116"/>
      <c r="Y95" s="116"/>
      <c r="Z95" s="116"/>
      <c r="AA95" s="116"/>
      <c r="AB95" s="116"/>
      <c r="AD95" s="136"/>
      <c r="AE95" s="81"/>
      <c r="AF95" s="116"/>
      <c r="AH95" s="116"/>
      <c r="AI95" s="116"/>
      <c r="AJ95" s="116"/>
      <c r="AK95" s="116"/>
      <c r="AL95" s="116"/>
      <c r="AM95" s="116"/>
    </row>
    <row r="96" spans="13:39" ht="15" customHeight="1"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</row>
    <row r="97" spans="2:208" ht="15" customHeight="1">
      <c r="M97" s="62" t="s">
        <v>7</v>
      </c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8"/>
    </row>
    <row r="98" spans="2:208" ht="15" customHeight="1">
      <c r="M98" s="50" t="s">
        <v>8</v>
      </c>
      <c r="N98" s="63">
        <f ca="1">IFERROR(INDIRECT(N97&amp;"!N5"),0)</f>
        <v>0</v>
      </c>
      <c r="O98" s="63">
        <f t="shared" ref="O98:AM98" ca="1" si="0">IFERROR(INDIRECT(O97&amp;"!N5"),0)</f>
        <v>0</v>
      </c>
      <c r="P98" s="63">
        <f t="shared" ca="1" si="0"/>
        <v>0</v>
      </c>
      <c r="Q98" s="63">
        <f t="shared" ca="1" si="0"/>
        <v>0</v>
      </c>
      <c r="R98" s="63">
        <f t="shared" ca="1" si="0"/>
        <v>0</v>
      </c>
      <c r="S98" s="63">
        <f t="shared" ca="1" si="0"/>
        <v>0</v>
      </c>
      <c r="T98" s="63">
        <f t="shared" ca="1" si="0"/>
        <v>0</v>
      </c>
      <c r="U98" s="63">
        <f t="shared" ca="1" si="0"/>
        <v>0</v>
      </c>
      <c r="V98" s="63">
        <f t="shared" ca="1" si="0"/>
        <v>0</v>
      </c>
      <c r="W98" s="63">
        <f t="shared" ca="1" si="0"/>
        <v>0</v>
      </c>
      <c r="X98" s="63">
        <f t="shared" ca="1" si="0"/>
        <v>0</v>
      </c>
      <c r="Y98" s="63">
        <f t="shared" ca="1" si="0"/>
        <v>0</v>
      </c>
      <c r="Z98" s="63">
        <f t="shared" ca="1" si="0"/>
        <v>0</v>
      </c>
      <c r="AA98" s="63">
        <f t="shared" ca="1" si="0"/>
        <v>0</v>
      </c>
      <c r="AB98" s="63">
        <f t="shared" ca="1" si="0"/>
        <v>0</v>
      </c>
      <c r="AC98" s="63">
        <f t="shared" ca="1" si="0"/>
        <v>0</v>
      </c>
      <c r="AD98" s="63">
        <f t="shared" ca="1" si="0"/>
        <v>0</v>
      </c>
      <c r="AE98" s="63">
        <f t="shared" ca="1" si="0"/>
        <v>0</v>
      </c>
      <c r="AF98" s="63">
        <f t="shared" ca="1" si="0"/>
        <v>0</v>
      </c>
      <c r="AG98" s="63">
        <f t="shared" ca="1" si="0"/>
        <v>0</v>
      </c>
      <c r="AH98" s="63">
        <f t="shared" ca="1" si="0"/>
        <v>0</v>
      </c>
      <c r="AI98" s="63">
        <f t="shared" ca="1" si="0"/>
        <v>0</v>
      </c>
      <c r="AJ98" s="63">
        <f t="shared" ca="1" si="0"/>
        <v>0</v>
      </c>
      <c r="AK98" s="63">
        <f t="shared" ca="1" si="0"/>
        <v>0</v>
      </c>
      <c r="AL98" s="63">
        <f t="shared" ca="1" si="0"/>
        <v>0</v>
      </c>
      <c r="AM98" s="64">
        <f t="shared" ca="1" si="0"/>
        <v>0</v>
      </c>
    </row>
    <row r="99" spans="2:208" ht="15" customHeight="1">
      <c r="M99" s="65" t="s">
        <v>9</v>
      </c>
      <c r="N99" s="66">
        <f ca="1">N98</f>
        <v>0</v>
      </c>
      <c r="O99" s="376">
        <f ca="1">N99+O98</f>
        <v>0</v>
      </c>
      <c r="P99" s="376">
        <f t="shared" ref="P99:AM99" ca="1" si="1">O99+P98</f>
        <v>0</v>
      </c>
      <c r="Q99" s="376">
        <f ca="1">P99+Q98</f>
        <v>0</v>
      </c>
      <c r="R99" s="376">
        <f t="shared" ca="1" si="1"/>
        <v>0</v>
      </c>
      <c r="S99" s="376">
        <f t="shared" ca="1" si="1"/>
        <v>0</v>
      </c>
      <c r="T99" s="376">
        <f t="shared" ca="1" si="1"/>
        <v>0</v>
      </c>
      <c r="U99" s="376">
        <f t="shared" ca="1" si="1"/>
        <v>0</v>
      </c>
      <c r="V99" s="376">
        <f t="shared" ca="1" si="1"/>
        <v>0</v>
      </c>
      <c r="W99" s="376">
        <f t="shared" ca="1" si="1"/>
        <v>0</v>
      </c>
      <c r="X99" s="376">
        <f t="shared" ca="1" si="1"/>
        <v>0</v>
      </c>
      <c r="Y99" s="376">
        <f t="shared" ca="1" si="1"/>
        <v>0</v>
      </c>
      <c r="Z99" s="376">
        <f t="shared" ca="1" si="1"/>
        <v>0</v>
      </c>
      <c r="AA99" s="376">
        <f t="shared" ca="1" si="1"/>
        <v>0</v>
      </c>
      <c r="AB99" s="376">
        <f t="shared" ca="1" si="1"/>
        <v>0</v>
      </c>
      <c r="AC99" s="376">
        <f t="shared" ca="1" si="1"/>
        <v>0</v>
      </c>
      <c r="AD99" s="376">
        <f t="shared" ca="1" si="1"/>
        <v>0</v>
      </c>
      <c r="AE99" s="376">
        <f t="shared" ca="1" si="1"/>
        <v>0</v>
      </c>
      <c r="AF99" s="376">
        <f t="shared" ca="1" si="1"/>
        <v>0</v>
      </c>
      <c r="AG99" s="376">
        <f t="shared" ca="1" si="1"/>
        <v>0</v>
      </c>
      <c r="AH99" s="376">
        <f t="shared" ca="1" si="1"/>
        <v>0</v>
      </c>
      <c r="AI99" s="376">
        <f t="shared" ca="1" si="1"/>
        <v>0</v>
      </c>
      <c r="AJ99" s="376">
        <f t="shared" ca="1" si="1"/>
        <v>0</v>
      </c>
      <c r="AK99" s="376">
        <f t="shared" ca="1" si="1"/>
        <v>0</v>
      </c>
      <c r="AL99" s="376">
        <f t="shared" ca="1" si="1"/>
        <v>0</v>
      </c>
      <c r="AM99" s="459">
        <f t="shared" ca="1" si="1"/>
        <v>0</v>
      </c>
      <c r="AO99" s="520" t="str">
        <f ca="1">IF(AM99&lt;=150,"","* 누적 인원 150명까지만 표시됩니다.")</f>
        <v/>
      </c>
    </row>
    <row r="100" spans="2:208" s="7" customFormat="1" ht="15" hidden="1" customHeight="1">
      <c r="M100" s="135"/>
      <c r="N100" s="135">
        <f>COLUMN()</f>
        <v>14</v>
      </c>
      <c r="O100" s="135">
        <f>COLUMN()</f>
        <v>15</v>
      </c>
      <c r="P100" s="135">
        <f>COLUMN()</f>
        <v>16</v>
      </c>
      <c r="Q100" s="135">
        <f>COLUMN()</f>
        <v>17</v>
      </c>
      <c r="R100" s="135">
        <f>COLUMN()</f>
        <v>18</v>
      </c>
      <c r="S100" s="135">
        <f>COLUMN()</f>
        <v>19</v>
      </c>
      <c r="T100" s="135">
        <f>COLUMN()</f>
        <v>20</v>
      </c>
      <c r="U100" s="135">
        <f>COLUMN()</f>
        <v>21</v>
      </c>
      <c r="V100" s="135">
        <f>COLUMN()</f>
        <v>22</v>
      </c>
      <c r="W100" s="135">
        <f>COLUMN()</f>
        <v>23</v>
      </c>
      <c r="X100" s="135">
        <f>COLUMN()</f>
        <v>24</v>
      </c>
      <c r="Y100" s="135">
        <f>COLUMN()</f>
        <v>25</v>
      </c>
      <c r="Z100" s="135">
        <f>COLUMN()</f>
        <v>26</v>
      </c>
      <c r="AA100" s="135">
        <f>COLUMN()</f>
        <v>27</v>
      </c>
      <c r="AB100" s="135">
        <f>COLUMN()</f>
        <v>28</v>
      </c>
      <c r="AC100" s="135">
        <f>COLUMN()</f>
        <v>29</v>
      </c>
      <c r="AD100" s="135">
        <f>COLUMN()</f>
        <v>30</v>
      </c>
      <c r="AE100" s="135">
        <f>COLUMN()</f>
        <v>31</v>
      </c>
      <c r="AF100" s="135">
        <f>COLUMN()</f>
        <v>32</v>
      </c>
      <c r="AG100" s="135">
        <f>COLUMN()</f>
        <v>33</v>
      </c>
      <c r="AH100" s="135">
        <f>COLUMN()</f>
        <v>34</v>
      </c>
      <c r="AI100" s="135">
        <f>COLUMN()</f>
        <v>35</v>
      </c>
      <c r="AJ100" s="135">
        <f>COLUMN()</f>
        <v>36</v>
      </c>
      <c r="AK100" s="135">
        <f>COLUMN()</f>
        <v>37</v>
      </c>
      <c r="AL100" s="135">
        <f>COLUMN()</f>
        <v>38</v>
      </c>
      <c r="AM100" s="135">
        <f>COLUMN()</f>
        <v>39</v>
      </c>
    </row>
    <row r="101" spans="2:208" ht="15" hidden="1" customHeight="1">
      <c r="M101" s="70"/>
      <c r="N101" s="70"/>
      <c r="O101" s="70"/>
      <c r="P101" s="70"/>
      <c r="Q101" s="70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70"/>
      <c r="AG101" s="70"/>
      <c r="AH101" s="70"/>
      <c r="AI101" s="70"/>
      <c r="AJ101" s="70"/>
      <c r="AK101" s="70"/>
      <c r="AL101" s="70"/>
      <c r="AM101" s="70"/>
    </row>
    <row r="102" spans="2:208" ht="15" customHeight="1"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</row>
    <row r="103" spans="2:208" ht="15" hidden="1" customHeight="1">
      <c r="B103" s="7"/>
      <c r="C103" s="7"/>
      <c r="AQ103" s="59">
        <v>29</v>
      </c>
      <c r="AR103" s="59">
        <v>30</v>
      </c>
      <c r="AS103" s="59">
        <v>31</v>
      </c>
      <c r="BC103" s="70"/>
      <c r="BD103" s="7"/>
      <c r="BE103" s="201">
        <f>ROW(M104)</f>
        <v>104</v>
      </c>
      <c r="BF103" s="7">
        <f>BE103+1</f>
        <v>105</v>
      </c>
      <c r="BG103" s="202">
        <f t="shared" ref="BG103:CY103" si="2">BF103+1</f>
        <v>106</v>
      </c>
      <c r="BH103" s="202">
        <f t="shared" si="2"/>
        <v>107</v>
      </c>
      <c r="BI103" s="202">
        <f t="shared" si="2"/>
        <v>108</v>
      </c>
      <c r="BJ103" s="202">
        <f t="shared" si="2"/>
        <v>109</v>
      </c>
      <c r="BK103" s="202">
        <f t="shared" si="2"/>
        <v>110</v>
      </c>
      <c r="BL103" s="202">
        <f t="shared" si="2"/>
        <v>111</v>
      </c>
      <c r="BM103" s="202">
        <f t="shared" si="2"/>
        <v>112</v>
      </c>
      <c r="BN103" s="202">
        <f t="shared" si="2"/>
        <v>113</v>
      </c>
      <c r="BO103" s="202">
        <f t="shared" si="2"/>
        <v>114</v>
      </c>
      <c r="BP103" s="202">
        <f t="shared" si="2"/>
        <v>115</v>
      </c>
      <c r="BQ103" s="202">
        <f t="shared" si="2"/>
        <v>116</v>
      </c>
      <c r="BR103" s="202">
        <f t="shared" si="2"/>
        <v>117</v>
      </c>
      <c r="BS103" s="202">
        <f t="shared" si="2"/>
        <v>118</v>
      </c>
      <c r="BT103" s="202">
        <f t="shared" si="2"/>
        <v>119</v>
      </c>
      <c r="BU103" s="202">
        <f t="shared" si="2"/>
        <v>120</v>
      </c>
      <c r="BV103" s="202">
        <f t="shared" si="2"/>
        <v>121</v>
      </c>
      <c r="BW103" s="202">
        <f t="shared" si="2"/>
        <v>122</v>
      </c>
      <c r="BX103" s="202">
        <f t="shared" si="2"/>
        <v>123</v>
      </c>
      <c r="BY103" s="202">
        <f t="shared" si="2"/>
        <v>124</v>
      </c>
      <c r="BZ103" s="202">
        <f t="shared" si="2"/>
        <v>125</v>
      </c>
      <c r="CA103" s="202">
        <f t="shared" si="2"/>
        <v>126</v>
      </c>
      <c r="CB103" s="202">
        <f t="shared" si="2"/>
        <v>127</v>
      </c>
      <c r="CC103" s="202">
        <f t="shared" si="2"/>
        <v>128</v>
      </c>
      <c r="CD103" s="202">
        <f t="shared" si="2"/>
        <v>129</v>
      </c>
      <c r="CE103" s="202">
        <f t="shared" si="2"/>
        <v>130</v>
      </c>
      <c r="CF103" s="202">
        <f t="shared" si="2"/>
        <v>131</v>
      </c>
      <c r="CG103" s="202">
        <f t="shared" si="2"/>
        <v>132</v>
      </c>
      <c r="CH103" s="202">
        <f t="shared" si="2"/>
        <v>133</v>
      </c>
      <c r="CI103" s="202">
        <f t="shared" si="2"/>
        <v>134</v>
      </c>
      <c r="CJ103" s="202">
        <f t="shared" si="2"/>
        <v>135</v>
      </c>
      <c r="CK103" s="202">
        <f t="shared" si="2"/>
        <v>136</v>
      </c>
      <c r="CL103" s="202">
        <f t="shared" si="2"/>
        <v>137</v>
      </c>
      <c r="CM103" s="202">
        <f t="shared" si="2"/>
        <v>138</v>
      </c>
      <c r="CN103" s="202">
        <f t="shared" si="2"/>
        <v>139</v>
      </c>
      <c r="CO103" s="202">
        <f t="shared" si="2"/>
        <v>140</v>
      </c>
      <c r="CP103" s="202">
        <f t="shared" si="2"/>
        <v>141</v>
      </c>
      <c r="CQ103" s="202">
        <f t="shared" si="2"/>
        <v>142</v>
      </c>
      <c r="CR103" s="202">
        <f t="shared" si="2"/>
        <v>143</v>
      </c>
      <c r="CS103" s="202">
        <f t="shared" si="2"/>
        <v>144</v>
      </c>
      <c r="CT103" s="202">
        <f t="shared" si="2"/>
        <v>145</v>
      </c>
      <c r="CU103" s="202">
        <f t="shared" si="2"/>
        <v>146</v>
      </c>
      <c r="CV103" s="202">
        <f t="shared" si="2"/>
        <v>147</v>
      </c>
      <c r="CW103" s="202">
        <f t="shared" si="2"/>
        <v>148</v>
      </c>
      <c r="CX103" s="202">
        <f t="shared" si="2"/>
        <v>149</v>
      </c>
      <c r="CY103" s="202">
        <f t="shared" si="2"/>
        <v>150</v>
      </c>
      <c r="CZ103" s="202">
        <f t="shared" ref="CZ103" si="3">CY103+1</f>
        <v>151</v>
      </c>
      <c r="DA103" s="202">
        <f t="shared" ref="DA103" si="4">CZ103+1</f>
        <v>152</v>
      </c>
      <c r="DB103" s="202">
        <f t="shared" ref="DB103" si="5">DA103+1</f>
        <v>153</v>
      </c>
      <c r="DC103" s="202">
        <f t="shared" ref="DC103" si="6">DB103+1</f>
        <v>154</v>
      </c>
      <c r="DD103" s="202">
        <f t="shared" ref="DD103" si="7">DC103+1</f>
        <v>155</v>
      </c>
      <c r="DE103" s="202">
        <f t="shared" ref="DE103" si="8">DD103+1</f>
        <v>156</v>
      </c>
      <c r="DF103" s="202">
        <f t="shared" ref="DF103" si="9">DE103+1</f>
        <v>157</v>
      </c>
      <c r="DG103" s="202">
        <f t="shared" ref="DG103" si="10">DF103+1</f>
        <v>158</v>
      </c>
      <c r="DH103" s="202">
        <f t="shared" ref="DH103" si="11">DG103+1</f>
        <v>159</v>
      </c>
      <c r="DI103" s="202">
        <f t="shared" ref="DI103" si="12">DH103+1</f>
        <v>160</v>
      </c>
      <c r="DJ103" s="202">
        <f t="shared" ref="DJ103" si="13">DI103+1</f>
        <v>161</v>
      </c>
      <c r="DK103" s="202">
        <f t="shared" ref="DK103" si="14">DJ103+1</f>
        <v>162</v>
      </c>
      <c r="DL103" s="202">
        <f t="shared" ref="DL103" si="15">DK103+1</f>
        <v>163</v>
      </c>
      <c r="DM103" s="202">
        <f t="shared" ref="DM103" si="16">DL103+1</f>
        <v>164</v>
      </c>
      <c r="DN103" s="202">
        <f t="shared" ref="DN103" si="17">DM103+1</f>
        <v>165</v>
      </c>
      <c r="DO103" s="202">
        <f t="shared" ref="DO103" si="18">DN103+1</f>
        <v>166</v>
      </c>
      <c r="DP103" s="202">
        <f t="shared" ref="DP103" si="19">DO103+1</f>
        <v>167</v>
      </c>
      <c r="DQ103" s="202">
        <f t="shared" ref="DQ103" si="20">DP103+1</f>
        <v>168</v>
      </c>
      <c r="DR103" s="202">
        <f t="shared" ref="DR103" si="21">DQ103+1</f>
        <v>169</v>
      </c>
      <c r="DS103" s="202">
        <f t="shared" ref="DS103" si="22">DR103+1</f>
        <v>170</v>
      </c>
      <c r="DT103" s="202">
        <f t="shared" ref="DT103" si="23">DS103+1</f>
        <v>171</v>
      </c>
      <c r="DU103" s="202">
        <f t="shared" ref="DU103" si="24">DT103+1</f>
        <v>172</v>
      </c>
      <c r="DV103" s="202">
        <f t="shared" ref="DV103" si="25">DU103+1</f>
        <v>173</v>
      </c>
      <c r="DW103" s="202">
        <f t="shared" ref="DW103" si="26">DV103+1</f>
        <v>174</v>
      </c>
      <c r="DX103" s="202">
        <f t="shared" ref="DX103" si="27">DW103+1</f>
        <v>175</v>
      </c>
      <c r="DY103" s="202">
        <f t="shared" ref="DY103" si="28">DX103+1</f>
        <v>176</v>
      </c>
      <c r="DZ103" s="202">
        <f t="shared" ref="DZ103" si="29">DY103+1</f>
        <v>177</v>
      </c>
      <c r="EA103" s="202">
        <f t="shared" ref="EA103" si="30">DZ103+1</f>
        <v>178</v>
      </c>
      <c r="EB103" s="202">
        <f t="shared" ref="EB103" si="31">EA103+1</f>
        <v>179</v>
      </c>
      <c r="EC103" s="202">
        <f t="shared" ref="EC103" si="32">EB103+1</f>
        <v>180</v>
      </c>
      <c r="ED103" s="202">
        <f t="shared" ref="ED103" si="33">EC103+1</f>
        <v>181</v>
      </c>
      <c r="EE103" s="202">
        <f t="shared" ref="EE103" si="34">ED103+1</f>
        <v>182</v>
      </c>
      <c r="EF103" s="202">
        <f t="shared" ref="EF103" si="35">EE103+1</f>
        <v>183</v>
      </c>
      <c r="EG103" s="202">
        <f t="shared" ref="EG103" si="36">EF103+1</f>
        <v>184</v>
      </c>
      <c r="EH103" s="202">
        <f t="shared" ref="EH103" si="37">EG103+1</f>
        <v>185</v>
      </c>
      <c r="EI103" s="202">
        <f t="shared" ref="EI103" si="38">EH103+1</f>
        <v>186</v>
      </c>
      <c r="EJ103" s="202">
        <f t="shared" ref="EJ103" si="39">EI103+1</f>
        <v>187</v>
      </c>
      <c r="EK103" s="202">
        <f t="shared" ref="EK103" si="40">EJ103+1</f>
        <v>188</v>
      </c>
      <c r="EL103" s="202">
        <f t="shared" ref="EL103" si="41">EK103+1</f>
        <v>189</v>
      </c>
      <c r="EM103" s="202">
        <f t="shared" ref="EM103" si="42">EL103+1</f>
        <v>190</v>
      </c>
      <c r="EN103" s="202">
        <f t="shared" ref="EN103" si="43">EM103+1</f>
        <v>191</v>
      </c>
      <c r="EO103" s="202">
        <f t="shared" ref="EO103" si="44">EN103+1</f>
        <v>192</v>
      </c>
      <c r="EP103" s="202">
        <f t="shared" ref="EP103" si="45">EO103+1</f>
        <v>193</v>
      </c>
      <c r="EQ103" s="202">
        <f t="shared" ref="EQ103" si="46">EP103+1</f>
        <v>194</v>
      </c>
      <c r="ER103" s="202">
        <f t="shared" ref="ER103" si="47">EQ103+1</f>
        <v>195</v>
      </c>
      <c r="ES103" s="202">
        <f t="shared" ref="ES103" si="48">ER103+1</f>
        <v>196</v>
      </c>
      <c r="ET103" s="202">
        <f t="shared" ref="ET103" si="49">ES103+1</f>
        <v>197</v>
      </c>
      <c r="EU103" s="202">
        <f t="shared" ref="EU103" si="50">ET103+1</f>
        <v>198</v>
      </c>
      <c r="EV103" s="202">
        <f t="shared" ref="EV103" si="51">EU103+1</f>
        <v>199</v>
      </c>
      <c r="EW103" s="202">
        <f t="shared" ref="EW103" si="52">EV103+1</f>
        <v>200</v>
      </c>
      <c r="EX103" s="202">
        <f t="shared" ref="EX103" si="53">EW103+1</f>
        <v>201</v>
      </c>
      <c r="EY103" s="202">
        <f t="shared" ref="EY103" si="54">EX103+1</f>
        <v>202</v>
      </c>
      <c r="EZ103" s="202">
        <f t="shared" ref="EZ103" si="55">EY103+1</f>
        <v>203</v>
      </c>
      <c r="FA103" s="202">
        <f t="shared" ref="FA103" si="56">EZ103+1</f>
        <v>204</v>
      </c>
      <c r="FB103" s="202">
        <f t="shared" ref="FB103" si="57">FA103+1</f>
        <v>205</v>
      </c>
      <c r="FC103" s="202">
        <f t="shared" ref="FC103" si="58">FB103+1</f>
        <v>206</v>
      </c>
      <c r="FD103" s="202">
        <f t="shared" ref="FD103" si="59">FC103+1</f>
        <v>207</v>
      </c>
      <c r="FE103" s="202">
        <f t="shared" ref="FE103" si="60">FD103+1</f>
        <v>208</v>
      </c>
      <c r="FF103" s="202">
        <f t="shared" ref="FF103" si="61">FE103+1</f>
        <v>209</v>
      </c>
      <c r="FG103" s="202">
        <f t="shared" ref="FG103" si="62">FF103+1</f>
        <v>210</v>
      </c>
      <c r="FH103" s="202">
        <f t="shared" ref="FH103" si="63">FG103+1</f>
        <v>211</v>
      </c>
      <c r="FI103" s="202">
        <f t="shared" ref="FI103" si="64">FH103+1</f>
        <v>212</v>
      </c>
      <c r="FJ103" s="202">
        <f t="shared" ref="FJ103" si="65">FI103+1</f>
        <v>213</v>
      </c>
      <c r="FK103" s="202">
        <f t="shared" ref="FK103" si="66">FJ103+1</f>
        <v>214</v>
      </c>
      <c r="FL103" s="202">
        <f t="shared" ref="FL103" si="67">FK103+1</f>
        <v>215</v>
      </c>
      <c r="FM103" s="202">
        <f t="shared" ref="FM103" si="68">FL103+1</f>
        <v>216</v>
      </c>
      <c r="FN103" s="202">
        <f t="shared" ref="FN103" si="69">FM103+1</f>
        <v>217</v>
      </c>
      <c r="FO103" s="202">
        <f t="shared" ref="FO103" si="70">FN103+1</f>
        <v>218</v>
      </c>
      <c r="FP103" s="202">
        <f t="shared" ref="FP103" si="71">FO103+1</f>
        <v>219</v>
      </c>
      <c r="FQ103" s="202">
        <f t="shared" ref="FQ103" si="72">FP103+1</f>
        <v>220</v>
      </c>
      <c r="FR103" s="202">
        <f t="shared" ref="FR103" si="73">FQ103+1</f>
        <v>221</v>
      </c>
      <c r="FS103" s="202">
        <f t="shared" ref="FS103" si="74">FR103+1</f>
        <v>222</v>
      </c>
      <c r="FT103" s="202">
        <f t="shared" ref="FT103" si="75">FS103+1</f>
        <v>223</v>
      </c>
      <c r="FU103" s="202">
        <f t="shared" ref="FU103" si="76">FT103+1</f>
        <v>224</v>
      </c>
      <c r="FV103" s="202">
        <f t="shared" ref="FV103" si="77">FU103+1</f>
        <v>225</v>
      </c>
      <c r="FW103" s="202">
        <f t="shared" ref="FW103" si="78">FV103+1</f>
        <v>226</v>
      </c>
      <c r="FX103" s="202">
        <f t="shared" ref="FX103" si="79">FW103+1</f>
        <v>227</v>
      </c>
      <c r="FY103" s="202">
        <f t="shared" ref="FY103" si="80">FX103+1</f>
        <v>228</v>
      </c>
      <c r="FZ103" s="202">
        <f t="shared" ref="FZ103" si="81">FY103+1</f>
        <v>229</v>
      </c>
      <c r="GA103" s="202">
        <f t="shared" ref="GA103" si="82">FZ103+1</f>
        <v>230</v>
      </c>
      <c r="GB103" s="202">
        <f t="shared" ref="GB103" si="83">GA103+1</f>
        <v>231</v>
      </c>
      <c r="GC103" s="202">
        <f t="shared" ref="GC103" si="84">GB103+1</f>
        <v>232</v>
      </c>
      <c r="GD103" s="202">
        <f t="shared" ref="GD103" si="85">GC103+1</f>
        <v>233</v>
      </c>
      <c r="GE103" s="202">
        <f t="shared" ref="GE103" si="86">GD103+1</f>
        <v>234</v>
      </c>
      <c r="GF103" s="202">
        <f t="shared" ref="GF103" si="87">GE103+1</f>
        <v>235</v>
      </c>
      <c r="GG103" s="202">
        <f t="shared" ref="GG103" si="88">GF103+1</f>
        <v>236</v>
      </c>
      <c r="GH103" s="202">
        <f t="shared" ref="GH103" si="89">GG103+1</f>
        <v>237</v>
      </c>
      <c r="GI103" s="202">
        <f t="shared" ref="GI103" si="90">GH103+1</f>
        <v>238</v>
      </c>
      <c r="GJ103" s="202">
        <f t="shared" ref="GJ103" si="91">GI103+1</f>
        <v>239</v>
      </c>
      <c r="GK103" s="202">
        <f t="shared" ref="GK103" si="92">GJ103+1</f>
        <v>240</v>
      </c>
      <c r="GL103" s="202">
        <f t="shared" ref="GL103" si="93">GK103+1</f>
        <v>241</v>
      </c>
      <c r="GM103" s="202">
        <f t="shared" ref="GM103" si="94">GL103+1</f>
        <v>242</v>
      </c>
      <c r="GN103" s="202">
        <f t="shared" ref="GN103" si="95">GM103+1</f>
        <v>243</v>
      </c>
      <c r="GO103" s="202">
        <f t="shared" ref="GO103" si="96">GN103+1</f>
        <v>244</v>
      </c>
      <c r="GP103" s="202">
        <f t="shared" ref="GP103" si="97">GO103+1</f>
        <v>245</v>
      </c>
      <c r="GQ103" s="202">
        <f t="shared" ref="GQ103" si="98">GP103+1</f>
        <v>246</v>
      </c>
      <c r="GR103" s="202">
        <f t="shared" ref="GR103" si="99">GQ103+1</f>
        <v>247</v>
      </c>
      <c r="GS103" s="202">
        <f t="shared" ref="GS103" si="100">GR103+1</f>
        <v>248</v>
      </c>
      <c r="GT103" s="202">
        <f t="shared" ref="GT103" si="101">GS103+1</f>
        <v>249</v>
      </c>
      <c r="GU103" s="202">
        <f t="shared" ref="GU103" si="102">GT103+1</f>
        <v>250</v>
      </c>
      <c r="GV103" s="202">
        <f t="shared" ref="GV103" si="103">GU103+1</f>
        <v>251</v>
      </c>
      <c r="GW103" s="202">
        <f t="shared" ref="GW103" si="104">GV103+1</f>
        <v>252</v>
      </c>
      <c r="GX103" s="202">
        <f t="shared" ref="GX103" si="105">GW103+1</f>
        <v>253</v>
      </c>
      <c r="GY103" s="202">
        <f t="shared" ref="GY103" si="106">GX103+1</f>
        <v>254</v>
      </c>
      <c r="GZ103" s="202">
        <f t="shared" ref="GZ103" si="107">GY103+1</f>
        <v>255</v>
      </c>
    </row>
    <row r="104" spans="2:208" s="70" customFormat="1" ht="20.100000000000001" customHeight="1">
      <c r="B104" s="37" t="s">
        <v>236</v>
      </c>
      <c r="C104" s="37" t="s">
        <v>236</v>
      </c>
      <c r="D104" s="37" t="s">
        <v>236</v>
      </c>
      <c r="E104" s="37" t="s">
        <v>237</v>
      </c>
      <c r="F104" s="37" t="s">
        <v>238</v>
      </c>
      <c r="G104" s="37" t="s">
        <v>238</v>
      </c>
      <c r="H104" s="37" t="s">
        <v>238</v>
      </c>
      <c r="I104" s="37" t="s">
        <v>239</v>
      </c>
      <c r="M104" s="522">
        <v>2022</v>
      </c>
      <c r="N104" s="521">
        <v>3</v>
      </c>
      <c r="O104" s="523">
        <f>DATE($M$104,$N$104,1)</f>
        <v>44621</v>
      </c>
      <c r="P104" s="523">
        <f>O104+1</f>
        <v>44622</v>
      </c>
      <c r="Q104" s="523">
        <f t="shared" ref="Q104:AP104" si="108">P104+1</f>
        <v>44623</v>
      </c>
      <c r="R104" s="523">
        <f t="shared" si="108"/>
        <v>44624</v>
      </c>
      <c r="S104" s="523">
        <f t="shared" si="108"/>
        <v>44625</v>
      </c>
      <c r="T104" s="523">
        <f t="shared" si="108"/>
        <v>44626</v>
      </c>
      <c r="U104" s="523">
        <f t="shared" si="108"/>
        <v>44627</v>
      </c>
      <c r="V104" s="523">
        <f t="shared" si="108"/>
        <v>44628</v>
      </c>
      <c r="W104" s="523">
        <f t="shared" si="108"/>
        <v>44629</v>
      </c>
      <c r="X104" s="523">
        <f t="shared" si="108"/>
        <v>44630</v>
      </c>
      <c r="Y104" s="523">
        <f t="shared" si="108"/>
        <v>44631</v>
      </c>
      <c r="Z104" s="523">
        <f t="shared" si="108"/>
        <v>44632</v>
      </c>
      <c r="AA104" s="523">
        <f t="shared" si="108"/>
        <v>44633</v>
      </c>
      <c r="AB104" s="523">
        <f t="shared" si="108"/>
        <v>44634</v>
      </c>
      <c r="AC104" s="523">
        <f t="shared" si="108"/>
        <v>44635</v>
      </c>
      <c r="AD104" s="523">
        <f t="shared" si="108"/>
        <v>44636</v>
      </c>
      <c r="AE104" s="523">
        <f t="shared" si="108"/>
        <v>44637</v>
      </c>
      <c r="AF104" s="523">
        <f t="shared" si="108"/>
        <v>44638</v>
      </c>
      <c r="AG104" s="523">
        <f t="shared" si="108"/>
        <v>44639</v>
      </c>
      <c r="AH104" s="523">
        <f t="shared" si="108"/>
        <v>44640</v>
      </c>
      <c r="AI104" s="523">
        <f t="shared" si="108"/>
        <v>44641</v>
      </c>
      <c r="AJ104" s="523">
        <f t="shared" si="108"/>
        <v>44642</v>
      </c>
      <c r="AK104" s="523">
        <f t="shared" si="108"/>
        <v>44643</v>
      </c>
      <c r="AL104" s="523">
        <f t="shared" si="108"/>
        <v>44644</v>
      </c>
      <c r="AM104" s="523">
        <f t="shared" si="108"/>
        <v>44645</v>
      </c>
      <c r="AN104" s="523">
        <f t="shared" si="108"/>
        <v>44646</v>
      </c>
      <c r="AO104" s="523">
        <f t="shared" si="108"/>
        <v>44647</v>
      </c>
      <c r="AP104" s="523">
        <f t="shared" si="108"/>
        <v>44648</v>
      </c>
      <c r="AQ104" s="523">
        <f>IF(MONTH(DATE($M$104,$N$104,AQ103))&lt;&gt;$N$104,"",DATE($M$104,$N$104,AQ103))</f>
        <v>44649</v>
      </c>
      <c r="AR104" s="523">
        <f t="shared" ref="AR104:AS104" si="109">IF(MONTH(DATE($M$104,$N$104,AR103))&lt;&gt;$N$104,"",DATE($M$104,$N$104,AR103))</f>
        <v>44650</v>
      </c>
      <c r="AS104" s="524">
        <f t="shared" si="109"/>
        <v>44651</v>
      </c>
      <c r="AT104" s="34"/>
      <c r="AU104" s="625" t="s">
        <v>68</v>
      </c>
      <c r="AV104" s="626"/>
      <c r="AW104" s="626"/>
      <c r="AX104" s="626"/>
      <c r="AY104" s="626"/>
      <c r="AZ104" s="626"/>
      <c r="BA104" s="627"/>
      <c r="BB104" s="34"/>
      <c r="BC104" s="34">
        <f>COLUMN(M104)</f>
        <v>13</v>
      </c>
      <c r="BD104" s="203"/>
      <c r="BE104" s="525">
        <f>M104</f>
        <v>2022</v>
      </c>
      <c r="BF104" s="526" t="s">
        <v>67</v>
      </c>
      <c r="BG104" s="527">
        <f ca="1">INDIRECT(ADDRESS(BG$103,$BC104,4,1))</f>
        <v>0</v>
      </c>
      <c r="BH104" s="527" t="e">
        <f t="shared" ref="BH104:BW119" ca="1" si="110">INDIRECT(ADDRESS(BH$103,$BC104,4,1))</f>
        <v>#N/A</v>
      </c>
      <c r="BI104" s="527" t="e">
        <f t="shared" ca="1" si="110"/>
        <v>#N/A</v>
      </c>
      <c r="BJ104" s="527" t="e">
        <f t="shared" ca="1" si="110"/>
        <v>#N/A</v>
      </c>
      <c r="BK104" s="527" t="e">
        <f t="shared" ca="1" si="110"/>
        <v>#N/A</v>
      </c>
      <c r="BL104" s="527" t="e">
        <f t="shared" ca="1" si="110"/>
        <v>#N/A</v>
      </c>
      <c r="BM104" s="527" t="e">
        <f t="shared" ca="1" si="110"/>
        <v>#N/A</v>
      </c>
      <c r="BN104" s="527" t="e">
        <f t="shared" ca="1" si="110"/>
        <v>#N/A</v>
      </c>
      <c r="BO104" s="527" t="e">
        <f t="shared" ca="1" si="110"/>
        <v>#N/A</v>
      </c>
      <c r="BP104" s="527" t="e">
        <f t="shared" ca="1" si="110"/>
        <v>#N/A</v>
      </c>
      <c r="BQ104" s="527" t="e">
        <f t="shared" ca="1" si="110"/>
        <v>#N/A</v>
      </c>
      <c r="BR104" s="527" t="e">
        <f t="shared" ca="1" si="110"/>
        <v>#N/A</v>
      </c>
      <c r="BS104" s="527" t="e">
        <f t="shared" ca="1" si="110"/>
        <v>#N/A</v>
      </c>
      <c r="BT104" s="527" t="e">
        <f t="shared" ca="1" si="110"/>
        <v>#N/A</v>
      </c>
      <c r="BU104" s="527" t="e">
        <f t="shared" ca="1" si="110"/>
        <v>#N/A</v>
      </c>
      <c r="BV104" s="527" t="e">
        <f t="shared" ca="1" si="110"/>
        <v>#N/A</v>
      </c>
      <c r="BW104" s="527" t="e">
        <f t="shared" ca="1" si="110"/>
        <v>#N/A</v>
      </c>
      <c r="BX104" s="527" t="e">
        <f t="shared" ref="BX104:CM119" ca="1" si="111">INDIRECT(ADDRESS(BX$103,$BC104,4,1))</f>
        <v>#N/A</v>
      </c>
      <c r="BY104" s="527" t="e">
        <f t="shared" ca="1" si="111"/>
        <v>#N/A</v>
      </c>
      <c r="BZ104" s="527" t="e">
        <f t="shared" ca="1" si="111"/>
        <v>#N/A</v>
      </c>
      <c r="CA104" s="527" t="e">
        <f t="shared" ca="1" si="111"/>
        <v>#N/A</v>
      </c>
      <c r="CB104" s="527" t="e">
        <f t="shared" ca="1" si="111"/>
        <v>#N/A</v>
      </c>
      <c r="CC104" s="527" t="e">
        <f t="shared" ca="1" si="111"/>
        <v>#N/A</v>
      </c>
      <c r="CD104" s="527" t="e">
        <f t="shared" ca="1" si="111"/>
        <v>#N/A</v>
      </c>
      <c r="CE104" s="527" t="e">
        <f t="shared" ca="1" si="111"/>
        <v>#N/A</v>
      </c>
      <c r="CF104" s="527" t="e">
        <f t="shared" ca="1" si="111"/>
        <v>#N/A</v>
      </c>
      <c r="CG104" s="527" t="e">
        <f t="shared" ca="1" si="111"/>
        <v>#N/A</v>
      </c>
      <c r="CH104" s="527" t="e">
        <f t="shared" ca="1" si="111"/>
        <v>#N/A</v>
      </c>
      <c r="CI104" s="527" t="e">
        <f t="shared" ca="1" si="111"/>
        <v>#N/A</v>
      </c>
      <c r="CJ104" s="527" t="e">
        <f t="shared" ca="1" si="111"/>
        <v>#N/A</v>
      </c>
      <c r="CK104" s="527" t="e">
        <f t="shared" ca="1" si="111"/>
        <v>#N/A</v>
      </c>
      <c r="CL104" s="527" t="e">
        <f t="shared" ca="1" si="111"/>
        <v>#N/A</v>
      </c>
      <c r="CM104" s="527" t="e">
        <f t="shared" ca="1" si="111"/>
        <v>#N/A</v>
      </c>
      <c r="CN104" s="527" t="e">
        <f t="shared" ref="CN104:DC119" ca="1" si="112">INDIRECT(ADDRESS(CN$103,$BC104,4,1))</f>
        <v>#N/A</v>
      </c>
      <c r="CO104" s="527" t="e">
        <f t="shared" ca="1" si="112"/>
        <v>#N/A</v>
      </c>
      <c r="CP104" s="527" t="e">
        <f t="shared" ca="1" si="112"/>
        <v>#N/A</v>
      </c>
      <c r="CQ104" s="527" t="e">
        <f t="shared" ca="1" si="112"/>
        <v>#N/A</v>
      </c>
      <c r="CR104" s="527" t="e">
        <f t="shared" ca="1" si="112"/>
        <v>#N/A</v>
      </c>
      <c r="CS104" s="527" t="e">
        <f t="shared" ca="1" si="112"/>
        <v>#N/A</v>
      </c>
      <c r="CT104" s="527" t="e">
        <f t="shared" ca="1" si="112"/>
        <v>#N/A</v>
      </c>
      <c r="CU104" s="527" t="e">
        <f t="shared" ca="1" si="112"/>
        <v>#N/A</v>
      </c>
      <c r="CV104" s="527" t="e">
        <f t="shared" ca="1" si="112"/>
        <v>#N/A</v>
      </c>
      <c r="CW104" s="527" t="e">
        <f t="shared" ca="1" si="112"/>
        <v>#N/A</v>
      </c>
      <c r="CX104" s="527" t="e">
        <f t="shared" ca="1" si="112"/>
        <v>#N/A</v>
      </c>
      <c r="CY104" s="527" t="e">
        <f t="shared" ca="1" si="112"/>
        <v>#N/A</v>
      </c>
      <c r="CZ104" s="527" t="e">
        <f t="shared" ca="1" si="112"/>
        <v>#N/A</v>
      </c>
      <c r="DA104" s="527" t="e">
        <f t="shared" ca="1" si="112"/>
        <v>#N/A</v>
      </c>
      <c r="DB104" s="527" t="e">
        <f t="shared" ca="1" si="112"/>
        <v>#N/A</v>
      </c>
      <c r="DC104" s="527" t="e">
        <f t="shared" ca="1" si="112"/>
        <v>#N/A</v>
      </c>
      <c r="DD104" s="527" t="e">
        <f t="shared" ref="DD104:DS119" ca="1" si="113">INDIRECT(ADDRESS(DD$103,$BC104,4,1))</f>
        <v>#N/A</v>
      </c>
      <c r="DE104" s="527" t="e">
        <f t="shared" ca="1" si="113"/>
        <v>#N/A</v>
      </c>
      <c r="DF104" s="527" t="e">
        <f t="shared" ca="1" si="113"/>
        <v>#N/A</v>
      </c>
      <c r="DG104" s="527" t="e">
        <f t="shared" ca="1" si="113"/>
        <v>#N/A</v>
      </c>
      <c r="DH104" s="527" t="e">
        <f t="shared" ca="1" si="113"/>
        <v>#N/A</v>
      </c>
      <c r="DI104" s="527" t="e">
        <f t="shared" ca="1" si="113"/>
        <v>#N/A</v>
      </c>
      <c r="DJ104" s="527" t="e">
        <f t="shared" ca="1" si="113"/>
        <v>#N/A</v>
      </c>
      <c r="DK104" s="527" t="e">
        <f t="shared" ca="1" si="113"/>
        <v>#N/A</v>
      </c>
      <c r="DL104" s="527" t="e">
        <f t="shared" ca="1" si="113"/>
        <v>#N/A</v>
      </c>
      <c r="DM104" s="527" t="e">
        <f t="shared" ca="1" si="113"/>
        <v>#N/A</v>
      </c>
      <c r="DN104" s="527" t="e">
        <f t="shared" ca="1" si="113"/>
        <v>#N/A</v>
      </c>
      <c r="DO104" s="527" t="e">
        <f t="shared" ca="1" si="113"/>
        <v>#N/A</v>
      </c>
      <c r="DP104" s="527" t="e">
        <f t="shared" ca="1" si="113"/>
        <v>#N/A</v>
      </c>
      <c r="DQ104" s="527" t="e">
        <f t="shared" ca="1" si="113"/>
        <v>#N/A</v>
      </c>
      <c r="DR104" s="527" t="e">
        <f t="shared" ca="1" si="113"/>
        <v>#N/A</v>
      </c>
      <c r="DS104" s="527" t="e">
        <f t="shared" ca="1" si="113"/>
        <v>#N/A</v>
      </c>
      <c r="DT104" s="527" t="e">
        <f t="shared" ref="DT104:EI119" ca="1" si="114">INDIRECT(ADDRESS(DT$103,$BC104,4,1))</f>
        <v>#N/A</v>
      </c>
      <c r="DU104" s="527" t="e">
        <f t="shared" ca="1" si="114"/>
        <v>#N/A</v>
      </c>
      <c r="DV104" s="527" t="e">
        <f t="shared" ca="1" si="114"/>
        <v>#N/A</v>
      </c>
      <c r="DW104" s="527" t="e">
        <f t="shared" ca="1" si="114"/>
        <v>#N/A</v>
      </c>
      <c r="DX104" s="527" t="e">
        <f t="shared" ca="1" si="114"/>
        <v>#N/A</v>
      </c>
      <c r="DY104" s="527" t="e">
        <f t="shared" ca="1" si="114"/>
        <v>#N/A</v>
      </c>
      <c r="DZ104" s="527" t="e">
        <f t="shared" ca="1" si="114"/>
        <v>#N/A</v>
      </c>
      <c r="EA104" s="527" t="e">
        <f t="shared" ca="1" si="114"/>
        <v>#N/A</v>
      </c>
      <c r="EB104" s="527" t="e">
        <f t="shared" ca="1" si="114"/>
        <v>#N/A</v>
      </c>
      <c r="EC104" s="527" t="e">
        <f t="shared" ca="1" si="114"/>
        <v>#N/A</v>
      </c>
      <c r="ED104" s="527" t="e">
        <f t="shared" ca="1" si="114"/>
        <v>#N/A</v>
      </c>
      <c r="EE104" s="527" t="e">
        <f t="shared" ca="1" si="114"/>
        <v>#N/A</v>
      </c>
      <c r="EF104" s="527" t="e">
        <f t="shared" ca="1" si="114"/>
        <v>#N/A</v>
      </c>
      <c r="EG104" s="527" t="e">
        <f t="shared" ca="1" si="114"/>
        <v>#N/A</v>
      </c>
      <c r="EH104" s="527" t="e">
        <f t="shared" ca="1" si="114"/>
        <v>#N/A</v>
      </c>
      <c r="EI104" s="527" t="e">
        <f t="shared" ca="1" si="114"/>
        <v>#N/A</v>
      </c>
      <c r="EJ104" s="527" t="e">
        <f t="shared" ref="EJ104:EY119" ca="1" si="115">INDIRECT(ADDRESS(EJ$103,$BC104,4,1))</f>
        <v>#N/A</v>
      </c>
      <c r="EK104" s="527" t="e">
        <f t="shared" ca="1" si="115"/>
        <v>#N/A</v>
      </c>
      <c r="EL104" s="527" t="e">
        <f t="shared" ca="1" si="115"/>
        <v>#N/A</v>
      </c>
      <c r="EM104" s="527" t="e">
        <f t="shared" ca="1" si="115"/>
        <v>#N/A</v>
      </c>
      <c r="EN104" s="527" t="e">
        <f t="shared" ca="1" si="115"/>
        <v>#N/A</v>
      </c>
      <c r="EO104" s="527" t="e">
        <f t="shared" ca="1" si="115"/>
        <v>#N/A</v>
      </c>
      <c r="EP104" s="527" t="e">
        <f t="shared" ca="1" si="115"/>
        <v>#N/A</v>
      </c>
      <c r="EQ104" s="527" t="e">
        <f t="shared" ca="1" si="115"/>
        <v>#N/A</v>
      </c>
      <c r="ER104" s="527" t="e">
        <f t="shared" ca="1" si="115"/>
        <v>#N/A</v>
      </c>
      <c r="ES104" s="527" t="e">
        <f t="shared" ca="1" si="115"/>
        <v>#N/A</v>
      </c>
      <c r="ET104" s="527" t="e">
        <f t="shared" ca="1" si="115"/>
        <v>#N/A</v>
      </c>
      <c r="EU104" s="527" t="e">
        <f t="shared" ca="1" si="115"/>
        <v>#N/A</v>
      </c>
      <c r="EV104" s="527" t="e">
        <f t="shared" ca="1" si="115"/>
        <v>#N/A</v>
      </c>
      <c r="EW104" s="527" t="e">
        <f t="shared" ca="1" si="115"/>
        <v>#N/A</v>
      </c>
      <c r="EX104" s="527" t="e">
        <f t="shared" ca="1" si="115"/>
        <v>#N/A</v>
      </c>
      <c r="EY104" s="527" t="e">
        <f t="shared" ca="1" si="115"/>
        <v>#N/A</v>
      </c>
      <c r="EZ104" s="527" t="e">
        <f t="shared" ref="EZ104:FO119" ca="1" si="116">INDIRECT(ADDRESS(EZ$103,$BC104,4,1))</f>
        <v>#N/A</v>
      </c>
      <c r="FA104" s="527" t="e">
        <f t="shared" ca="1" si="116"/>
        <v>#N/A</v>
      </c>
      <c r="FB104" s="527" t="e">
        <f t="shared" ca="1" si="116"/>
        <v>#N/A</v>
      </c>
      <c r="FC104" s="527" t="e">
        <f t="shared" ca="1" si="116"/>
        <v>#N/A</v>
      </c>
      <c r="FD104" s="527" t="e">
        <f t="shared" ca="1" si="116"/>
        <v>#N/A</v>
      </c>
      <c r="FE104" s="527" t="e">
        <f t="shared" ca="1" si="116"/>
        <v>#N/A</v>
      </c>
      <c r="FF104" s="527" t="e">
        <f t="shared" ca="1" si="116"/>
        <v>#N/A</v>
      </c>
      <c r="FG104" s="527" t="e">
        <f t="shared" ca="1" si="116"/>
        <v>#N/A</v>
      </c>
      <c r="FH104" s="527" t="e">
        <f t="shared" ca="1" si="116"/>
        <v>#N/A</v>
      </c>
      <c r="FI104" s="527" t="e">
        <f t="shared" ca="1" si="116"/>
        <v>#N/A</v>
      </c>
      <c r="FJ104" s="527" t="e">
        <f t="shared" ca="1" si="116"/>
        <v>#N/A</v>
      </c>
      <c r="FK104" s="527" t="e">
        <f t="shared" ca="1" si="116"/>
        <v>#N/A</v>
      </c>
      <c r="FL104" s="527" t="e">
        <f t="shared" ca="1" si="116"/>
        <v>#N/A</v>
      </c>
      <c r="FM104" s="527" t="e">
        <f t="shared" ca="1" si="116"/>
        <v>#N/A</v>
      </c>
      <c r="FN104" s="527" t="e">
        <f t="shared" ca="1" si="116"/>
        <v>#N/A</v>
      </c>
      <c r="FO104" s="527" t="e">
        <f t="shared" ca="1" si="116"/>
        <v>#N/A</v>
      </c>
      <c r="FP104" s="527" t="e">
        <f t="shared" ref="FP104:GE119" ca="1" si="117">INDIRECT(ADDRESS(FP$103,$BC104,4,1))</f>
        <v>#N/A</v>
      </c>
      <c r="FQ104" s="527" t="e">
        <f t="shared" ca="1" si="117"/>
        <v>#N/A</v>
      </c>
      <c r="FR104" s="527" t="e">
        <f t="shared" ca="1" si="117"/>
        <v>#N/A</v>
      </c>
      <c r="FS104" s="527" t="e">
        <f t="shared" ca="1" si="117"/>
        <v>#N/A</v>
      </c>
      <c r="FT104" s="527" t="e">
        <f t="shared" ca="1" si="117"/>
        <v>#N/A</v>
      </c>
      <c r="FU104" s="527" t="e">
        <f t="shared" ca="1" si="117"/>
        <v>#N/A</v>
      </c>
      <c r="FV104" s="527" t="e">
        <f t="shared" ca="1" si="117"/>
        <v>#N/A</v>
      </c>
      <c r="FW104" s="527" t="e">
        <f t="shared" ca="1" si="117"/>
        <v>#N/A</v>
      </c>
      <c r="FX104" s="527" t="e">
        <f t="shared" ca="1" si="117"/>
        <v>#N/A</v>
      </c>
      <c r="FY104" s="527" t="e">
        <f t="shared" ca="1" si="117"/>
        <v>#N/A</v>
      </c>
      <c r="FZ104" s="527" t="e">
        <f t="shared" ca="1" si="117"/>
        <v>#N/A</v>
      </c>
      <c r="GA104" s="527" t="e">
        <f t="shared" ca="1" si="117"/>
        <v>#N/A</v>
      </c>
      <c r="GB104" s="527" t="e">
        <f t="shared" ca="1" si="117"/>
        <v>#N/A</v>
      </c>
      <c r="GC104" s="527" t="e">
        <f t="shared" ca="1" si="117"/>
        <v>#N/A</v>
      </c>
      <c r="GD104" s="527" t="e">
        <f t="shared" ca="1" si="117"/>
        <v>#N/A</v>
      </c>
      <c r="GE104" s="527" t="e">
        <f t="shared" ca="1" si="117"/>
        <v>#N/A</v>
      </c>
      <c r="GF104" s="527" t="e">
        <f t="shared" ref="GF104:GU119" ca="1" si="118">INDIRECT(ADDRESS(GF$103,$BC104,4,1))</f>
        <v>#N/A</v>
      </c>
      <c r="GG104" s="527" t="e">
        <f t="shared" ca="1" si="118"/>
        <v>#N/A</v>
      </c>
      <c r="GH104" s="527" t="e">
        <f t="shared" ca="1" si="118"/>
        <v>#N/A</v>
      </c>
      <c r="GI104" s="527" t="e">
        <f t="shared" ca="1" si="118"/>
        <v>#N/A</v>
      </c>
      <c r="GJ104" s="527" t="e">
        <f t="shared" ca="1" si="118"/>
        <v>#N/A</v>
      </c>
      <c r="GK104" s="527" t="e">
        <f t="shared" ca="1" si="118"/>
        <v>#N/A</v>
      </c>
      <c r="GL104" s="527" t="e">
        <f t="shared" ca="1" si="118"/>
        <v>#N/A</v>
      </c>
      <c r="GM104" s="527" t="e">
        <f t="shared" ca="1" si="118"/>
        <v>#N/A</v>
      </c>
      <c r="GN104" s="527" t="e">
        <f t="shared" ca="1" si="118"/>
        <v>#N/A</v>
      </c>
      <c r="GO104" s="527" t="e">
        <f t="shared" ca="1" si="118"/>
        <v>#N/A</v>
      </c>
      <c r="GP104" s="527" t="e">
        <f t="shared" ca="1" si="118"/>
        <v>#N/A</v>
      </c>
      <c r="GQ104" s="527" t="e">
        <f t="shared" ca="1" si="118"/>
        <v>#N/A</v>
      </c>
      <c r="GR104" s="527" t="e">
        <f t="shared" ca="1" si="118"/>
        <v>#N/A</v>
      </c>
      <c r="GS104" s="527" t="e">
        <f t="shared" ca="1" si="118"/>
        <v>#N/A</v>
      </c>
      <c r="GT104" s="527" t="e">
        <f t="shared" ca="1" si="118"/>
        <v>#N/A</v>
      </c>
      <c r="GU104" s="527" t="e">
        <f t="shared" ca="1" si="118"/>
        <v>#N/A</v>
      </c>
      <c r="GV104" s="527" t="e">
        <f t="shared" ref="GV104:GZ118" ca="1" si="119">INDIRECT(ADDRESS(GV$103,$BC104,4,1))</f>
        <v>#N/A</v>
      </c>
      <c r="GW104" s="527" t="e">
        <f t="shared" ca="1" si="119"/>
        <v>#N/A</v>
      </c>
      <c r="GX104" s="527" t="e">
        <f t="shared" ca="1" si="119"/>
        <v>#N/A</v>
      </c>
      <c r="GY104" s="527" t="e">
        <f t="shared" ca="1" si="119"/>
        <v>#N/A</v>
      </c>
      <c r="GZ104" s="527" t="e">
        <f t="shared" ca="1" si="119"/>
        <v>#N/A</v>
      </c>
    </row>
    <row r="105" spans="2:208" s="70" customFormat="1" ht="20.100000000000001" customHeight="1">
      <c r="B105" s="573">
        <v>44592</v>
      </c>
      <c r="C105" s="573">
        <v>44593</v>
      </c>
      <c r="D105" s="573">
        <v>44594</v>
      </c>
      <c r="E105" s="573">
        <v>44689</v>
      </c>
      <c r="F105" s="573">
        <v>44813</v>
      </c>
      <c r="G105" s="573">
        <v>44814</v>
      </c>
      <c r="H105" s="573">
        <v>44815</v>
      </c>
      <c r="I105" s="37" t="s">
        <v>207</v>
      </c>
      <c r="M105" s="572" t="s">
        <v>67</v>
      </c>
      <c r="N105" s="571" t="s">
        <v>216</v>
      </c>
      <c r="O105" s="570" t="str">
        <f ca="1">IF(OR(COUNTIF(OFFSET($B$105,,,80,7),O104),COUNTIF($I$105:$I$113,TEXT(O104,"mmdd"))),"휴",CHOOSE(WEEKDAY(O104,1),"일","월","화","수","목","금","토"))</f>
        <v>휴</v>
      </c>
      <c r="P105" s="221" t="str">
        <f t="shared" ref="P105:AP105" ca="1" si="120">IF(OR(COUNTIF(OFFSET($B$105,,,80,7),P104),COUNTIF($I$105:$I$113,TEXT(P104,"mmdd"))),"휴",CHOOSE(WEEKDAY(P104,1),"일","월","화","수","목","금","토"))</f>
        <v>수</v>
      </c>
      <c r="Q105" s="221" t="str">
        <f t="shared" ca="1" si="120"/>
        <v>목</v>
      </c>
      <c r="R105" s="221" t="str">
        <f t="shared" ca="1" si="120"/>
        <v>금</v>
      </c>
      <c r="S105" s="221" t="str">
        <f t="shared" ca="1" si="120"/>
        <v>토</v>
      </c>
      <c r="T105" s="221" t="str">
        <f t="shared" ca="1" si="120"/>
        <v>일</v>
      </c>
      <c r="U105" s="221" t="str">
        <f t="shared" ca="1" si="120"/>
        <v>월</v>
      </c>
      <c r="V105" s="221" t="str">
        <f t="shared" ca="1" si="120"/>
        <v>화</v>
      </c>
      <c r="W105" s="221" t="str">
        <f t="shared" ca="1" si="120"/>
        <v>수</v>
      </c>
      <c r="X105" s="221" t="str">
        <f t="shared" ca="1" si="120"/>
        <v>목</v>
      </c>
      <c r="Y105" s="221" t="str">
        <f t="shared" ca="1" si="120"/>
        <v>금</v>
      </c>
      <c r="Z105" s="221" t="str">
        <f t="shared" ca="1" si="120"/>
        <v>토</v>
      </c>
      <c r="AA105" s="221" t="str">
        <f t="shared" ca="1" si="120"/>
        <v>일</v>
      </c>
      <c r="AB105" s="221" t="str">
        <f t="shared" ca="1" si="120"/>
        <v>월</v>
      </c>
      <c r="AC105" s="221" t="str">
        <f t="shared" ca="1" si="120"/>
        <v>화</v>
      </c>
      <c r="AD105" s="221" t="str">
        <f t="shared" ca="1" si="120"/>
        <v>수</v>
      </c>
      <c r="AE105" s="221" t="str">
        <f t="shared" ca="1" si="120"/>
        <v>목</v>
      </c>
      <c r="AF105" s="221" t="str">
        <f t="shared" ca="1" si="120"/>
        <v>금</v>
      </c>
      <c r="AG105" s="221" t="str">
        <f t="shared" ca="1" si="120"/>
        <v>토</v>
      </c>
      <c r="AH105" s="221" t="str">
        <f t="shared" ca="1" si="120"/>
        <v>일</v>
      </c>
      <c r="AI105" s="221" t="str">
        <f t="shared" ca="1" si="120"/>
        <v>월</v>
      </c>
      <c r="AJ105" s="221" t="str">
        <f t="shared" ca="1" si="120"/>
        <v>화</v>
      </c>
      <c r="AK105" s="221" t="str">
        <f t="shared" ca="1" si="120"/>
        <v>수</v>
      </c>
      <c r="AL105" s="221" t="str">
        <f t="shared" ca="1" si="120"/>
        <v>목</v>
      </c>
      <c r="AM105" s="221" t="str">
        <f t="shared" ca="1" si="120"/>
        <v>금</v>
      </c>
      <c r="AN105" s="221" t="str">
        <f t="shared" ca="1" si="120"/>
        <v>토</v>
      </c>
      <c r="AO105" s="221" t="str">
        <f t="shared" ca="1" si="120"/>
        <v>일</v>
      </c>
      <c r="AP105" s="221" t="str">
        <f t="shared" ca="1" si="120"/>
        <v>월</v>
      </c>
      <c r="AQ105" s="221" t="str">
        <f ca="1">IF(AQ104="","",IF(OR(COUNTIF(OFFSET($B$105,,,80,7),AQ104),COUNTIF($I$105:$I$113,TEXT(AQ104,"mmdd"))),"휴",CHOOSE(WEEKDAY(AQ104,1),"일","월","화","수","목","금","토")))</f>
        <v>화</v>
      </c>
      <c r="AR105" s="221" t="str">
        <f t="shared" ref="AR105:AS105" ca="1" si="121">IF(AR104="","",IF(OR(COUNTIF(OFFSET($B$105,,,80,7),AR104),COUNTIF($I$105:$I$113,TEXT(AR104,"mmdd"))),"휴",CHOOSE(WEEKDAY(AR104,1),"일","월","화","수","목","금","토")))</f>
        <v>수</v>
      </c>
      <c r="AS105" s="222" t="str">
        <f t="shared" ca="1" si="121"/>
        <v>목</v>
      </c>
      <c r="AT105" s="34"/>
      <c r="AU105" s="204" t="s">
        <v>67</v>
      </c>
      <c r="AV105" s="205" t="s">
        <v>66</v>
      </c>
      <c r="AW105" s="206" t="s">
        <v>60</v>
      </c>
      <c r="AX105" s="207" t="s">
        <v>61</v>
      </c>
      <c r="AY105" s="207" t="s">
        <v>177</v>
      </c>
      <c r="AZ105" s="207" t="s">
        <v>183</v>
      </c>
      <c r="BA105" s="208" t="s">
        <v>180</v>
      </c>
      <c r="BB105" s="34"/>
      <c r="BC105" s="34">
        <f>BC104+1</f>
        <v>14</v>
      </c>
      <c r="BD105" s="209"/>
      <c r="BE105" s="528">
        <f>N104</f>
        <v>3</v>
      </c>
      <c r="BF105" s="529" t="s">
        <v>66</v>
      </c>
      <c r="BG105" s="530" t="e">
        <f t="shared" ref="BG105:BV120" ca="1" si="122">INDIRECT(ADDRESS(BG$103,$BC105,4,1))</f>
        <v>#REF!</v>
      </c>
      <c r="BH105" s="530" t="e">
        <f t="shared" ca="1" si="110"/>
        <v>#N/A</v>
      </c>
      <c r="BI105" s="530" t="e">
        <f t="shared" ca="1" si="110"/>
        <v>#N/A</v>
      </c>
      <c r="BJ105" s="530" t="e">
        <f t="shared" ca="1" si="110"/>
        <v>#N/A</v>
      </c>
      <c r="BK105" s="530" t="e">
        <f t="shared" ca="1" si="110"/>
        <v>#N/A</v>
      </c>
      <c r="BL105" s="530" t="e">
        <f t="shared" ca="1" si="110"/>
        <v>#N/A</v>
      </c>
      <c r="BM105" s="530" t="e">
        <f t="shared" ca="1" si="110"/>
        <v>#N/A</v>
      </c>
      <c r="BN105" s="530" t="e">
        <f t="shared" ca="1" si="110"/>
        <v>#N/A</v>
      </c>
      <c r="BO105" s="530" t="e">
        <f t="shared" ca="1" si="110"/>
        <v>#N/A</v>
      </c>
      <c r="BP105" s="530" t="e">
        <f t="shared" ca="1" si="110"/>
        <v>#N/A</v>
      </c>
      <c r="BQ105" s="530" t="e">
        <f t="shared" ca="1" si="110"/>
        <v>#N/A</v>
      </c>
      <c r="BR105" s="530" t="e">
        <f t="shared" ca="1" si="110"/>
        <v>#N/A</v>
      </c>
      <c r="BS105" s="530" t="e">
        <f t="shared" ca="1" si="110"/>
        <v>#N/A</v>
      </c>
      <c r="BT105" s="530" t="e">
        <f t="shared" ca="1" si="110"/>
        <v>#N/A</v>
      </c>
      <c r="BU105" s="530" t="e">
        <f t="shared" ca="1" si="110"/>
        <v>#N/A</v>
      </c>
      <c r="BV105" s="530" t="e">
        <f t="shared" ca="1" si="110"/>
        <v>#N/A</v>
      </c>
      <c r="BW105" s="530" t="e">
        <f t="shared" ca="1" si="110"/>
        <v>#N/A</v>
      </c>
      <c r="BX105" s="530" t="e">
        <f t="shared" ca="1" si="111"/>
        <v>#N/A</v>
      </c>
      <c r="BY105" s="530" t="e">
        <f t="shared" ca="1" si="111"/>
        <v>#N/A</v>
      </c>
      <c r="BZ105" s="530" t="e">
        <f t="shared" ca="1" si="111"/>
        <v>#N/A</v>
      </c>
      <c r="CA105" s="530" t="e">
        <f t="shared" ca="1" si="111"/>
        <v>#N/A</v>
      </c>
      <c r="CB105" s="530" t="e">
        <f t="shared" ca="1" si="111"/>
        <v>#N/A</v>
      </c>
      <c r="CC105" s="530" t="e">
        <f t="shared" ca="1" si="111"/>
        <v>#N/A</v>
      </c>
      <c r="CD105" s="530" t="e">
        <f t="shared" ca="1" si="111"/>
        <v>#N/A</v>
      </c>
      <c r="CE105" s="530" t="e">
        <f t="shared" ca="1" si="111"/>
        <v>#N/A</v>
      </c>
      <c r="CF105" s="530" t="e">
        <f t="shared" ca="1" si="111"/>
        <v>#N/A</v>
      </c>
      <c r="CG105" s="530" t="e">
        <f t="shared" ca="1" si="111"/>
        <v>#N/A</v>
      </c>
      <c r="CH105" s="530" t="e">
        <f t="shared" ca="1" si="111"/>
        <v>#N/A</v>
      </c>
      <c r="CI105" s="530" t="e">
        <f t="shared" ca="1" si="111"/>
        <v>#N/A</v>
      </c>
      <c r="CJ105" s="530" t="e">
        <f t="shared" ca="1" si="111"/>
        <v>#N/A</v>
      </c>
      <c r="CK105" s="530" t="e">
        <f t="shared" ca="1" si="111"/>
        <v>#N/A</v>
      </c>
      <c r="CL105" s="530" t="e">
        <f t="shared" ca="1" si="111"/>
        <v>#N/A</v>
      </c>
      <c r="CM105" s="530" t="e">
        <f t="shared" ca="1" si="111"/>
        <v>#N/A</v>
      </c>
      <c r="CN105" s="530" t="e">
        <f t="shared" ca="1" si="112"/>
        <v>#N/A</v>
      </c>
      <c r="CO105" s="530" t="e">
        <f t="shared" ca="1" si="112"/>
        <v>#N/A</v>
      </c>
      <c r="CP105" s="530" t="e">
        <f t="shared" ca="1" si="112"/>
        <v>#N/A</v>
      </c>
      <c r="CQ105" s="530" t="e">
        <f t="shared" ca="1" si="112"/>
        <v>#N/A</v>
      </c>
      <c r="CR105" s="530" t="e">
        <f t="shared" ca="1" si="112"/>
        <v>#N/A</v>
      </c>
      <c r="CS105" s="530" t="e">
        <f t="shared" ca="1" si="112"/>
        <v>#N/A</v>
      </c>
      <c r="CT105" s="530" t="e">
        <f t="shared" ca="1" si="112"/>
        <v>#N/A</v>
      </c>
      <c r="CU105" s="530" t="e">
        <f t="shared" ca="1" si="112"/>
        <v>#N/A</v>
      </c>
      <c r="CV105" s="530" t="e">
        <f t="shared" ca="1" si="112"/>
        <v>#N/A</v>
      </c>
      <c r="CW105" s="530" t="e">
        <f t="shared" ca="1" si="112"/>
        <v>#N/A</v>
      </c>
      <c r="CX105" s="530" t="e">
        <f t="shared" ca="1" si="112"/>
        <v>#N/A</v>
      </c>
      <c r="CY105" s="530" t="e">
        <f t="shared" ca="1" si="112"/>
        <v>#N/A</v>
      </c>
      <c r="CZ105" s="530" t="e">
        <f t="shared" ca="1" si="112"/>
        <v>#N/A</v>
      </c>
      <c r="DA105" s="530" t="e">
        <f t="shared" ca="1" si="112"/>
        <v>#N/A</v>
      </c>
      <c r="DB105" s="530" t="e">
        <f t="shared" ca="1" si="112"/>
        <v>#N/A</v>
      </c>
      <c r="DC105" s="530" t="e">
        <f t="shared" ca="1" si="112"/>
        <v>#N/A</v>
      </c>
      <c r="DD105" s="530" t="e">
        <f t="shared" ca="1" si="113"/>
        <v>#N/A</v>
      </c>
      <c r="DE105" s="530" t="e">
        <f t="shared" ca="1" si="113"/>
        <v>#N/A</v>
      </c>
      <c r="DF105" s="530" t="e">
        <f t="shared" ca="1" si="113"/>
        <v>#N/A</v>
      </c>
      <c r="DG105" s="530" t="e">
        <f t="shared" ca="1" si="113"/>
        <v>#N/A</v>
      </c>
      <c r="DH105" s="530" t="e">
        <f t="shared" ca="1" si="113"/>
        <v>#N/A</v>
      </c>
      <c r="DI105" s="530" t="e">
        <f t="shared" ca="1" si="113"/>
        <v>#N/A</v>
      </c>
      <c r="DJ105" s="530" t="e">
        <f t="shared" ca="1" si="113"/>
        <v>#N/A</v>
      </c>
      <c r="DK105" s="530" t="e">
        <f t="shared" ca="1" si="113"/>
        <v>#N/A</v>
      </c>
      <c r="DL105" s="530" t="e">
        <f t="shared" ca="1" si="113"/>
        <v>#N/A</v>
      </c>
      <c r="DM105" s="530" t="e">
        <f t="shared" ca="1" si="113"/>
        <v>#N/A</v>
      </c>
      <c r="DN105" s="530" t="e">
        <f t="shared" ca="1" si="113"/>
        <v>#N/A</v>
      </c>
      <c r="DO105" s="530" t="e">
        <f t="shared" ca="1" si="113"/>
        <v>#N/A</v>
      </c>
      <c r="DP105" s="530" t="e">
        <f t="shared" ca="1" si="113"/>
        <v>#N/A</v>
      </c>
      <c r="DQ105" s="530" t="e">
        <f t="shared" ca="1" si="113"/>
        <v>#N/A</v>
      </c>
      <c r="DR105" s="530" t="e">
        <f t="shared" ca="1" si="113"/>
        <v>#N/A</v>
      </c>
      <c r="DS105" s="530" t="e">
        <f t="shared" ca="1" si="113"/>
        <v>#N/A</v>
      </c>
      <c r="DT105" s="530" t="e">
        <f t="shared" ca="1" si="114"/>
        <v>#N/A</v>
      </c>
      <c r="DU105" s="530" t="e">
        <f t="shared" ca="1" si="114"/>
        <v>#N/A</v>
      </c>
      <c r="DV105" s="530" t="e">
        <f t="shared" ca="1" si="114"/>
        <v>#N/A</v>
      </c>
      <c r="DW105" s="530" t="e">
        <f t="shared" ca="1" si="114"/>
        <v>#N/A</v>
      </c>
      <c r="DX105" s="530" t="e">
        <f t="shared" ca="1" si="114"/>
        <v>#N/A</v>
      </c>
      <c r="DY105" s="530" t="e">
        <f t="shared" ca="1" si="114"/>
        <v>#N/A</v>
      </c>
      <c r="DZ105" s="530" t="e">
        <f t="shared" ca="1" si="114"/>
        <v>#N/A</v>
      </c>
      <c r="EA105" s="530" t="e">
        <f t="shared" ca="1" si="114"/>
        <v>#N/A</v>
      </c>
      <c r="EB105" s="530" t="e">
        <f t="shared" ca="1" si="114"/>
        <v>#N/A</v>
      </c>
      <c r="EC105" s="530" t="e">
        <f t="shared" ca="1" si="114"/>
        <v>#N/A</v>
      </c>
      <c r="ED105" s="530" t="e">
        <f t="shared" ca="1" si="114"/>
        <v>#N/A</v>
      </c>
      <c r="EE105" s="530" t="e">
        <f t="shared" ca="1" si="114"/>
        <v>#N/A</v>
      </c>
      <c r="EF105" s="530" t="e">
        <f t="shared" ca="1" si="114"/>
        <v>#N/A</v>
      </c>
      <c r="EG105" s="530" t="e">
        <f t="shared" ca="1" si="114"/>
        <v>#N/A</v>
      </c>
      <c r="EH105" s="530" t="e">
        <f t="shared" ca="1" si="114"/>
        <v>#N/A</v>
      </c>
      <c r="EI105" s="530" t="e">
        <f t="shared" ca="1" si="114"/>
        <v>#N/A</v>
      </c>
      <c r="EJ105" s="530" t="e">
        <f t="shared" ca="1" si="115"/>
        <v>#N/A</v>
      </c>
      <c r="EK105" s="530" t="e">
        <f t="shared" ca="1" si="115"/>
        <v>#N/A</v>
      </c>
      <c r="EL105" s="530" t="e">
        <f t="shared" ca="1" si="115"/>
        <v>#N/A</v>
      </c>
      <c r="EM105" s="530" t="e">
        <f t="shared" ca="1" si="115"/>
        <v>#N/A</v>
      </c>
      <c r="EN105" s="530" t="e">
        <f t="shared" ca="1" si="115"/>
        <v>#N/A</v>
      </c>
      <c r="EO105" s="530" t="e">
        <f t="shared" ca="1" si="115"/>
        <v>#N/A</v>
      </c>
      <c r="EP105" s="530" t="e">
        <f t="shared" ca="1" si="115"/>
        <v>#N/A</v>
      </c>
      <c r="EQ105" s="530" t="e">
        <f t="shared" ca="1" si="115"/>
        <v>#N/A</v>
      </c>
      <c r="ER105" s="530" t="e">
        <f t="shared" ca="1" si="115"/>
        <v>#N/A</v>
      </c>
      <c r="ES105" s="530" t="e">
        <f t="shared" ca="1" si="115"/>
        <v>#N/A</v>
      </c>
      <c r="ET105" s="530" t="e">
        <f t="shared" ca="1" si="115"/>
        <v>#N/A</v>
      </c>
      <c r="EU105" s="530" t="e">
        <f t="shared" ca="1" si="115"/>
        <v>#N/A</v>
      </c>
      <c r="EV105" s="530" t="e">
        <f t="shared" ca="1" si="115"/>
        <v>#N/A</v>
      </c>
      <c r="EW105" s="530" t="e">
        <f t="shared" ca="1" si="115"/>
        <v>#N/A</v>
      </c>
      <c r="EX105" s="530" t="e">
        <f t="shared" ca="1" si="115"/>
        <v>#N/A</v>
      </c>
      <c r="EY105" s="530" t="e">
        <f t="shared" ca="1" si="115"/>
        <v>#N/A</v>
      </c>
      <c r="EZ105" s="530" t="e">
        <f t="shared" ca="1" si="116"/>
        <v>#N/A</v>
      </c>
      <c r="FA105" s="530" t="e">
        <f t="shared" ca="1" si="116"/>
        <v>#N/A</v>
      </c>
      <c r="FB105" s="530" t="e">
        <f t="shared" ca="1" si="116"/>
        <v>#N/A</v>
      </c>
      <c r="FC105" s="530" t="e">
        <f t="shared" ca="1" si="116"/>
        <v>#N/A</v>
      </c>
      <c r="FD105" s="530" t="e">
        <f t="shared" ca="1" si="116"/>
        <v>#N/A</v>
      </c>
      <c r="FE105" s="530" t="e">
        <f t="shared" ca="1" si="116"/>
        <v>#N/A</v>
      </c>
      <c r="FF105" s="530" t="e">
        <f t="shared" ca="1" si="116"/>
        <v>#N/A</v>
      </c>
      <c r="FG105" s="530" t="e">
        <f t="shared" ca="1" si="116"/>
        <v>#N/A</v>
      </c>
      <c r="FH105" s="530" t="e">
        <f t="shared" ca="1" si="116"/>
        <v>#N/A</v>
      </c>
      <c r="FI105" s="530" t="e">
        <f t="shared" ca="1" si="116"/>
        <v>#N/A</v>
      </c>
      <c r="FJ105" s="530" t="e">
        <f t="shared" ca="1" si="116"/>
        <v>#N/A</v>
      </c>
      <c r="FK105" s="530" t="e">
        <f t="shared" ca="1" si="116"/>
        <v>#N/A</v>
      </c>
      <c r="FL105" s="530" t="e">
        <f t="shared" ca="1" si="116"/>
        <v>#N/A</v>
      </c>
      <c r="FM105" s="530" t="e">
        <f t="shared" ca="1" si="116"/>
        <v>#N/A</v>
      </c>
      <c r="FN105" s="530" t="e">
        <f t="shared" ca="1" si="116"/>
        <v>#N/A</v>
      </c>
      <c r="FO105" s="530" t="e">
        <f t="shared" ca="1" si="116"/>
        <v>#N/A</v>
      </c>
      <c r="FP105" s="530" t="e">
        <f t="shared" ca="1" si="117"/>
        <v>#N/A</v>
      </c>
      <c r="FQ105" s="530" t="e">
        <f t="shared" ca="1" si="117"/>
        <v>#N/A</v>
      </c>
      <c r="FR105" s="530" t="e">
        <f t="shared" ca="1" si="117"/>
        <v>#N/A</v>
      </c>
      <c r="FS105" s="530" t="e">
        <f t="shared" ca="1" si="117"/>
        <v>#N/A</v>
      </c>
      <c r="FT105" s="530" t="e">
        <f t="shared" ca="1" si="117"/>
        <v>#N/A</v>
      </c>
      <c r="FU105" s="530" t="e">
        <f t="shared" ca="1" si="117"/>
        <v>#N/A</v>
      </c>
      <c r="FV105" s="530" t="e">
        <f t="shared" ca="1" si="117"/>
        <v>#N/A</v>
      </c>
      <c r="FW105" s="530" t="e">
        <f t="shared" ca="1" si="117"/>
        <v>#N/A</v>
      </c>
      <c r="FX105" s="530" t="e">
        <f t="shared" ca="1" si="117"/>
        <v>#N/A</v>
      </c>
      <c r="FY105" s="530" t="e">
        <f t="shared" ca="1" si="117"/>
        <v>#N/A</v>
      </c>
      <c r="FZ105" s="530" t="e">
        <f t="shared" ca="1" si="117"/>
        <v>#N/A</v>
      </c>
      <c r="GA105" s="530" t="e">
        <f t="shared" ca="1" si="117"/>
        <v>#N/A</v>
      </c>
      <c r="GB105" s="530" t="e">
        <f t="shared" ca="1" si="117"/>
        <v>#N/A</v>
      </c>
      <c r="GC105" s="530" t="e">
        <f t="shared" ca="1" si="117"/>
        <v>#N/A</v>
      </c>
      <c r="GD105" s="530" t="e">
        <f t="shared" ca="1" si="117"/>
        <v>#N/A</v>
      </c>
      <c r="GE105" s="530" t="e">
        <f t="shared" ca="1" si="117"/>
        <v>#N/A</v>
      </c>
      <c r="GF105" s="530" t="e">
        <f t="shared" ca="1" si="118"/>
        <v>#N/A</v>
      </c>
      <c r="GG105" s="530" t="e">
        <f t="shared" ca="1" si="118"/>
        <v>#N/A</v>
      </c>
      <c r="GH105" s="530" t="e">
        <f t="shared" ca="1" si="118"/>
        <v>#N/A</v>
      </c>
      <c r="GI105" s="530" t="e">
        <f t="shared" ca="1" si="118"/>
        <v>#N/A</v>
      </c>
      <c r="GJ105" s="530" t="e">
        <f t="shared" ca="1" si="118"/>
        <v>#N/A</v>
      </c>
      <c r="GK105" s="530" t="e">
        <f t="shared" ca="1" si="118"/>
        <v>#N/A</v>
      </c>
      <c r="GL105" s="530" t="e">
        <f t="shared" ca="1" si="118"/>
        <v>#N/A</v>
      </c>
      <c r="GM105" s="530" t="e">
        <f t="shared" ca="1" si="118"/>
        <v>#N/A</v>
      </c>
      <c r="GN105" s="530" t="e">
        <f t="shared" ca="1" si="118"/>
        <v>#N/A</v>
      </c>
      <c r="GO105" s="530" t="e">
        <f t="shared" ca="1" si="118"/>
        <v>#N/A</v>
      </c>
      <c r="GP105" s="530" t="e">
        <f t="shared" ca="1" si="118"/>
        <v>#N/A</v>
      </c>
      <c r="GQ105" s="530" t="e">
        <f t="shared" ca="1" si="118"/>
        <v>#N/A</v>
      </c>
      <c r="GR105" s="530" t="e">
        <f t="shared" ca="1" si="118"/>
        <v>#N/A</v>
      </c>
      <c r="GS105" s="530" t="e">
        <f t="shared" ca="1" si="118"/>
        <v>#N/A</v>
      </c>
      <c r="GT105" s="530" t="e">
        <f t="shared" ca="1" si="118"/>
        <v>#N/A</v>
      </c>
      <c r="GU105" s="530" t="e">
        <f t="shared" ca="1" si="118"/>
        <v>#N/A</v>
      </c>
      <c r="GV105" s="530" t="e">
        <f t="shared" ca="1" si="119"/>
        <v>#N/A</v>
      </c>
      <c r="GW105" s="530" t="e">
        <f t="shared" ca="1" si="119"/>
        <v>#N/A</v>
      </c>
      <c r="GX105" s="530" t="e">
        <f t="shared" ca="1" si="119"/>
        <v>#N/A</v>
      </c>
      <c r="GY105" s="530" t="e">
        <f t="shared" ca="1" si="119"/>
        <v>#N/A</v>
      </c>
      <c r="GZ105" s="530" t="e">
        <f t="shared" ca="1" si="119"/>
        <v>#N/A</v>
      </c>
    </row>
    <row r="106" spans="2:208" s="70" customFormat="1" ht="15" customHeight="1">
      <c r="B106" s="573">
        <v>44947</v>
      </c>
      <c r="C106" s="573">
        <v>44948</v>
      </c>
      <c r="D106" s="573">
        <v>44949</v>
      </c>
      <c r="E106" s="573">
        <v>45073</v>
      </c>
      <c r="F106" s="573">
        <v>45197</v>
      </c>
      <c r="G106" s="573">
        <v>45198</v>
      </c>
      <c r="H106" s="573">
        <v>45199</v>
      </c>
      <c r="I106" s="37" t="s">
        <v>208</v>
      </c>
      <c r="M106" s="50">
        <f>N97</f>
        <v>0</v>
      </c>
      <c r="N106" s="216" t="e">
        <f ca="1">INDIRECT($M106&amp;"!"&amp;ADDRESS(ROW(),COLUMN(),4))</f>
        <v>#REF!</v>
      </c>
      <c r="O106" s="216" t="e">
        <f t="shared" ref="O106:AS106" ca="1" si="123">INDIRECT($M106&amp;"!"&amp;ADDRESS(ROW(),COLUMN(),4))</f>
        <v>#REF!</v>
      </c>
      <c r="P106" s="216" t="e">
        <f t="shared" ca="1" si="123"/>
        <v>#REF!</v>
      </c>
      <c r="Q106" s="216" t="e">
        <f t="shared" ca="1" si="123"/>
        <v>#REF!</v>
      </c>
      <c r="R106" s="216" t="e">
        <f t="shared" ca="1" si="123"/>
        <v>#REF!</v>
      </c>
      <c r="S106" s="216" t="e">
        <f t="shared" ca="1" si="123"/>
        <v>#REF!</v>
      </c>
      <c r="T106" s="216" t="e">
        <f t="shared" ca="1" si="123"/>
        <v>#REF!</v>
      </c>
      <c r="U106" s="216" t="e">
        <f t="shared" ca="1" si="123"/>
        <v>#REF!</v>
      </c>
      <c r="V106" s="216" t="e">
        <f t="shared" ca="1" si="123"/>
        <v>#REF!</v>
      </c>
      <c r="W106" s="216" t="e">
        <f t="shared" ca="1" si="123"/>
        <v>#REF!</v>
      </c>
      <c r="X106" s="216" t="e">
        <f t="shared" ca="1" si="123"/>
        <v>#REF!</v>
      </c>
      <c r="Y106" s="216" t="e">
        <f t="shared" ca="1" si="123"/>
        <v>#REF!</v>
      </c>
      <c r="Z106" s="216" t="e">
        <f t="shared" ca="1" si="123"/>
        <v>#REF!</v>
      </c>
      <c r="AA106" s="216" t="e">
        <f t="shared" ca="1" si="123"/>
        <v>#REF!</v>
      </c>
      <c r="AB106" s="216" t="e">
        <f t="shared" ca="1" si="123"/>
        <v>#REF!</v>
      </c>
      <c r="AC106" s="216" t="e">
        <f t="shared" ca="1" si="123"/>
        <v>#REF!</v>
      </c>
      <c r="AD106" s="216" t="e">
        <f t="shared" ca="1" si="123"/>
        <v>#REF!</v>
      </c>
      <c r="AE106" s="216" t="e">
        <f t="shared" ca="1" si="123"/>
        <v>#REF!</v>
      </c>
      <c r="AF106" s="216" t="e">
        <f t="shared" ca="1" si="123"/>
        <v>#REF!</v>
      </c>
      <c r="AG106" s="216" t="e">
        <f t="shared" ca="1" si="123"/>
        <v>#REF!</v>
      </c>
      <c r="AH106" s="216" t="e">
        <f t="shared" ca="1" si="123"/>
        <v>#REF!</v>
      </c>
      <c r="AI106" s="216" t="e">
        <f t="shared" ca="1" si="123"/>
        <v>#REF!</v>
      </c>
      <c r="AJ106" s="216" t="e">
        <f t="shared" ca="1" si="123"/>
        <v>#REF!</v>
      </c>
      <c r="AK106" s="216" t="e">
        <f t="shared" ca="1" si="123"/>
        <v>#REF!</v>
      </c>
      <c r="AL106" s="216" t="e">
        <f t="shared" ca="1" si="123"/>
        <v>#REF!</v>
      </c>
      <c r="AM106" s="216" t="e">
        <f t="shared" ca="1" si="123"/>
        <v>#REF!</v>
      </c>
      <c r="AN106" s="216" t="e">
        <f t="shared" ca="1" si="123"/>
        <v>#REF!</v>
      </c>
      <c r="AO106" s="216" t="e">
        <f t="shared" ca="1" si="123"/>
        <v>#REF!</v>
      </c>
      <c r="AP106" s="216" t="e">
        <f t="shared" ca="1" si="123"/>
        <v>#REF!</v>
      </c>
      <c r="AQ106" s="216" t="e">
        <f t="shared" ca="1" si="123"/>
        <v>#REF!</v>
      </c>
      <c r="AR106" s="216" t="e">
        <f t="shared" ca="1" si="123"/>
        <v>#REF!</v>
      </c>
      <c r="AS106" s="223" t="e">
        <f t="shared" ca="1" si="123"/>
        <v>#REF!</v>
      </c>
      <c r="AT106" s="34"/>
      <c r="AU106" s="210">
        <f t="shared" ref="AU106:AV136" si="124">M106</f>
        <v>0</v>
      </c>
      <c r="AV106" s="211" t="e">
        <f t="shared" ca="1" si="124"/>
        <v>#REF!</v>
      </c>
      <c r="AW106" s="212" t="e">
        <f ca="1">INDIRECT($M106&amp;"!"&amp;ADDRESS(ROW()+21,COLUMN(O106),4))</f>
        <v>#REF!</v>
      </c>
      <c r="AX106" s="213" t="e">
        <f t="shared" ref="AX106:AY106" ca="1" si="125">INDIRECT($M106&amp;"!"&amp;ADDRESS(ROW()+21,COLUMN(P106),4))</f>
        <v>#REF!</v>
      </c>
      <c r="AY106" s="213" t="e">
        <f t="shared" ca="1" si="125"/>
        <v>#REF!</v>
      </c>
      <c r="AZ106" s="213" t="e">
        <f ca="1">INDIRECT($M106&amp;"!"&amp;ADDRESS(ROW()+21,COLUMN(T106),4))</f>
        <v>#REF!</v>
      </c>
      <c r="BA106" s="214" t="e">
        <f ca="1">INDIRECT($M106&amp;"!"&amp;ADDRESS(ROW()+21,COLUMN(U106),4))</f>
        <v>#REF!</v>
      </c>
      <c r="BB106" s="34"/>
      <c r="BC106" s="34">
        <f t="shared" ref="BC106:BC136" si="126">BC105+1</f>
        <v>15</v>
      </c>
      <c r="BD106" s="531">
        <v>1</v>
      </c>
      <c r="BE106" s="532">
        <f t="shared" ref="BE106:BE133" si="127">DATE($BE$104,$BE$105,BD106)</f>
        <v>44621</v>
      </c>
      <c r="BF106" s="533" t="str">
        <f t="shared" ref="BF106:BF133" si="128">CHOOSE(WEEKDAY(DATE($BE$104,$BE$105,BD106),1),"일","월","화","수","목","금","토")</f>
        <v>화</v>
      </c>
      <c r="BG106" s="534" t="e">
        <f t="shared" ca="1" si="122"/>
        <v>#REF!</v>
      </c>
      <c r="BH106" s="534" t="e">
        <f t="shared" ca="1" si="110"/>
        <v>#N/A</v>
      </c>
      <c r="BI106" s="534" t="e">
        <f t="shared" ca="1" si="110"/>
        <v>#N/A</v>
      </c>
      <c r="BJ106" s="534" t="e">
        <f t="shared" ca="1" si="110"/>
        <v>#N/A</v>
      </c>
      <c r="BK106" s="534" t="e">
        <f t="shared" ca="1" si="110"/>
        <v>#N/A</v>
      </c>
      <c r="BL106" s="534" t="e">
        <f t="shared" ca="1" si="110"/>
        <v>#N/A</v>
      </c>
      <c r="BM106" s="534" t="e">
        <f t="shared" ca="1" si="110"/>
        <v>#N/A</v>
      </c>
      <c r="BN106" s="534" t="e">
        <f t="shared" ca="1" si="110"/>
        <v>#N/A</v>
      </c>
      <c r="BO106" s="534" t="e">
        <f t="shared" ca="1" si="110"/>
        <v>#N/A</v>
      </c>
      <c r="BP106" s="534" t="e">
        <f t="shared" ca="1" si="110"/>
        <v>#N/A</v>
      </c>
      <c r="BQ106" s="534" t="e">
        <f t="shared" ca="1" si="110"/>
        <v>#N/A</v>
      </c>
      <c r="BR106" s="534" t="e">
        <f t="shared" ca="1" si="110"/>
        <v>#N/A</v>
      </c>
      <c r="BS106" s="534" t="e">
        <f t="shared" ca="1" si="110"/>
        <v>#N/A</v>
      </c>
      <c r="BT106" s="534" t="e">
        <f t="shared" ca="1" si="110"/>
        <v>#N/A</v>
      </c>
      <c r="BU106" s="534" t="e">
        <f t="shared" ca="1" si="110"/>
        <v>#N/A</v>
      </c>
      <c r="BV106" s="534" t="e">
        <f t="shared" ca="1" si="110"/>
        <v>#N/A</v>
      </c>
      <c r="BW106" s="534" t="e">
        <f t="shared" ca="1" si="110"/>
        <v>#N/A</v>
      </c>
      <c r="BX106" s="534" t="e">
        <f t="shared" ca="1" si="111"/>
        <v>#N/A</v>
      </c>
      <c r="BY106" s="534" t="e">
        <f t="shared" ca="1" si="111"/>
        <v>#N/A</v>
      </c>
      <c r="BZ106" s="534" t="e">
        <f t="shared" ca="1" si="111"/>
        <v>#N/A</v>
      </c>
      <c r="CA106" s="534" t="e">
        <f t="shared" ca="1" si="111"/>
        <v>#N/A</v>
      </c>
      <c r="CB106" s="534" t="e">
        <f t="shared" ca="1" si="111"/>
        <v>#N/A</v>
      </c>
      <c r="CC106" s="534" t="e">
        <f t="shared" ca="1" si="111"/>
        <v>#N/A</v>
      </c>
      <c r="CD106" s="534" t="e">
        <f t="shared" ca="1" si="111"/>
        <v>#N/A</v>
      </c>
      <c r="CE106" s="534" t="e">
        <f t="shared" ca="1" si="111"/>
        <v>#N/A</v>
      </c>
      <c r="CF106" s="534" t="e">
        <f t="shared" ca="1" si="111"/>
        <v>#N/A</v>
      </c>
      <c r="CG106" s="534" t="e">
        <f t="shared" ca="1" si="111"/>
        <v>#N/A</v>
      </c>
      <c r="CH106" s="534" t="e">
        <f t="shared" ca="1" si="111"/>
        <v>#N/A</v>
      </c>
      <c r="CI106" s="534" t="e">
        <f t="shared" ca="1" si="111"/>
        <v>#N/A</v>
      </c>
      <c r="CJ106" s="534" t="e">
        <f t="shared" ca="1" si="111"/>
        <v>#N/A</v>
      </c>
      <c r="CK106" s="534" t="e">
        <f t="shared" ca="1" si="111"/>
        <v>#N/A</v>
      </c>
      <c r="CL106" s="534" t="e">
        <f t="shared" ca="1" si="111"/>
        <v>#N/A</v>
      </c>
      <c r="CM106" s="534" t="e">
        <f t="shared" ca="1" si="111"/>
        <v>#N/A</v>
      </c>
      <c r="CN106" s="534" t="e">
        <f t="shared" ca="1" si="112"/>
        <v>#N/A</v>
      </c>
      <c r="CO106" s="534" t="e">
        <f t="shared" ca="1" si="112"/>
        <v>#N/A</v>
      </c>
      <c r="CP106" s="534" t="e">
        <f t="shared" ca="1" si="112"/>
        <v>#N/A</v>
      </c>
      <c r="CQ106" s="534" t="e">
        <f t="shared" ca="1" si="112"/>
        <v>#N/A</v>
      </c>
      <c r="CR106" s="534" t="e">
        <f t="shared" ca="1" si="112"/>
        <v>#N/A</v>
      </c>
      <c r="CS106" s="534" t="e">
        <f t="shared" ca="1" si="112"/>
        <v>#N/A</v>
      </c>
      <c r="CT106" s="534" t="e">
        <f t="shared" ca="1" si="112"/>
        <v>#N/A</v>
      </c>
      <c r="CU106" s="534" t="e">
        <f t="shared" ca="1" si="112"/>
        <v>#N/A</v>
      </c>
      <c r="CV106" s="534" t="e">
        <f t="shared" ca="1" si="112"/>
        <v>#N/A</v>
      </c>
      <c r="CW106" s="534" t="e">
        <f t="shared" ca="1" si="112"/>
        <v>#N/A</v>
      </c>
      <c r="CX106" s="534" t="e">
        <f t="shared" ca="1" si="112"/>
        <v>#N/A</v>
      </c>
      <c r="CY106" s="534" t="e">
        <f t="shared" ca="1" si="112"/>
        <v>#N/A</v>
      </c>
      <c r="CZ106" s="534" t="e">
        <f t="shared" ca="1" si="112"/>
        <v>#N/A</v>
      </c>
      <c r="DA106" s="534" t="e">
        <f t="shared" ca="1" si="112"/>
        <v>#N/A</v>
      </c>
      <c r="DB106" s="534" t="e">
        <f t="shared" ca="1" si="112"/>
        <v>#N/A</v>
      </c>
      <c r="DC106" s="534" t="e">
        <f t="shared" ca="1" si="112"/>
        <v>#N/A</v>
      </c>
      <c r="DD106" s="534" t="e">
        <f t="shared" ca="1" si="113"/>
        <v>#N/A</v>
      </c>
      <c r="DE106" s="534" t="e">
        <f t="shared" ca="1" si="113"/>
        <v>#N/A</v>
      </c>
      <c r="DF106" s="534" t="e">
        <f t="shared" ca="1" si="113"/>
        <v>#N/A</v>
      </c>
      <c r="DG106" s="534" t="e">
        <f t="shared" ca="1" si="113"/>
        <v>#N/A</v>
      </c>
      <c r="DH106" s="534" t="e">
        <f t="shared" ca="1" si="113"/>
        <v>#N/A</v>
      </c>
      <c r="DI106" s="534" t="e">
        <f t="shared" ca="1" si="113"/>
        <v>#N/A</v>
      </c>
      <c r="DJ106" s="534" t="e">
        <f t="shared" ca="1" si="113"/>
        <v>#N/A</v>
      </c>
      <c r="DK106" s="534" t="e">
        <f t="shared" ca="1" si="113"/>
        <v>#N/A</v>
      </c>
      <c r="DL106" s="534" t="e">
        <f t="shared" ca="1" si="113"/>
        <v>#N/A</v>
      </c>
      <c r="DM106" s="534" t="e">
        <f t="shared" ca="1" si="113"/>
        <v>#N/A</v>
      </c>
      <c r="DN106" s="534" t="e">
        <f t="shared" ca="1" si="113"/>
        <v>#N/A</v>
      </c>
      <c r="DO106" s="534" t="e">
        <f t="shared" ca="1" si="113"/>
        <v>#N/A</v>
      </c>
      <c r="DP106" s="534" t="e">
        <f t="shared" ca="1" si="113"/>
        <v>#N/A</v>
      </c>
      <c r="DQ106" s="534" t="e">
        <f t="shared" ca="1" si="113"/>
        <v>#N/A</v>
      </c>
      <c r="DR106" s="534" t="e">
        <f t="shared" ca="1" si="113"/>
        <v>#N/A</v>
      </c>
      <c r="DS106" s="534" t="e">
        <f t="shared" ca="1" si="113"/>
        <v>#N/A</v>
      </c>
      <c r="DT106" s="534" t="e">
        <f t="shared" ca="1" si="114"/>
        <v>#N/A</v>
      </c>
      <c r="DU106" s="534" t="e">
        <f t="shared" ca="1" si="114"/>
        <v>#N/A</v>
      </c>
      <c r="DV106" s="534" t="e">
        <f t="shared" ca="1" si="114"/>
        <v>#N/A</v>
      </c>
      <c r="DW106" s="534" t="e">
        <f t="shared" ca="1" si="114"/>
        <v>#N/A</v>
      </c>
      <c r="DX106" s="534" t="e">
        <f t="shared" ca="1" si="114"/>
        <v>#N/A</v>
      </c>
      <c r="DY106" s="534" t="e">
        <f t="shared" ca="1" si="114"/>
        <v>#N/A</v>
      </c>
      <c r="DZ106" s="534" t="e">
        <f t="shared" ca="1" si="114"/>
        <v>#N/A</v>
      </c>
      <c r="EA106" s="534" t="e">
        <f t="shared" ca="1" si="114"/>
        <v>#N/A</v>
      </c>
      <c r="EB106" s="534" t="e">
        <f t="shared" ca="1" si="114"/>
        <v>#N/A</v>
      </c>
      <c r="EC106" s="534" t="e">
        <f t="shared" ca="1" si="114"/>
        <v>#N/A</v>
      </c>
      <c r="ED106" s="534" t="e">
        <f t="shared" ca="1" si="114"/>
        <v>#N/A</v>
      </c>
      <c r="EE106" s="534" t="e">
        <f t="shared" ca="1" si="114"/>
        <v>#N/A</v>
      </c>
      <c r="EF106" s="534" t="e">
        <f t="shared" ca="1" si="114"/>
        <v>#N/A</v>
      </c>
      <c r="EG106" s="534" t="e">
        <f t="shared" ca="1" si="114"/>
        <v>#N/A</v>
      </c>
      <c r="EH106" s="534" t="e">
        <f t="shared" ca="1" si="114"/>
        <v>#N/A</v>
      </c>
      <c r="EI106" s="534" t="e">
        <f t="shared" ca="1" si="114"/>
        <v>#N/A</v>
      </c>
      <c r="EJ106" s="534" t="e">
        <f t="shared" ca="1" si="115"/>
        <v>#N/A</v>
      </c>
      <c r="EK106" s="534" t="e">
        <f t="shared" ca="1" si="115"/>
        <v>#N/A</v>
      </c>
      <c r="EL106" s="534" t="e">
        <f t="shared" ca="1" si="115"/>
        <v>#N/A</v>
      </c>
      <c r="EM106" s="534" t="e">
        <f t="shared" ca="1" si="115"/>
        <v>#N/A</v>
      </c>
      <c r="EN106" s="534" t="e">
        <f t="shared" ca="1" si="115"/>
        <v>#N/A</v>
      </c>
      <c r="EO106" s="534" t="e">
        <f t="shared" ca="1" si="115"/>
        <v>#N/A</v>
      </c>
      <c r="EP106" s="534" t="e">
        <f t="shared" ca="1" si="115"/>
        <v>#N/A</v>
      </c>
      <c r="EQ106" s="534" t="e">
        <f t="shared" ca="1" si="115"/>
        <v>#N/A</v>
      </c>
      <c r="ER106" s="534" t="e">
        <f t="shared" ca="1" si="115"/>
        <v>#N/A</v>
      </c>
      <c r="ES106" s="534" t="e">
        <f t="shared" ca="1" si="115"/>
        <v>#N/A</v>
      </c>
      <c r="ET106" s="534" t="e">
        <f t="shared" ca="1" si="115"/>
        <v>#N/A</v>
      </c>
      <c r="EU106" s="534" t="e">
        <f t="shared" ca="1" si="115"/>
        <v>#N/A</v>
      </c>
      <c r="EV106" s="534" t="e">
        <f t="shared" ca="1" si="115"/>
        <v>#N/A</v>
      </c>
      <c r="EW106" s="534" t="e">
        <f t="shared" ca="1" si="115"/>
        <v>#N/A</v>
      </c>
      <c r="EX106" s="534" t="e">
        <f t="shared" ca="1" si="115"/>
        <v>#N/A</v>
      </c>
      <c r="EY106" s="534" t="e">
        <f t="shared" ca="1" si="115"/>
        <v>#N/A</v>
      </c>
      <c r="EZ106" s="534" t="e">
        <f t="shared" ca="1" si="116"/>
        <v>#N/A</v>
      </c>
      <c r="FA106" s="534" t="e">
        <f t="shared" ca="1" si="116"/>
        <v>#N/A</v>
      </c>
      <c r="FB106" s="534" t="e">
        <f t="shared" ca="1" si="116"/>
        <v>#N/A</v>
      </c>
      <c r="FC106" s="534" t="e">
        <f t="shared" ca="1" si="116"/>
        <v>#N/A</v>
      </c>
      <c r="FD106" s="534" t="e">
        <f t="shared" ca="1" si="116"/>
        <v>#N/A</v>
      </c>
      <c r="FE106" s="534" t="e">
        <f t="shared" ca="1" si="116"/>
        <v>#N/A</v>
      </c>
      <c r="FF106" s="534" t="e">
        <f t="shared" ca="1" si="116"/>
        <v>#N/A</v>
      </c>
      <c r="FG106" s="534" t="e">
        <f t="shared" ca="1" si="116"/>
        <v>#N/A</v>
      </c>
      <c r="FH106" s="534" t="e">
        <f t="shared" ca="1" si="116"/>
        <v>#N/A</v>
      </c>
      <c r="FI106" s="534" t="e">
        <f t="shared" ca="1" si="116"/>
        <v>#N/A</v>
      </c>
      <c r="FJ106" s="534" t="e">
        <f t="shared" ca="1" si="116"/>
        <v>#N/A</v>
      </c>
      <c r="FK106" s="534" t="e">
        <f t="shared" ca="1" si="116"/>
        <v>#N/A</v>
      </c>
      <c r="FL106" s="534" t="e">
        <f t="shared" ca="1" si="116"/>
        <v>#N/A</v>
      </c>
      <c r="FM106" s="534" t="e">
        <f t="shared" ca="1" si="116"/>
        <v>#N/A</v>
      </c>
      <c r="FN106" s="534" t="e">
        <f t="shared" ca="1" si="116"/>
        <v>#N/A</v>
      </c>
      <c r="FO106" s="534" t="e">
        <f t="shared" ca="1" si="116"/>
        <v>#N/A</v>
      </c>
      <c r="FP106" s="534" t="e">
        <f t="shared" ca="1" si="117"/>
        <v>#N/A</v>
      </c>
      <c r="FQ106" s="534" t="e">
        <f t="shared" ca="1" si="117"/>
        <v>#N/A</v>
      </c>
      <c r="FR106" s="534" t="e">
        <f t="shared" ca="1" si="117"/>
        <v>#N/A</v>
      </c>
      <c r="FS106" s="534" t="e">
        <f t="shared" ca="1" si="117"/>
        <v>#N/A</v>
      </c>
      <c r="FT106" s="534" t="e">
        <f t="shared" ca="1" si="117"/>
        <v>#N/A</v>
      </c>
      <c r="FU106" s="534" t="e">
        <f t="shared" ca="1" si="117"/>
        <v>#N/A</v>
      </c>
      <c r="FV106" s="534" t="e">
        <f t="shared" ca="1" si="117"/>
        <v>#N/A</v>
      </c>
      <c r="FW106" s="534" t="e">
        <f t="shared" ca="1" si="117"/>
        <v>#N/A</v>
      </c>
      <c r="FX106" s="534" t="e">
        <f t="shared" ca="1" si="117"/>
        <v>#N/A</v>
      </c>
      <c r="FY106" s="534" t="e">
        <f t="shared" ca="1" si="117"/>
        <v>#N/A</v>
      </c>
      <c r="FZ106" s="534" t="e">
        <f t="shared" ca="1" si="117"/>
        <v>#N/A</v>
      </c>
      <c r="GA106" s="534" t="e">
        <f t="shared" ca="1" si="117"/>
        <v>#N/A</v>
      </c>
      <c r="GB106" s="534" t="e">
        <f t="shared" ca="1" si="117"/>
        <v>#N/A</v>
      </c>
      <c r="GC106" s="534" t="e">
        <f t="shared" ca="1" si="117"/>
        <v>#N/A</v>
      </c>
      <c r="GD106" s="534" t="e">
        <f t="shared" ca="1" si="117"/>
        <v>#N/A</v>
      </c>
      <c r="GE106" s="534" t="e">
        <f t="shared" ca="1" si="117"/>
        <v>#N/A</v>
      </c>
      <c r="GF106" s="534" t="e">
        <f t="shared" ca="1" si="118"/>
        <v>#N/A</v>
      </c>
      <c r="GG106" s="534" t="e">
        <f t="shared" ca="1" si="118"/>
        <v>#N/A</v>
      </c>
      <c r="GH106" s="534" t="e">
        <f t="shared" ca="1" si="118"/>
        <v>#N/A</v>
      </c>
      <c r="GI106" s="534" t="e">
        <f t="shared" ca="1" si="118"/>
        <v>#N/A</v>
      </c>
      <c r="GJ106" s="534" t="e">
        <f t="shared" ca="1" si="118"/>
        <v>#N/A</v>
      </c>
      <c r="GK106" s="534" t="e">
        <f t="shared" ca="1" si="118"/>
        <v>#N/A</v>
      </c>
      <c r="GL106" s="534" t="e">
        <f t="shared" ca="1" si="118"/>
        <v>#N/A</v>
      </c>
      <c r="GM106" s="534" t="e">
        <f t="shared" ca="1" si="118"/>
        <v>#N/A</v>
      </c>
      <c r="GN106" s="534" t="e">
        <f t="shared" ca="1" si="118"/>
        <v>#N/A</v>
      </c>
      <c r="GO106" s="534" t="e">
        <f t="shared" ca="1" si="118"/>
        <v>#N/A</v>
      </c>
      <c r="GP106" s="534" t="e">
        <f t="shared" ca="1" si="118"/>
        <v>#N/A</v>
      </c>
      <c r="GQ106" s="534" t="e">
        <f t="shared" ca="1" si="118"/>
        <v>#N/A</v>
      </c>
      <c r="GR106" s="534" t="e">
        <f t="shared" ca="1" si="118"/>
        <v>#N/A</v>
      </c>
      <c r="GS106" s="534" t="e">
        <f t="shared" ca="1" si="118"/>
        <v>#N/A</v>
      </c>
      <c r="GT106" s="534" t="e">
        <f t="shared" ca="1" si="118"/>
        <v>#N/A</v>
      </c>
      <c r="GU106" s="534" t="e">
        <f t="shared" ca="1" si="118"/>
        <v>#N/A</v>
      </c>
      <c r="GV106" s="534" t="e">
        <f t="shared" ca="1" si="119"/>
        <v>#N/A</v>
      </c>
      <c r="GW106" s="534" t="e">
        <f t="shared" ca="1" si="119"/>
        <v>#N/A</v>
      </c>
      <c r="GX106" s="534" t="e">
        <f t="shared" ca="1" si="119"/>
        <v>#N/A</v>
      </c>
      <c r="GY106" s="534" t="e">
        <f t="shared" ca="1" si="119"/>
        <v>#N/A</v>
      </c>
      <c r="GZ106" s="534" t="e">
        <f t="shared" ca="1" si="119"/>
        <v>#N/A</v>
      </c>
    </row>
    <row r="107" spans="2:208" s="70" customFormat="1" ht="15" customHeight="1">
      <c r="B107" s="573">
        <v>45331</v>
      </c>
      <c r="C107" s="573">
        <v>45332</v>
      </c>
      <c r="D107" s="573">
        <v>45333</v>
      </c>
      <c r="E107" s="573">
        <v>45427</v>
      </c>
      <c r="F107" s="573">
        <v>45551</v>
      </c>
      <c r="G107" s="573">
        <v>45552</v>
      </c>
      <c r="H107" s="573">
        <v>45553</v>
      </c>
      <c r="I107" s="37" t="s">
        <v>209</v>
      </c>
      <c r="M107" s="50" t="e">
        <f ca="1">IF(ROW()-ROW($M$105)&lt;=HLOOKUP(M106,$N$97:$AM$99,3,FALSE),M106,INDIRECT(ADDRESS(ROW($M$97),HLOOKUP(M106,$N$97:$AM$100,4,FALSE)+1,4)))</f>
        <v>#N/A</v>
      </c>
      <c r="N107" s="216" t="e">
        <f t="shared" ref="N107:AC122" ca="1" si="129">IF(ROW()-ROW(N$105)&lt;=HLOOKUP($M107,$N$97:$AM$99,3,FALSE),INDIRECT($M107&amp;"!"&amp;ADDRESS(ROW()-HLOOKUP($M107,$N$97:$AM$99,3,FALSE)+HLOOKUP($M107,$N$97:$AM$99,2,FALSE),COLUMN(),4)))</f>
        <v>#N/A</v>
      </c>
      <c r="O107" s="216" t="e">
        <f t="shared" ca="1" si="129"/>
        <v>#N/A</v>
      </c>
      <c r="P107" s="216" t="e">
        <f t="shared" ca="1" si="129"/>
        <v>#N/A</v>
      </c>
      <c r="Q107" s="216" t="e">
        <f t="shared" ca="1" si="129"/>
        <v>#N/A</v>
      </c>
      <c r="R107" s="216" t="e">
        <f t="shared" ca="1" si="129"/>
        <v>#N/A</v>
      </c>
      <c r="S107" s="216" t="e">
        <f t="shared" ca="1" si="129"/>
        <v>#N/A</v>
      </c>
      <c r="T107" s="216" t="e">
        <f t="shared" ca="1" si="129"/>
        <v>#N/A</v>
      </c>
      <c r="U107" s="216" t="e">
        <f t="shared" ca="1" si="129"/>
        <v>#N/A</v>
      </c>
      <c r="V107" s="216" t="e">
        <f t="shared" ca="1" si="129"/>
        <v>#N/A</v>
      </c>
      <c r="W107" s="216" t="e">
        <f t="shared" ca="1" si="129"/>
        <v>#N/A</v>
      </c>
      <c r="X107" s="216" t="e">
        <f t="shared" ca="1" si="129"/>
        <v>#N/A</v>
      </c>
      <c r="Y107" s="216" t="e">
        <f t="shared" ca="1" si="129"/>
        <v>#N/A</v>
      </c>
      <c r="Z107" s="216" t="e">
        <f t="shared" ca="1" si="129"/>
        <v>#N/A</v>
      </c>
      <c r="AA107" s="216" t="e">
        <f t="shared" ca="1" si="129"/>
        <v>#N/A</v>
      </c>
      <c r="AB107" s="216" t="e">
        <f t="shared" ca="1" si="129"/>
        <v>#N/A</v>
      </c>
      <c r="AC107" s="216" t="e">
        <f t="shared" ca="1" si="129"/>
        <v>#N/A</v>
      </c>
      <c r="AD107" s="216" t="e">
        <f t="shared" ref="AD107:AS122" ca="1" si="130">IF(ROW()-ROW(AD$105)&lt;=HLOOKUP($M107,$N$97:$AM$99,3,FALSE),INDIRECT($M107&amp;"!"&amp;ADDRESS(ROW()-HLOOKUP($M107,$N$97:$AM$99,3,FALSE)+HLOOKUP($M107,$N$97:$AM$99,2,FALSE),COLUMN(),4)))</f>
        <v>#N/A</v>
      </c>
      <c r="AE107" s="216" t="e">
        <f t="shared" ca="1" si="130"/>
        <v>#N/A</v>
      </c>
      <c r="AF107" s="216" t="e">
        <f t="shared" ca="1" si="130"/>
        <v>#N/A</v>
      </c>
      <c r="AG107" s="216" t="e">
        <f t="shared" ca="1" si="130"/>
        <v>#N/A</v>
      </c>
      <c r="AH107" s="216" t="e">
        <f t="shared" ca="1" si="130"/>
        <v>#N/A</v>
      </c>
      <c r="AI107" s="216" t="e">
        <f t="shared" ca="1" si="130"/>
        <v>#N/A</v>
      </c>
      <c r="AJ107" s="216" t="e">
        <f t="shared" ca="1" si="130"/>
        <v>#N/A</v>
      </c>
      <c r="AK107" s="216" t="e">
        <f t="shared" ca="1" si="130"/>
        <v>#N/A</v>
      </c>
      <c r="AL107" s="216" t="e">
        <f t="shared" ca="1" si="130"/>
        <v>#N/A</v>
      </c>
      <c r="AM107" s="216" t="e">
        <f t="shared" ca="1" si="130"/>
        <v>#N/A</v>
      </c>
      <c r="AN107" s="216" t="e">
        <f t="shared" ca="1" si="130"/>
        <v>#N/A</v>
      </c>
      <c r="AO107" s="216" t="e">
        <f t="shared" ca="1" si="130"/>
        <v>#N/A</v>
      </c>
      <c r="AP107" s="216" t="e">
        <f t="shared" ca="1" si="130"/>
        <v>#N/A</v>
      </c>
      <c r="AQ107" s="216" t="e">
        <f t="shared" ca="1" si="130"/>
        <v>#N/A</v>
      </c>
      <c r="AR107" s="216" t="e">
        <f t="shared" ca="1" si="130"/>
        <v>#N/A</v>
      </c>
      <c r="AS107" s="223" t="e">
        <f t="shared" ca="1" si="130"/>
        <v>#N/A</v>
      </c>
      <c r="AT107" s="34"/>
      <c r="AU107" s="215" t="e">
        <f t="shared" ca="1" si="124"/>
        <v>#N/A</v>
      </c>
      <c r="AV107" s="216" t="e">
        <f t="shared" ca="1" si="124"/>
        <v>#N/A</v>
      </c>
      <c r="AW107" s="217" t="e">
        <f t="shared" ref="AW107:AY138" ca="1" si="131">IF(ROW()-ROW(O$105)&lt;=HLOOKUP($M107,$N$97:$AM$99,3,FALSE),INDIRECT($M107&amp;"!"&amp;ADDRESS(ROW()+21-HLOOKUP($M107,$N$97:$AM$99,3,FALSE)+HLOOKUP($M107,$N$97:$AM$99,2,FALSE),COLUMN(O107),4)))</f>
        <v>#N/A</v>
      </c>
      <c r="AX107" s="218" t="e">
        <f t="shared" ca="1" si="131"/>
        <v>#N/A</v>
      </c>
      <c r="AY107" s="218" t="e">
        <f t="shared" ca="1" si="131"/>
        <v>#N/A</v>
      </c>
      <c r="AZ107" s="218" t="e">
        <f ca="1">IF(ROW()-ROW(T$105)&lt;=HLOOKUP($M107,$N$97:$AM$99,3,FALSE),INDIRECT($M107&amp;"!"&amp;ADDRESS(ROW()+21-HLOOKUP($M107,$N$97:$AM$99,3,FALSE)+HLOOKUP($M107,$N$97:$AM$99,2,FALSE),COLUMN(T107),4)))</f>
        <v>#N/A</v>
      </c>
      <c r="BA107" s="219" t="e">
        <f ca="1">IF(ROW()-ROW(U$105)&lt;=HLOOKUP($M107,$N$97:$AM$99,3,FALSE),INDIRECT($M107&amp;"!"&amp;ADDRESS(ROW()+21-HLOOKUP($M107,$N$97:$AM$99,3,FALSE)+HLOOKUP($M107,$N$97:$AM$99,2,FALSE),COLUMN(U107),4)))</f>
        <v>#N/A</v>
      </c>
      <c r="BB107" s="34"/>
      <c r="BC107" s="34">
        <f t="shared" si="126"/>
        <v>16</v>
      </c>
      <c r="BD107" s="531">
        <v>2</v>
      </c>
      <c r="BE107" s="535">
        <f t="shared" si="127"/>
        <v>44622</v>
      </c>
      <c r="BF107" s="536" t="str">
        <f t="shared" si="128"/>
        <v>수</v>
      </c>
      <c r="BG107" s="534" t="e">
        <f t="shared" ca="1" si="122"/>
        <v>#REF!</v>
      </c>
      <c r="BH107" s="534" t="e">
        <f t="shared" ca="1" si="110"/>
        <v>#N/A</v>
      </c>
      <c r="BI107" s="534" t="e">
        <f t="shared" ca="1" si="110"/>
        <v>#N/A</v>
      </c>
      <c r="BJ107" s="534" t="e">
        <f t="shared" ca="1" si="110"/>
        <v>#N/A</v>
      </c>
      <c r="BK107" s="534" t="e">
        <f t="shared" ca="1" si="110"/>
        <v>#N/A</v>
      </c>
      <c r="BL107" s="534" t="e">
        <f t="shared" ca="1" si="110"/>
        <v>#N/A</v>
      </c>
      <c r="BM107" s="534" t="e">
        <f t="shared" ca="1" si="110"/>
        <v>#N/A</v>
      </c>
      <c r="BN107" s="534" t="e">
        <f t="shared" ca="1" si="110"/>
        <v>#N/A</v>
      </c>
      <c r="BO107" s="534" t="e">
        <f t="shared" ca="1" si="110"/>
        <v>#N/A</v>
      </c>
      <c r="BP107" s="534" t="e">
        <f t="shared" ca="1" si="110"/>
        <v>#N/A</v>
      </c>
      <c r="BQ107" s="534" t="e">
        <f t="shared" ca="1" si="110"/>
        <v>#N/A</v>
      </c>
      <c r="BR107" s="534" t="e">
        <f t="shared" ca="1" si="110"/>
        <v>#N/A</v>
      </c>
      <c r="BS107" s="534" t="e">
        <f t="shared" ca="1" si="110"/>
        <v>#N/A</v>
      </c>
      <c r="BT107" s="534" t="e">
        <f t="shared" ca="1" si="110"/>
        <v>#N/A</v>
      </c>
      <c r="BU107" s="534" t="e">
        <f t="shared" ca="1" si="110"/>
        <v>#N/A</v>
      </c>
      <c r="BV107" s="534" t="e">
        <f t="shared" ca="1" si="110"/>
        <v>#N/A</v>
      </c>
      <c r="BW107" s="534" t="e">
        <f t="shared" ca="1" si="110"/>
        <v>#N/A</v>
      </c>
      <c r="BX107" s="534" t="e">
        <f t="shared" ca="1" si="111"/>
        <v>#N/A</v>
      </c>
      <c r="BY107" s="534" t="e">
        <f t="shared" ca="1" si="111"/>
        <v>#N/A</v>
      </c>
      <c r="BZ107" s="534" t="e">
        <f t="shared" ca="1" si="111"/>
        <v>#N/A</v>
      </c>
      <c r="CA107" s="534" t="e">
        <f t="shared" ca="1" si="111"/>
        <v>#N/A</v>
      </c>
      <c r="CB107" s="534" t="e">
        <f t="shared" ca="1" si="111"/>
        <v>#N/A</v>
      </c>
      <c r="CC107" s="216" t="e">
        <f t="shared" ca="1" si="111"/>
        <v>#N/A</v>
      </c>
      <c r="CD107" s="216" t="e">
        <f t="shared" ca="1" si="111"/>
        <v>#N/A</v>
      </c>
      <c r="CE107" s="216" t="e">
        <f t="shared" ca="1" si="111"/>
        <v>#N/A</v>
      </c>
      <c r="CF107" s="216" t="e">
        <f t="shared" ca="1" si="111"/>
        <v>#N/A</v>
      </c>
      <c r="CG107" s="216" t="e">
        <f t="shared" ca="1" si="111"/>
        <v>#N/A</v>
      </c>
      <c r="CH107" s="216" t="e">
        <f t="shared" ca="1" si="111"/>
        <v>#N/A</v>
      </c>
      <c r="CI107" s="216" t="e">
        <f t="shared" ca="1" si="111"/>
        <v>#N/A</v>
      </c>
      <c r="CJ107" s="216" t="e">
        <f t="shared" ca="1" si="111"/>
        <v>#N/A</v>
      </c>
      <c r="CK107" s="216" t="e">
        <f t="shared" ca="1" si="111"/>
        <v>#N/A</v>
      </c>
      <c r="CL107" s="216" t="e">
        <f t="shared" ca="1" si="111"/>
        <v>#N/A</v>
      </c>
      <c r="CM107" s="216" t="e">
        <f t="shared" ca="1" si="111"/>
        <v>#N/A</v>
      </c>
      <c r="CN107" s="216" t="e">
        <f t="shared" ca="1" si="112"/>
        <v>#N/A</v>
      </c>
      <c r="CO107" s="216" t="e">
        <f t="shared" ca="1" si="112"/>
        <v>#N/A</v>
      </c>
      <c r="CP107" s="216" t="e">
        <f t="shared" ca="1" si="112"/>
        <v>#N/A</v>
      </c>
      <c r="CQ107" s="216" t="e">
        <f t="shared" ca="1" si="112"/>
        <v>#N/A</v>
      </c>
      <c r="CR107" s="216" t="e">
        <f t="shared" ca="1" si="112"/>
        <v>#N/A</v>
      </c>
      <c r="CS107" s="216" t="e">
        <f t="shared" ca="1" si="112"/>
        <v>#N/A</v>
      </c>
      <c r="CT107" s="216" t="e">
        <f t="shared" ca="1" si="112"/>
        <v>#N/A</v>
      </c>
      <c r="CU107" s="216" t="e">
        <f t="shared" ca="1" si="112"/>
        <v>#N/A</v>
      </c>
      <c r="CV107" s="216" t="e">
        <f t="shared" ca="1" si="112"/>
        <v>#N/A</v>
      </c>
      <c r="CW107" s="216" t="e">
        <f t="shared" ca="1" si="112"/>
        <v>#N/A</v>
      </c>
      <c r="CX107" s="216" t="e">
        <f t="shared" ca="1" si="112"/>
        <v>#N/A</v>
      </c>
      <c r="CY107" s="216" t="e">
        <f t="shared" ca="1" si="112"/>
        <v>#N/A</v>
      </c>
      <c r="CZ107" s="216" t="e">
        <f t="shared" ca="1" si="112"/>
        <v>#N/A</v>
      </c>
      <c r="DA107" s="216" t="e">
        <f t="shared" ca="1" si="112"/>
        <v>#N/A</v>
      </c>
      <c r="DB107" s="216" t="e">
        <f t="shared" ca="1" si="112"/>
        <v>#N/A</v>
      </c>
      <c r="DC107" s="216" t="e">
        <f t="shared" ca="1" si="112"/>
        <v>#N/A</v>
      </c>
      <c r="DD107" s="216" t="e">
        <f t="shared" ca="1" si="113"/>
        <v>#N/A</v>
      </c>
      <c r="DE107" s="216" t="e">
        <f t="shared" ca="1" si="113"/>
        <v>#N/A</v>
      </c>
      <c r="DF107" s="216" t="e">
        <f t="shared" ca="1" si="113"/>
        <v>#N/A</v>
      </c>
      <c r="DG107" s="216" t="e">
        <f t="shared" ca="1" si="113"/>
        <v>#N/A</v>
      </c>
      <c r="DH107" s="216" t="e">
        <f t="shared" ca="1" si="113"/>
        <v>#N/A</v>
      </c>
      <c r="DI107" s="216" t="e">
        <f t="shared" ca="1" si="113"/>
        <v>#N/A</v>
      </c>
      <c r="DJ107" s="216" t="e">
        <f t="shared" ca="1" si="113"/>
        <v>#N/A</v>
      </c>
      <c r="DK107" s="216" t="e">
        <f t="shared" ca="1" si="113"/>
        <v>#N/A</v>
      </c>
      <c r="DL107" s="216" t="e">
        <f t="shared" ca="1" si="113"/>
        <v>#N/A</v>
      </c>
      <c r="DM107" s="216" t="e">
        <f t="shared" ca="1" si="113"/>
        <v>#N/A</v>
      </c>
      <c r="DN107" s="216" t="e">
        <f t="shared" ca="1" si="113"/>
        <v>#N/A</v>
      </c>
      <c r="DO107" s="216" t="e">
        <f t="shared" ca="1" si="113"/>
        <v>#N/A</v>
      </c>
      <c r="DP107" s="216" t="e">
        <f t="shared" ca="1" si="113"/>
        <v>#N/A</v>
      </c>
      <c r="DQ107" s="216" t="e">
        <f t="shared" ca="1" si="113"/>
        <v>#N/A</v>
      </c>
      <c r="DR107" s="216" t="e">
        <f t="shared" ca="1" si="113"/>
        <v>#N/A</v>
      </c>
      <c r="DS107" s="216" t="e">
        <f t="shared" ca="1" si="113"/>
        <v>#N/A</v>
      </c>
      <c r="DT107" s="216" t="e">
        <f t="shared" ca="1" si="114"/>
        <v>#N/A</v>
      </c>
      <c r="DU107" s="216" t="e">
        <f t="shared" ca="1" si="114"/>
        <v>#N/A</v>
      </c>
      <c r="DV107" s="216" t="e">
        <f t="shared" ca="1" si="114"/>
        <v>#N/A</v>
      </c>
      <c r="DW107" s="216" t="e">
        <f t="shared" ca="1" si="114"/>
        <v>#N/A</v>
      </c>
      <c r="DX107" s="216" t="e">
        <f t="shared" ca="1" si="114"/>
        <v>#N/A</v>
      </c>
      <c r="DY107" s="216" t="e">
        <f t="shared" ca="1" si="114"/>
        <v>#N/A</v>
      </c>
      <c r="DZ107" s="216" t="e">
        <f t="shared" ca="1" si="114"/>
        <v>#N/A</v>
      </c>
      <c r="EA107" s="216" t="e">
        <f t="shared" ca="1" si="114"/>
        <v>#N/A</v>
      </c>
      <c r="EB107" s="216" t="e">
        <f t="shared" ca="1" si="114"/>
        <v>#N/A</v>
      </c>
      <c r="EC107" s="216" t="e">
        <f t="shared" ca="1" si="114"/>
        <v>#N/A</v>
      </c>
      <c r="ED107" s="216" t="e">
        <f t="shared" ca="1" si="114"/>
        <v>#N/A</v>
      </c>
      <c r="EE107" s="216" t="e">
        <f t="shared" ca="1" si="114"/>
        <v>#N/A</v>
      </c>
      <c r="EF107" s="216" t="e">
        <f t="shared" ca="1" si="114"/>
        <v>#N/A</v>
      </c>
      <c r="EG107" s="216" t="e">
        <f t="shared" ca="1" si="114"/>
        <v>#N/A</v>
      </c>
      <c r="EH107" s="216" t="e">
        <f t="shared" ca="1" si="114"/>
        <v>#N/A</v>
      </c>
      <c r="EI107" s="216" t="e">
        <f t="shared" ca="1" si="114"/>
        <v>#N/A</v>
      </c>
      <c r="EJ107" s="216" t="e">
        <f t="shared" ca="1" si="115"/>
        <v>#N/A</v>
      </c>
      <c r="EK107" s="216" t="e">
        <f t="shared" ca="1" si="115"/>
        <v>#N/A</v>
      </c>
      <c r="EL107" s="216" t="e">
        <f t="shared" ca="1" si="115"/>
        <v>#N/A</v>
      </c>
      <c r="EM107" s="216" t="e">
        <f t="shared" ca="1" si="115"/>
        <v>#N/A</v>
      </c>
      <c r="EN107" s="216" t="e">
        <f t="shared" ca="1" si="115"/>
        <v>#N/A</v>
      </c>
      <c r="EO107" s="216" t="e">
        <f t="shared" ca="1" si="115"/>
        <v>#N/A</v>
      </c>
      <c r="EP107" s="216" t="e">
        <f t="shared" ca="1" si="115"/>
        <v>#N/A</v>
      </c>
      <c r="EQ107" s="216" t="e">
        <f t="shared" ca="1" si="115"/>
        <v>#N/A</v>
      </c>
      <c r="ER107" s="216" t="e">
        <f t="shared" ca="1" si="115"/>
        <v>#N/A</v>
      </c>
      <c r="ES107" s="216" t="e">
        <f t="shared" ca="1" si="115"/>
        <v>#N/A</v>
      </c>
      <c r="ET107" s="216" t="e">
        <f t="shared" ca="1" si="115"/>
        <v>#N/A</v>
      </c>
      <c r="EU107" s="216" t="e">
        <f t="shared" ca="1" si="115"/>
        <v>#N/A</v>
      </c>
      <c r="EV107" s="216" t="e">
        <f t="shared" ca="1" si="115"/>
        <v>#N/A</v>
      </c>
      <c r="EW107" s="216" t="e">
        <f t="shared" ca="1" si="115"/>
        <v>#N/A</v>
      </c>
      <c r="EX107" s="216" t="e">
        <f t="shared" ca="1" si="115"/>
        <v>#N/A</v>
      </c>
      <c r="EY107" s="216" t="e">
        <f t="shared" ca="1" si="115"/>
        <v>#N/A</v>
      </c>
      <c r="EZ107" s="216" t="e">
        <f t="shared" ca="1" si="116"/>
        <v>#N/A</v>
      </c>
      <c r="FA107" s="216" t="e">
        <f t="shared" ca="1" si="116"/>
        <v>#N/A</v>
      </c>
      <c r="FB107" s="216" t="e">
        <f t="shared" ca="1" si="116"/>
        <v>#N/A</v>
      </c>
      <c r="FC107" s="216" t="e">
        <f t="shared" ca="1" si="116"/>
        <v>#N/A</v>
      </c>
      <c r="FD107" s="216" t="e">
        <f t="shared" ca="1" si="116"/>
        <v>#N/A</v>
      </c>
      <c r="FE107" s="216" t="e">
        <f t="shared" ca="1" si="116"/>
        <v>#N/A</v>
      </c>
      <c r="FF107" s="216" t="e">
        <f t="shared" ca="1" si="116"/>
        <v>#N/A</v>
      </c>
      <c r="FG107" s="216" t="e">
        <f t="shared" ca="1" si="116"/>
        <v>#N/A</v>
      </c>
      <c r="FH107" s="216" t="e">
        <f t="shared" ca="1" si="116"/>
        <v>#N/A</v>
      </c>
      <c r="FI107" s="216" t="e">
        <f t="shared" ca="1" si="116"/>
        <v>#N/A</v>
      </c>
      <c r="FJ107" s="216" t="e">
        <f t="shared" ca="1" si="116"/>
        <v>#N/A</v>
      </c>
      <c r="FK107" s="216" t="e">
        <f t="shared" ca="1" si="116"/>
        <v>#N/A</v>
      </c>
      <c r="FL107" s="216" t="e">
        <f t="shared" ca="1" si="116"/>
        <v>#N/A</v>
      </c>
      <c r="FM107" s="216" t="e">
        <f t="shared" ca="1" si="116"/>
        <v>#N/A</v>
      </c>
      <c r="FN107" s="216" t="e">
        <f t="shared" ca="1" si="116"/>
        <v>#N/A</v>
      </c>
      <c r="FO107" s="216" t="e">
        <f t="shared" ca="1" si="116"/>
        <v>#N/A</v>
      </c>
      <c r="FP107" s="216" t="e">
        <f t="shared" ca="1" si="117"/>
        <v>#N/A</v>
      </c>
      <c r="FQ107" s="216" t="e">
        <f t="shared" ca="1" si="117"/>
        <v>#N/A</v>
      </c>
      <c r="FR107" s="216" t="e">
        <f t="shared" ca="1" si="117"/>
        <v>#N/A</v>
      </c>
      <c r="FS107" s="216" t="e">
        <f t="shared" ca="1" si="117"/>
        <v>#N/A</v>
      </c>
      <c r="FT107" s="216" t="e">
        <f t="shared" ca="1" si="117"/>
        <v>#N/A</v>
      </c>
      <c r="FU107" s="216" t="e">
        <f t="shared" ca="1" si="117"/>
        <v>#N/A</v>
      </c>
      <c r="FV107" s="216" t="e">
        <f t="shared" ca="1" si="117"/>
        <v>#N/A</v>
      </c>
      <c r="FW107" s="216" t="e">
        <f t="shared" ca="1" si="117"/>
        <v>#N/A</v>
      </c>
      <c r="FX107" s="216" t="e">
        <f t="shared" ca="1" si="117"/>
        <v>#N/A</v>
      </c>
      <c r="FY107" s="216" t="e">
        <f t="shared" ca="1" si="117"/>
        <v>#N/A</v>
      </c>
      <c r="FZ107" s="216" t="e">
        <f t="shared" ca="1" si="117"/>
        <v>#N/A</v>
      </c>
      <c r="GA107" s="216" t="e">
        <f t="shared" ca="1" si="117"/>
        <v>#N/A</v>
      </c>
      <c r="GB107" s="216" t="e">
        <f t="shared" ca="1" si="117"/>
        <v>#N/A</v>
      </c>
      <c r="GC107" s="216" t="e">
        <f t="shared" ca="1" si="117"/>
        <v>#N/A</v>
      </c>
      <c r="GD107" s="216" t="e">
        <f t="shared" ca="1" si="117"/>
        <v>#N/A</v>
      </c>
      <c r="GE107" s="216" t="e">
        <f t="shared" ca="1" si="117"/>
        <v>#N/A</v>
      </c>
      <c r="GF107" s="216" t="e">
        <f t="shared" ca="1" si="118"/>
        <v>#N/A</v>
      </c>
      <c r="GG107" s="216" t="e">
        <f t="shared" ca="1" si="118"/>
        <v>#N/A</v>
      </c>
      <c r="GH107" s="216" t="e">
        <f t="shared" ca="1" si="118"/>
        <v>#N/A</v>
      </c>
      <c r="GI107" s="216" t="e">
        <f t="shared" ca="1" si="118"/>
        <v>#N/A</v>
      </c>
      <c r="GJ107" s="216" t="e">
        <f t="shared" ca="1" si="118"/>
        <v>#N/A</v>
      </c>
      <c r="GK107" s="216" t="e">
        <f t="shared" ca="1" si="118"/>
        <v>#N/A</v>
      </c>
      <c r="GL107" s="216" t="e">
        <f t="shared" ca="1" si="118"/>
        <v>#N/A</v>
      </c>
      <c r="GM107" s="216" t="e">
        <f t="shared" ca="1" si="118"/>
        <v>#N/A</v>
      </c>
      <c r="GN107" s="216" t="e">
        <f t="shared" ca="1" si="118"/>
        <v>#N/A</v>
      </c>
      <c r="GO107" s="216" t="e">
        <f t="shared" ca="1" si="118"/>
        <v>#N/A</v>
      </c>
      <c r="GP107" s="216" t="e">
        <f t="shared" ca="1" si="118"/>
        <v>#N/A</v>
      </c>
      <c r="GQ107" s="216" t="e">
        <f t="shared" ca="1" si="118"/>
        <v>#N/A</v>
      </c>
      <c r="GR107" s="216" t="e">
        <f t="shared" ca="1" si="118"/>
        <v>#N/A</v>
      </c>
      <c r="GS107" s="216" t="e">
        <f t="shared" ca="1" si="118"/>
        <v>#N/A</v>
      </c>
      <c r="GT107" s="216" t="e">
        <f t="shared" ca="1" si="118"/>
        <v>#N/A</v>
      </c>
      <c r="GU107" s="216" t="e">
        <f t="shared" ca="1" si="118"/>
        <v>#N/A</v>
      </c>
      <c r="GV107" s="216" t="e">
        <f t="shared" ca="1" si="119"/>
        <v>#N/A</v>
      </c>
      <c r="GW107" s="216" t="e">
        <f t="shared" ca="1" si="119"/>
        <v>#N/A</v>
      </c>
      <c r="GX107" s="216" t="e">
        <f t="shared" ca="1" si="119"/>
        <v>#N/A</v>
      </c>
      <c r="GY107" s="216" t="e">
        <f t="shared" ca="1" si="119"/>
        <v>#N/A</v>
      </c>
      <c r="GZ107" s="216" t="e">
        <f t="shared" ca="1" si="119"/>
        <v>#N/A</v>
      </c>
    </row>
    <row r="108" spans="2:208" s="70" customFormat="1" ht="15" customHeight="1">
      <c r="B108" s="573">
        <v>45685</v>
      </c>
      <c r="C108" s="573">
        <v>45686</v>
      </c>
      <c r="D108" s="573">
        <v>45687</v>
      </c>
      <c r="E108" s="573">
        <v>45782</v>
      </c>
      <c r="F108" s="573">
        <v>45935</v>
      </c>
      <c r="G108" s="573">
        <v>45936</v>
      </c>
      <c r="H108" s="573">
        <v>45937</v>
      </c>
      <c r="I108" s="37" t="s">
        <v>210</v>
      </c>
      <c r="M108" s="50" t="e">
        <f t="shared" ref="M108:M171" ca="1" si="132">IF(ROW()-ROW($M$105)&lt;=HLOOKUP(M107,$N$97:$AM$99,3,FALSE),M107,INDIRECT(ADDRESS(ROW($M$97),HLOOKUP(M107,$N$97:$AM$100,4,FALSE)+1,4)))</f>
        <v>#N/A</v>
      </c>
      <c r="N108" s="216" t="e">
        <f t="shared" ca="1" si="129"/>
        <v>#N/A</v>
      </c>
      <c r="O108" s="216" t="e">
        <f t="shared" ca="1" si="129"/>
        <v>#N/A</v>
      </c>
      <c r="P108" s="216" t="e">
        <f t="shared" ca="1" si="129"/>
        <v>#N/A</v>
      </c>
      <c r="Q108" s="216" t="e">
        <f t="shared" ca="1" si="129"/>
        <v>#N/A</v>
      </c>
      <c r="R108" s="216" t="e">
        <f t="shared" ca="1" si="129"/>
        <v>#N/A</v>
      </c>
      <c r="S108" s="216" t="e">
        <f t="shared" ca="1" si="129"/>
        <v>#N/A</v>
      </c>
      <c r="T108" s="216" t="e">
        <f t="shared" ca="1" si="129"/>
        <v>#N/A</v>
      </c>
      <c r="U108" s="216" t="e">
        <f t="shared" ca="1" si="129"/>
        <v>#N/A</v>
      </c>
      <c r="V108" s="216" t="e">
        <f t="shared" ca="1" si="129"/>
        <v>#N/A</v>
      </c>
      <c r="W108" s="216" t="e">
        <f t="shared" ca="1" si="129"/>
        <v>#N/A</v>
      </c>
      <c r="X108" s="216" t="e">
        <f t="shared" ca="1" si="129"/>
        <v>#N/A</v>
      </c>
      <c r="Y108" s="216" t="e">
        <f t="shared" ca="1" si="129"/>
        <v>#N/A</v>
      </c>
      <c r="Z108" s="216" t="e">
        <f t="shared" ca="1" si="129"/>
        <v>#N/A</v>
      </c>
      <c r="AA108" s="216" t="e">
        <f t="shared" ca="1" si="129"/>
        <v>#N/A</v>
      </c>
      <c r="AB108" s="216" t="e">
        <f t="shared" ca="1" si="129"/>
        <v>#N/A</v>
      </c>
      <c r="AC108" s="216" t="e">
        <f t="shared" ca="1" si="129"/>
        <v>#N/A</v>
      </c>
      <c r="AD108" s="216" t="e">
        <f t="shared" ca="1" si="130"/>
        <v>#N/A</v>
      </c>
      <c r="AE108" s="216" t="e">
        <f t="shared" ca="1" si="130"/>
        <v>#N/A</v>
      </c>
      <c r="AF108" s="216" t="e">
        <f t="shared" ca="1" si="130"/>
        <v>#N/A</v>
      </c>
      <c r="AG108" s="216" t="e">
        <f t="shared" ca="1" si="130"/>
        <v>#N/A</v>
      </c>
      <c r="AH108" s="216" t="e">
        <f t="shared" ca="1" si="130"/>
        <v>#N/A</v>
      </c>
      <c r="AI108" s="216" t="e">
        <f t="shared" ca="1" si="130"/>
        <v>#N/A</v>
      </c>
      <c r="AJ108" s="216" t="e">
        <f t="shared" ca="1" si="130"/>
        <v>#N/A</v>
      </c>
      <c r="AK108" s="216" t="e">
        <f t="shared" ca="1" si="130"/>
        <v>#N/A</v>
      </c>
      <c r="AL108" s="216" t="e">
        <f t="shared" ca="1" si="130"/>
        <v>#N/A</v>
      </c>
      <c r="AM108" s="216" t="e">
        <f t="shared" ca="1" si="130"/>
        <v>#N/A</v>
      </c>
      <c r="AN108" s="216" t="e">
        <f t="shared" ca="1" si="130"/>
        <v>#N/A</v>
      </c>
      <c r="AO108" s="216" t="e">
        <f t="shared" ca="1" si="130"/>
        <v>#N/A</v>
      </c>
      <c r="AP108" s="216" t="e">
        <f t="shared" ca="1" si="130"/>
        <v>#N/A</v>
      </c>
      <c r="AQ108" s="216" t="e">
        <f t="shared" ca="1" si="130"/>
        <v>#N/A</v>
      </c>
      <c r="AR108" s="216" t="e">
        <f t="shared" ca="1" si="130"/>
        <v>#N/A</v>
      </c>
      <c r="AS108" s="223" t="e">
        <f t="shared" ca="1" si="130"/>
        <v>#N/A</v>
      </c>
      <c r="AT108" s="34"/>
      <c r="AU108" s="215" t="e">
        <f t="shared" ca="1" si="124"/>
        <v>#N/A</v>
      </c>
      <c r="AV108" s="216" t="e">
        <f t="shared" ca="1" si="124"/>
        <v>#N/A</v>
      </c>
      <c r="AW108" s="217" t="e">
        <f t="shared" ca="1" si="131"/>
        <v>#N/A</v>
      </c>
      <c r="AX108" s="218" t="e">
        <f t="shared" ca="1" si="131"/>
        <v>#N/A</v>
      </c>
      <c r="AY108" s="218" t="e">
        <f t="shared" ca="1" si="131"/>
        <v>#N/A</v>
      </c>
      <c r="AZ108" s="218" t="e">
        <f t="shared" ref="AZ108:BA171" ca="1" si="133">IF(ROW()-ROW(T$105)&lt;=HLOOKUP($M108,$N$97:$AM$99,3,FALSE),INDIRECT($M108&amp;"!"&amp;ADDRESS(ROW()+21-HLOOKUP($M108,$N$97:$AM$99,3,FALSE)+HLOOKUP($M108,$N$97:$AM$99,2,FALSE),COLUMN(T108),4)))</f>
        <v>#N/A</v>
      </c>
      <c r="BA108" s="219" t="e">
        <f t="shared" ca="1" si="133"/>
        <v>#N/A</v>
      </c>
      <c r="BB108" s="34"/>
      <c r="BC108" s="34">
        <f t="shared" si="126"/>
        <v>17</v>
      </c>
      <c r="BD108" s="531">
        <v>3</v>
      </c>
      <c r="BE108" s="535">
        <f t="shared" si="127"/>
        <v>44623</v>
      </c>
      <c r="BF108" s="536" t="str">
        <f t="shared" si="128"/>
        <v>목</v>
      </c>
      <c r="BG108" s="534" t="e">
        <f t="shared" ca="1" si="122"/>
        <v>#REF!</v>
      </c>
      <c r="BH108" s="534" t="e">
        <f t="shared" ca="1" si="110"/>
        <v>#N/A</v>
      </c>
      <c r="BI108" s="534" t="e">
        <f t="shared" ca="1" si="110"/>
        <v>#N/A</v>
      </c>
      <c r="BJ108" s="534" t="e">
        <f t="shared" ca="1" si="110"/>
        <v>#N/A</v>
      </c>
      <c r="BK108" s="534" t="e">
        <f t="shared" ca="1" si="110"/>
        <v>#N/A</v>
      </c>
      <c r="BL108" s="534" t="e">
        <f t="shared" ca="1" si="110"/>
        <v>#N/A</v>
      </c>
      <c r="BM108" s="534" t="e">
        <f t="shared" ca="1" si="110"/>
        <v>#N/A</v>
      </c>
      <c r="BN108" s="534" t="e">
        <f t="shared" ca="1" si="110"/>
        <v>#N/A</v>
      </c>
      <c r="BO108" s="534" t="e">
        <f t="shared" ca="1" si="110"/>
        <v>#N/A</v>
      </c>
      <c r="BP108" s="534" t="e">
        <f t="shared" ca="1" si="110"/>
        <v>#N/A</v>
      </c>
      <c r="BQ108" s="534" t="e">
        <f t="shared" ca="1" si="110"/>
        <v>#N/A</v>
      </c>
      <c r="BR108" s="534" t="e">
        <f t="shared" ca="1" si="110"/>
        <v>#N/A</v>
      </c>
      <c r="BS108" s="534" t="e">
        <f t="shared" ca="1" si="110"/>
        <v>#N/A</v>
      </c>
      <c r="BT108" s="534" t="e">
        <f t="shared" ca="1" si="110"/>
        <v>#N/A</v>
      </c>
      <c r="BU108" s="534" t="e">
        <f t="shared" ca="1" si="110"/>
        <v>#N/A</v>
      </c>
      <c r="BV108" s="534" t="e">
        <f t="shared" ca="1" si="110"/>
        <v>#N/A</v>
      </c>
      <c r="BW108" s="534" t="e">
        <f t="shared" ca="1" si="110"/>
        <v>#N/A</v>
      </c>
      <c r="BX108" s="534" t="e">
        <f t="shared" ca="1" si="111"/>
        <v>#N/A</v>
      </c>
      <c r="BY108" s="534" t="e">
        <f t="shared" ca="1" si="111"/>
        <v>#N/A</v>
      </c>
      <c r="BZ108" s="534" t="e">
        <f t="shared" ca="1" si="111"/>
        <v>#N/A</v>
      </c>
      <c r="CA108" s="534" t="e">
        <f t="shared" ca="1" si="111"/>
        <v>#N/A</v>
      </c>
      <c r="CB108" s="534" t="e">
        <f t="shared" ca="1" si="111"/>
        <v>#N/A</v>
      </c>
      <c r="CC108" s="216" t="e">
        <f t="shared" ca="1" si="111"/>
        <v>#N/A</v>
      </c>
      <c r="CD108" s="216" t="e">
        <f t="shared" ca="1" si="111"/>
        <v>#N/A</v>
      </c>
      <c r="CE108" s="216" t="e">
        <f t="shared" ca="1" si="111"/>
        <v>#N/A</v>
      </c>
      <c r="CF108" s="216" t="e">
        <f t="shared" ca="1" si="111"/>
        <v>#N/A</v>
      </c>
      <c r="CG108" s="216" t="e">
        <f t="shared" ca="1" si="111"/>
        <v>#N/A</v>
      </c>
      <c r="CH108" s="216" t="e">
        <f t="shared" ca="1" si="111"/>
        <v>#N/A</v>
      </c>
      <c r="CI108" s="216" t="e">
        <f t="shared" ca="1" si="111"/>
        <v>#N/A</v>
      </c>
      <c r="CJ108" s="216" t="e">
        <f t="shared" ca="1" si="111"/>
        <v>#N/A</v>
      </c>
      <c r="CK108" s="216" t="e">
        <f t="shared" ca="1" si="111"/>
        <v>#N/A</v>
      </c>
      <c r="CL108" s="216" t="e">
        <f t="shared" ca="1" si="111"/>
        <v>#N/A</v>
      </c>
      <c r="CM108" s="216" t="e">
        <f t="shared" ca="1" si="111"/>
        <v>#N/A</v>
      </c>
      <c r="CN108" s="216" t="e">
        <f t="shared" ca="1" si="112"/>
        <v>#N/A</v>
      </c>
      <c r="CO108" s="216" t="e">
        <f t="shared" ca="1" si="112"/>
        <v>#N/A</v>
      </c>
      <c r="CP108" s="216" t="e">
        <f t="shared" ca="1" si="112"/>
        <v>#N/A</v>
      </c>
      <c r="CQ108" s="216" t="e">
        <f t="shared" ca="1" si="112"/>
        <v>#N/A</v>
      </c>
      <c r="CR108" s="216" t="e">
        <f t="shared" ca="1" si="112"/>
        <v>#N/A</v>
      </c>
      <c r="CS108" s="216" t="e">
        <f t="shared" ca="1" si="112"/>
        <v>#N/A</v>
      </c>
      <c r="CT108" s="216" t="e">
        <f t="shared" ca="1" si="112"/>
        <v>#N/A</v>
      </c>
      <c r="CU108" s="216" t="e">
        <f t="shared" ca="1" si="112"/>
        <v>#N/A</v>
      </c>
      <c r="CV108" s="216" t="e">
        <f t="shared" ca="1" si="112"/>
        <v>#N/A</v>
      </c>
      <c r="CW108" s="216" t="e">
        <f t="shared" ca="1" si="112"/>
        <v>#N/A</v>
      </c>
      <c r="CX108" s="216" t="e">
        <f t="shared" ca="1" si="112"/>
        <v>#N/A</v>
      </c>
      <c r="CY108" s="216" t="e">
        <f t="shared" ca="1" si="112"/>
        <v>#N/A</v>
      </c>
      <c r="CZ108" s="216" t="e">
        <f t="shared" ca="1" si="112"/>
        <v>#N/A</v>
      </c>
      <c r="DA108" s="216" t="e">
        <f t="shared" ca="1" si="112"/>
        <v>#N/A</v>
      </c>
      <c r="DB108" s="216" t="e">
        <f t="shared" ca="1" si="112"/>
        <v>#N/A</v>
      </c>
      <c r="DC108" s="216" t="e">
        <f t="shared" ca="1" si="112"/>
        <v>#N/A</v>
      </c>
      <c r="DD108" s="216" t="e">
        <f t="shared" ca="1" si="113"/>
        <v>#N/A</v>
      </c>
      <c r="DE108" s="216" t="e">
        <f t="shared" ca="1" si="113"/>
        <v>#N/A</v>
      </c>
      <c r="DF108" s="216" t="e">
        <f t="shared" ca="1" si="113"/>
        <v>#N/A</v>
      </c>
      <c r="DG108" s="216" t="e">
        <f t="shared" ca="1" si="113"/>
        <v>#N/A</v>
      </c>
      <c r="DH108" s="216" t="e">
        <f t="shared" ca="1" si="113"/>
        <v>#N/A</v>
      </c>
      <c r="DI108" s="216" t="e">
        <f t="shared" ca="1" si="113"/>
        <v>#N/A</v>
      </c>
      <c r="DJ108" s="216" t="e">
        <f t="shared" ca="1" si="113"/>
        <v>#N/A</v>
      </c>
      <c r="DK108" s="216" t="e">
        <f t="shared" ca="1" si="113"/>
        <v>#N/A</v>
      </c>
      <c r="DL108" s="216" t="e">
        <f t="shared" ca="1" si="113"/>
        <v>#N/A</v>
      </c>
      <c r="DM108" s="216" t="e">
        <f t="shared" ca="1" si="113"/>
        <v>#N/A</v>
      </c>
      <c r="DN108" s="216" t="e">
        <f t="shared" ca="1" si="113"/>
        <v>#N/A</v>
      </c>
      <c r="DO108" s="216" t="e">
        <f t="shared" ca="1" si="113"/>
        <v>#N/A</v>
      </c>
      <c r="DP108" s="216" t="e">
        <f t="shared" ca="1" si="113"/>
        <v>#N/A</v>
      </c>
      <c r="DQ108" s="216" t="e">
        <f t="shared" ca="1" si="113"/>
        <v>#N/A</v>
      </c>
      <c r="DR108" s="216" t="e">
        <f t="shared" ca="1" si="113"/>
        <v>#N/A</v>
      </c>
      <c r="DS108" s="216" t="e">
        <f t="shared" ca="1" si="113"/>
        <v>#N/A</v>
      </c>
      <c r="DT108" s="216" t="e">
        <f t="shared" ca="1" si="114"/>
        <v>#N/A</v>
      </c>
      <c r="DU108" s="216" t="e">
        <f t="shared" ca="1" si="114"/>
        <v>#N/A</v>
      </c>
      <c r="DV108" s="216" t="e">
        <f t="shared" ca="1" si="114"/>
        <v>#N/A</v>
      </c>
      <c r="DW108" s="216" t="e">
        <f t="shared" ca="1" si="114"/>
        <v>#N/A</v>
      </c>
      <c r="DX108" s="216" t="e">
        <f t="shared" ca="1" si="114"/>
        <v>#N/A</v>
      </c>
      <c r="DY108" s="216" t="e">
        <f t="shared" ca="1" si="114"/>
        <v>#N/A</v>
      </c>
      <c r="DZ108" s="216" t="e">
        <f t="shared" ca="1" si="114"/>
        <v>#N/A</v>
      </c>
      <c r="EA108" s="216" t="e">
        <f t="shared" ca="1" si="114"/>
        <v>#N/A</v>
      </c>
      <c r="EB108" s="216" t="e">
        <f t="shared" ca="1" si="114"/>
        <v>#N/A</v>
      </c>
      <c r="EC108" s="216" t="e">
        <f t="shared" ca="1" si="114"/>
        <v>#N/A</v>
      </c>
      <c r="ED108" s="216" t="e">
        <f t="shared" ca="1" si="114"/>
        <v>#N/A</v>
      </c>
      <c r="EE108" s="216" t="e">
        <f t="shared" ca="1" si="114"/>
        <v>#N/A</v>
      </c>
      <c r="EF108" s="216" t="e">
        <f t="shared" ca="1" si="114"/>
        <v>#N/A</v>
      </c>
      <c r="EG108" s="216" t="e">
        <f t="shared" ca="1" si="114"/>
        <v>#N/A</v>
      </c>
      <c r="EH108" s="216" t="e">
        <f t="shared" ca="1" si="114"/>
        <v>#N/A</v>
      </c>
      <c r="EI108" s="216" t="e">
        <f t="shared" ca="1" si="114"/>
        <v>#N/A</v>
      </c>
      <c r="EJ108" s="216" t="e">
        <f t="shared" ca="1" si="115"/>
        <v>#N/A</v>
      </c>
      <c r="EK108" s="216" t="e">
        <f t="shared" ca="1" si="115"/>
        <v>#N/A</v>
      </c>
      <c r="EL108" s="216" t="e">
        <f t="shared" ca="1" si="115"/>
        <v>#N/A</v>
      </c>
      <c r="EM108" s="216" t="e">
        <f t="shared" ca="1" si="115"/>
        <v>#N/A</v>
      </c>
      <c r="EN108" s="216" t="e">
        <f t="shared" ca="1" si="115"/>
        <v>#N/A</v>
      </c>
      <c r="EO108" s="216" t="e">
        <f t="shared" ca="1" si="115"/>
        <v>#N/A</v>
      </c>
      <c r="EP108" s="216" t="e">
        <f t="shared" ca="1" si="115"/>
        <v>#N/A</v>
      </c>
      <c r="EQ108" s="216" t="e">
        <f t="shared" ca="1" si="115"/>
        <v>#N/A</v>
      </c>
      <c r="ER108" s="216" t="e">
        <f t="shared" ca="1" si="115"/>
        <v>#N/A</v>
      </c>
      <c r="ES108" s="216" t="e">
        <f t="shared" ca="1" si="115"/>
        <v>#N/A</v>
      </c>
      <c r="ET108" s="216" t="e">
        <f t="shared" ca="1" si="115"/>
        <v>#N/A</v>
      </c>
      <c r="EU108" s="216" t="e">
        <f t="shared" ca="1" si="115"/>
        <v>#N/A</v>
      </c>
      <c r="EV108" s="216" t="e">
        <f t="shared" ca="1" si="115"/>
        <v>#N/A</v>
      </c>
      <c r="EW108" s="216" t="e">
        <f t="shared" ca="1" si="115"/>
        <v>#N/A</v>
      </c>
      <c r="EX108" s="216" t="e">
        <f t="shared" ca="1" si="115"/>
        <v>#N/A</v>
      </c>
      <c r="EY108" s="216" t="e">
        <f t="shared" ca="1" si="115"/>
        <v>#N/A</v>
      </c>
      <c r="EZ108" s="216" t="e">
        <f t="shared" ca="1" si="116"/>
        <v>#N/A</v>
      </c>
      <c r="FA108" s="216" t="e">
        <f t="shared" ca="1" si="116"/>
        <v>#N/A</v>
      </c>
      <c r="FB108" s="216" t="e">
        <f t="shared" ca="1" si="116"/>
        <v>#N/A</v>
      </c>
      <c r="FC108" s="216" t="e">
        <f t="shared" ca="1" si="116"/>
        <v>#N/A</v>
      </c>
      <c r="FD108" s="216" t="e">
        <f t="shared" ca="1" si="116"/>
        <v>#N/A</v>
      </c>
      <c r="FE108" s="216" t="e">
        <f t="shared" ca="1" si="116"/>
        <v>#N/A</v>
      </c>
      <c r="FF108" s="216" t="e">
        <f t="shared" ca="1" si="116"/>
        <v>#N/A</v>
      </c>
      <c r="FG108" s="216" t="e">
        <f t="shared" ca="1" si="116"/>
        <v>#N/A</v>
      </c>
      <c r="FH108" s="216" t="e">
        <f t="shared" ca="1" si="116"/>
        <v>#N/A</v>
      </c>
      <c r="FI108" s="216" t="e">
        <f t="shared" ca="1" si="116"/>
        <v>#N/A</v>
      </c>
      <c r="FJ108" s="216" t="e">
        <f t="shared" ca="1" si="116"/>
        <v>#N/A</v>
      </c>
      <c r="FK108" s="216" t="e">
        <f t="shared" ca="1" si="116"/>
        <v>#N/A</v>
      </c>
      <c r="FL108" s="216" t="e">
        <f t="shared" ca="1" si="116"/>
        <v>#N/A</v>
      </c>
      <c r="FM108" s="216" t="e">
        <f t="shared" ca="1" si="116"/>
        <v>#N/A</v>
      </c>
      <c r="FN108" s="216" t="e">
        <f t="shared" ca="1" si="116"/>
        <v>#N/A</v>
      </c>
      <c r="FO108" s="216" t="e">
        <f t="shared" ca="1" si="116"/>
        <v>#N/A</v>
      </c>
      <c r="FP108" s="216" t="e">
        <f t="shared" ca="1" si="117"/>
        <v>#N/A</v>
      </c>
      <c r="FQ108" s="216" t="e">
        <f t="shared" ca="1" si="117"/>
        <v>#N/A</v>
      </c>
      <c r="FR108" s="216" t="e">
        <f t="shared" ca="1" si="117"/>
        <v>#N/A</v>
      </c>
      <c r="FS108" s="216" t="e">
        <f t="shared" ca="1" si="117"/>
        <v>#N/A</v>
      </c>
      <c r="FT108" s="216" t="e">
        <f t="shared" ca="1" si="117"/>
        <v>#N/A</v>
      </c>
      <c r="FU108" s="216" t="e">
        <f t="shared" ca="1" si="117"/>
        <v>#N/A</v>
      </c>
      <c r="FV108" s="216" t="e">
        <f t="shared" ca="1" si="117"/>
        <v>#N/A</v>
      </c>
      <c r="FW108" s="216" t="e">
        <f t="shared" ca="1" si="117"/>
        <v>#N/A</v>
      </c>
      <c r="FX108" s="216" t="e">
        <f t="shared" ca="1" si="117"/>
        <v>#N/A</v>
      </c>
      <c r="FY108" s="216" t="e">
        <f t="shared" ca="1" si="117"/>
        <v>#N/A</v>
      </c>
      <c r="FZ108" s="216" t="e">
        <f t="shared" ca="1" si="117"/>
        <v>#N/A</v>
      </c>
      <c r="GA108" s="216" t="e">
        <f t="shared" ca="1" si="117"/>
        <v>#N/A</v>
      </c>
      <c r="GB108" s="216" t="e">
        <f t="shared" ca="1" si="117"/>
        <v>#N/A</v>
      </c>
      <c r="GC108" s="216" t="e">
        <f t="shared" ca="1" si="117"/>
        <v>#N/A</v>
      </c>
      <c r="GD108" s="216" t="e">
        <f t="shared" ca="1" si="117"/>
        <v>#N/A</v>
      </c>
      <c r="GE108" s="216" t="e">
        <f t="shared" ca="1" si="117"/>
        <v>#N/A</v>
      </c>
      <c r="GF108" s="216" t="e">
        <f t="shared" ca="1" si="118"/>
        <v>#N/A</v>
      </c>
      <c r="GG108" s="216" t="e">
        <f t="shared" ca="1" si="118"/>
        <v>#N/A</v>
      </c>
      <c r="GH108" s="216" t="e">
        <f t="shared" ca="1" si="118"/>
        <v>#N/A</v>
      </c>
      <c r="GI108" s="216" t="e">
        <f t="shared" ca="1" si="118"/>
        <v>#N/A</v>
      </c>
      <c r="GJ108" s="216" t="e">
        <f t="shared" ca="1" si="118"/>
        <v>#N/A</v>
      </c>
      <c r="GK108" s="216" t="e">
        <f t="shared" ca="1" si="118"/>
        <v>#N/A</v>
      </c>
      <c r="GL108" s="216" t="e">
        <f t="shared" ca="1" si="118"/>
        <v>#N/A</v>
      </c>
      <c r="GM108" s="216" t="e">
        <f t="shared" ca="1" si="118"/>
        <v>#N/A</v>
      </c>
      <c r="GN108" s="216" t="e">
        <f t="shared" ca="1" si="118"/>
        <v>#N/A</v>
      </c>
      <c r="GO108" s="216" t="e">
        <f t="shared" ca="1" si="118"/>
        <v>#N/A</v>
      </c>
      <c r="GP108" s="216" t="e">
        <f t="shared" ca="1" si="118"/>
        <v>#N/A</v>
      </c>
      <c r="GQ108" s="216" t="e">
        <f t="shared" ca="1" si="118"/>
        <v>#N/A</v>
      </c>
      <c r="GR108" s="216" t="e">
        <f t="shared" ca="1" si="118"/>
        <v>#N/A</v>
      </c>
      <c r="GS108" s="216" t="e">
        <f t="shared" ca="1" si="118"/>
        <v>#N/A</v>
      </c>
      <c r="GT108" s="216" t="e">
        <f t="shared" ca="1" si="118"/>
        <v>#N/A</v>
      </c>
      <c r="GU108" s="216" t="e">
        <f t="shared" ca="1" si="118"/>
        <v>#N/A</v>
      </c>
      <c r="GV108" s="216" t="e">
        <f t="shared" ca="1" si="119"/>
        <v>#N/A</v>
      </c>
      <c r="GW108" s="216" t="e">
        <f t="shared" ca="1" si="119"/>
        <v>#N/A</v>
      </c>
      <c r="GX108" s="216" t="e">
        <f t="shared" ca="1" si="119"/>
        <v>#N/A</v>
      </c>
      <c r="GY108" s="216" t="e">
        <f t="shared" ca="1" si="119"/>
        <v>#N/A</v>
      </c>
      <c r="GZ108" s="216" t="e">
        <f t="shared" ca="1" si="119"/>
        <v>#N/A</v>
      </c>
    </row>
    <row r="109" spans="2:208" s="70" customFormat="1" ht="15" customHeight="1">
      <c r="B109" s="573">
        <v>46069</v>
      </c>
      <c r="C109" s="573">
        <v>46070</v>
      </c>
      <c r="D109" s="573">
        <v>46071</v>
      </c>
      <c r="E109" s="573">
        <v>46166</v>
      </c>
      <c r="F109" s="573">
        <v>46289</v>
      </c>
      <c r="G109" s="573">
        <v>46290</v>
      </c>
      <c r="H109" s="573">
        <v>46291</v>
      </c>
      <c r="I109" s="37" t="s">
        <v>211</v>
      </c>
      <c r="M109" s="50" t="e">
        <f t="shared" ca="1" si="132"/>
        <v>#N/A</v>
      </c>
      <c r="N109" s="216" t="e">
        <f t="shared" ca="1" si="129"/>
        <v>#N/A</v>
      </c>
      <c r="O109" s="216" t="e">
        <f t="shared" ca="1" si="129"/>
        <v>#N/A</v>
      </c>
      <c r="P109" s="216" t="e">
        <f t="shared" ca="1" si="129"/>
        <v>#N/A</v>
      </c>
      <c r="Q109" s="216" t="e">
        <f t="shared" ca="1" si="129"/>
        <v>#N/A</v>
      </c>
      <c r="R109" s="216" t="e">
        <f t="shared" ca="1" si="129"/>
        <v>#N/A</v>
      </c>
      <c r="S109" s="216" t="e">
        <f t="shared" ca="1" si="129"/>
        <v>#N/A</v>
      </c>
      <c r="T109" s="216" t="e">
        <f t="shared" ca="1" si="129"/>
        <v>#N/A</v>
      </c>
      <c r="U109" s="216" t="e">
        <f t="shared" ca="1" si="129"/>
        <v>#N/A</v>
      </c>
      <c r="V109" s="216" t="e">
        <f t="shared" ca="1" si="129"/>
        <v>#N/A</v>
      </c>
      <c r="W109" s="216" t="e">
        <f t="shared" ca="1" si="129"/>
        <v>#N/A</v>
      </c>
      <c r="X109" s="216" t="e">
        <f t="shared" ca="1" si="129"/>
        <v>#N/A</v>
      </c>
      <c r="Y109" s="216" t="e">
        <f t="shared" ca="1" si="129"/>
        <v>#N/A</v>
      </c>
      <c r="Z109" s="216" t="e">
        <f t="shared" ca="1" si="129"/>
        <v>#N/A</v>
      </c>
      <c r="AA109" s="216" t="e">
        <f t="shared" ca="1" si="129"/>
        <v>#N/A</v>
      </c>
      <c r="AB109" s="216" t="e">
        <f t="shared" ca="1" si="129"/>
        <v>#N/A</v>
      </c>
      <c r="AC109" s="216" t="e">
        <f t="shared" ca="1" si="129"/>
        <v>#N/A</v>
      </c>
      <c r="AD109" s="216" t="e">
        <f t="shared" ca="1" si="130"/>
        <v>#N/A</v>
      </c>
      <c r="AE109" s="216" t="e">
        <f t="shared" ca="1" si="130"/>
        <v>#N/A</v>
      </c>
      <c r="AF109" s="216" t="e">
        <f t="shared" ca="1" si="130"/>
        <v>#N/A</v>
      </c>
      <c r="AG109" s="216" t="e">
        <f t="shared" ca="1" si="130"/>
        <v>#N/A</v>
      </c>
      <c r="AH109" s="216" t="e">
        <f t="shared" ca="1" si="130"/>
        <v>#N/A</v>
      </c>
      <c r="AI109" s="216" t="e">
        <f t="shared" ca="1" si="130"/>
        <v>#N/A</v>
      </c>
      <c r="AJ109" s="216" t="e">
        <f t="shared" ca="1" si="130"/>
        <v>#N/A</v>
      </c>
      <c r="AK109" s="216" t="e">
        <f t="shared" ca="1" si="130"/>
        <v>#N/A</v>
      </c>
      <c r="AL109" s="216" t="e">
        <f t="shared" ca="1" si="130"/>
        <v>#N/A</v>
      </c>
      <c r="AM109" s="216" t="e">
        <f t="shared" ca="1" si="130"/>
        <v>#N/A</v>
      </c>
      <c r="AN109" s="216" t="e">
        <f t="shared" ca="1" si="130"/>
        <v>#N/A</v>
      </c>
      <c r="AO109" s="216" t="e">
        <f t="shared" ca="1" si="130"/>
        <v>#N/A</v>
      </c>
      <c r="AP109" s="216" t="e">
        <f t="shared" ca="1" si="130"/>
        <v>#N/A</v>
      </c>
      <c r="AQ109" s="216" t="e">
        <f t="shared" ca="1" si="130"/>
        <v>#N/A</v>
      </c>
      <c r="AR109" s="216" t="e">
        <f t="shared" ca="1" si="130"/>
        <v>#N/A</v>
      </c>
      <c r="AS109" s="223" t="e">
        <f t="shared" ca="1" si="130"/>
        <v>#N/A</v>
      </c>
      <c r="AT109" s="34"/>
      <c r="AU109" s="215" t="e">
        <f t="shared" ca="1" si="124"/>
        <v>#N/A</v>
      </c>
      <c r="AV109" s="216" t="e">
        <f t="shared" ca="1" si="124"/>
        <v>#N/A</v>
      </c>
      <c r="AW109" s="217" t="e">
        <f t="shared" ca="1" si="131"/>
        <v>#N/A</v>
      </c>
      <c r="AX109" s="218" t="e">
        <f t="shared" ca="1" si="131"/>
        <v>#N/A</v>
      </c>
      <c r="AY109" s="218" t="e">
        <f t="shared" ca="1" si="131"/>
        <v>#N/A</v>
      </c>
      <c r="AZ109" s="218" t="e">
        <f t="shared" ca="1" si="133"/>
        <v>#N/A</v>
      </c>
      <c r="BA109" s="219" t="e">
        <f t="shared" ca="1" si="133"/>
        <v>#N/A</v>
      </c>
      <c r="BB109" s="34"/>
      <c r="BC109" s="34">
        <f t="shared" si="126"/>
        <v>18</v>
      </c>
      <c r="BD109" s="531">
        <v>4</v>
      </c>
      <c r="BE109" s="535">
        <f t="shared" si="127"/>
        <v>44624</v>
      </c>
      <c r="BF109" s="536" t="str">
        <f t="shared" si="128"/>
        <v>금</v>
      </c>
      <c r="BG109" s="534" t="e">
        <f t="shared" ca="1" si="122"/>
        <v>#REF!</v>
      </c>
      <c r="BH109" s="534" t="e">
        <f t="shared" ca="1" si="110"/>
        <v>#N/A</v>
      </c>
      <c r="BI109" s="534" t="e">
        <f t="shared" ca="1" si="110"/>
        <v>#N/A</v>
      </c>
      <c r="BJ109" s="534" t="e">
        <f t="shared" ca="1" si="110"/>
        <v>#N/A</v>
      </c>
      <c r="BK109" s="534" t="e">
        <f t="shared" ca="1" si="110"/>
        <v>#N/A</v>
      </c>
      <c r="BL109" s="534" t="e">
        <f t="shared" ca="1" si="110"/>
        <v>#N/A</v>
      </c>
      <c r="BM109" s="534" t="e">
        <f t="shared" ca="1" si="110"/>
        <v>#N/A</v>
      </c>
      <c r="BN109" s="534" t="e">
        <f t="shared" ca="1" si="110"/>
        <v>#N/A</v>
      </c>
      <c r="BO109" s="534" t="e">
        <f t="shared" ca="1" si="110"/>
        <v>#N/A</v>
      </c>
      <c r="BP109" s="534" t="e">
        <f t="shared" ca="1" si="110"/>
        <v>#N/A</v>
      </c>
      <c r="BQ109" s="534" t="e">
        <f t="shared" ca="1" si="110"/>
        <v>#N/A</v>
      </c>
      <c r="BR109" s="534" t="e">
        <f t="shared" ca="1" si="110"/>
        <v>#N/A</v>
      </c>
      <c r="BS109" s="534" t="e">
        <f t="shared" ca="1" si="110"/>
        <v>#N/A</v>
      </c>
      <c r="BT109" s="534" t="e">
        <f t="shared" ca="1" si="110"/>
        <v>#N/A</v>
      </c>
      <c r="BU109" s="534" t="e">
        <f t="shared" ca="1" si="110"/>
        <v>#N/A</v>
      </c>
      <c r="BV109" s="534" t="e">
        <f t="shared" ca="1" si="110"/>
        <v>#N/A</v>
      </c>
      <c r="BW109" s="534" t="e">
        <f t="shared" ca="1" si="110"/>
        <v>#N/A</v>
      </c>
      <c r="BX109" s="534" t="e">
        <f t="shared" ca="1" si="111"/>
        <v>#N/A</v>
      </c>
      <c r="BY109" s="534" t="e">
        <f t="shared" ca="1" si="111"/>
        <v>#N/A</v>
      </c>
      <c r="BZ109" s="534" t="e">
        <f t="shared" ca="1" si="111"/>
        <v>#N/A</v>
      </c>
      <c r="CA109" s="534" t="e">
        <f t="shared" ca="1" si="111"/>
        <v>#N/A</v>
      </c>
      <c r="CB109" s="534" t="e">
        <f t="shared" ca="1" si="111"/>
        <v>#N/A</v>
      </c>
      <c r="CC109" s="216" t="e">
        <f t="shared" ca="1" si="111"/>
        <v>#N/A</v>
      </c>
      <c r="CD109" s="216" t="e">
        <f t="shared" ca="1" si="111"/>
        <v>#N/A</v>
      </c>
      <c r="CE109" s="216" t="e">
        <f t="shared" ca="1" si="111"/>
        <v>#N/A</v>
      </c>
      <c r="CF109" s="216" t="e">
        <f t="shared" ca="1" si="111"/>
        <v>#N/A</v>
      </c>
      <c r="CG109" s="216" t="e">
        <f t="shared" ca="1" si="111"/>
        <v>#N/A</v>
      </c>
      <c r="CH109" s="216" t="e">
        <f t="shared" ca="1" si="111"/>
        <v>#N/A</v>
      </c>
      <c r="CI109" s="216" t="e">
        <f t="shared" ca="1" si="111"/>
        <v>#N/A</v>
      </c>
      <c r="CJ109" s="216" t="e">
        <f t="shared" ca="1" si="111"/>
        <v>#N/A</v>
      </c>
      <c r="CK109" s="216" t="e">
        <f t="shared" ca="1" si="111"/>
        <v>#N/A</v>
      </c>
      <c r="CL109" s="216" t="e">
        <f t="shared" ca="1" si="111"/>
        <v>#N/A</v>
      </c>
      <c r="CM109" s="216" t="e">
        <f t="shared" ca="1" si="111"/>
        <v>#N/A</v>
      </c>
      <c r="CN109" s="216" t="e">
        <f t="shared" ca="1" si="112"/>
        <v>#N/A</v>
      </c>
      <c r="CO109" s="216" t="e">
        <f t="shared" ca="1" si="112"/>
        <v>#N/A</v>
      </c>
      <c r="CP109" s="216" t="e">
        <f t="shared" ca="1" si="112"/>
        <v>#N/A</v>
      </c>
      <c r="CQ109" s="216" t="e">
        <f t="shared" ca="1" si="112"/>
        <v>#N/A</v>
      </c>
      <c r="CR109" s="216" t="e">
        <f t="shared" ca="1" si="112"/>
        <v>#N/A</v>
      </c>
      <c r="CS109" s="216" t="e">
        <f t="shared" ca="1" si="112"/>
        <v>#N/A</v>
      </c>
      <c r="CT109" s="216" t="e">
        <f t="shared" ca="1" si="112"/>
        <v>#N/A</v>
      </c>
      <c r="CU109" s="216" t="e">
        <f t="shared" ca="1" si="112"/>
        <v>#N/A</v>
      </c>
      <c r="CV109" s="216" t="e">
        <f t="shared" ca="1" si="112"/>
        <v>#N/A</v>
      </c>
      <c r="CW109" s="216" t="e">
        <f t="shared" ca="1" si="112"/>
        <v>#N/A</v>
      </c>
      <c r="CX109" s="216" t="e">
        <f t="shared" ca="1" si="112"/>
        <v>#N/A</v>
      </c>
      <c r="CY109" s="216" t="e">
        <f t="shared" ca="1" si="112"/>
        <v>#N/A</v>
      </c>
      <c r="CZ109" s="216" t="e">
        <f t="shared" ca="1" si="112"/>
        <v>#N/A</v>
      </c>
      <c r="DA109" s="216" t="e">
        <f t="shared" ca="1" si="112"/>
        <v>#N/A</v>
      </c>
      <c r="DB109" s="216" t="e">
        <f t="shared" ca="1" si="112"/>
        <v>#N/A</v>
      </c>
      <c r="DC109" s="216" t="e">
        <f t="shared" ca="1" si="112"/>
        <v>#N/A</v>
      </c>
      <c r="DD109" s="216" t="e">
        <f t="shared" ca="1" si="113"/>
        <v>#N/A</v>
      </c>
      <c r="DE109" s="216" t="e">
        <f t="shared" ca="1" si="113"/>
        <v>#N/A</v>
      </c>
      <c r="DF109" s="216" t="e">
        <f t="shared" ca="1" si="113"/>
        <v>#N/A</v>
      </c>
      <c r="DG109" s="216" t="e">
        <f t="shared" ca="1" si="113"/>
        <v>#N/A</v>
      </c>
      <c r="DH109" s="216" t="e">
        <f t="shared" ca="1" si="113"/>
        <v>#N/A</v>
      </c>
      <c r="DI109" s="216" t="e">
        <f t="shared" ca="1" si="113"/>
        <v>#N/A</v>
      </c>
      <c r="DJ109" s="216" t="e">
        <f t="shared" ca="1" si="113"/>
        <v>#N/A</v>
      </c>
      <c r="DK109" s="216" t="e">
        <f t="shared" ca="1" si="113"/>
        <v>#N/A</v>
      </c>
      <c r="DL109" s="216" t="e">
        <f t="shared" ca="1" si="113"/>
        <v>#N/A</v>
      </c>
      <c r="DM109" s="216" t="e">
        <f t="shared" ca="1" si="113"/>
        <v>#N/A</v>
      </c>
      <c r="DN109" s="216" t="e">
        <f t="shared" ca="1" si="113"/>
        <v>#N/A</v>
      </c>
      <c r="DO109" s="216" t="e">
        <f t="shared" ca="1" si="113"/>
        <v>#N/A</v>
      </c>
      <c r="DP109" s="216" t="e">
        <f t="shared" ca="1" si="113"/>
        <v>#N/A</v>
      </c>
      <c r="DQ109" s="216" t="e">
        <f t="shared" ca="1" si="113"/>
        <v>#N/A</v>
      </c>
      <c r="DR109" s="216" t="e">
        <f t="shared" ca="1" si="113"/>
        <v>#N/A</v>
      </c>
      <c r="DS109" s="216" t="e">
        <f t="shared" ca="1" si="113"/>
        <v>#N/A</v>
      </c>
      <c r="DT109" s="216" t="e">
        <f t="shared" ca="1" si="114"/>
        <v>#N/A</v>
      </c>
      <c r="DU109" s="216" t="e">
        <f t="shared" ca="1" si="114"/>
        <v>#N/A</v>
      </c>
      <c r="DV109" s="216" t="e">
        <f t="shared" ca="1" si="114"/>
        <v>#N/A</v>
      </c>
      <c r="DW109" s="216" t="e">
        <f t="shared" ca="1" si="114"/>
        <v>#N/A</v>
      </c>
      <c r="DX109" s="216" t="e">
        <f t="shared" ca="1" si="114"/>
        <v>#N/A</v>
      </c>
      <c r="DY109" s="216" t="e">
        <f t="shared" ca="1" si="114"/>
        <v>#N/A</v>
      </c>
      <c r="DZ109" s="216" t="e">
        <f t="shared" ca="1" si="114"/>
        <v>#N/A</v>
      </c>
      <c r="EA109" s="216" t="e">
        <f t="shared" ca="1" si="114"/>
        <v>#N/A</v>
      </c>
      <c r="EB109" s="216" t="e">
        <f t="shared" ca="1" si="114"/>
        <v>#N/A</v>
      </c>
      <c r="EC109" s="216" t="e">
        <f t="shared" ca="1" si="114"/>
        <v>#N/A</v>
      </c>
      <c r="ED109" s="216" t="e">
        <f t="shared" ca="1" si="114"/>
        <v>#N/A</v>
      </c>
      <c r="EE109" s="216" t="e">
        <f t="shared" ca="1" si="114"/>
        <v>#N/A</v>
      </c>
      <c r="EF109" s="216" t="e">
        <f t="shared" ca="1" si="114"/>
        <v>#N/A</v>
      </c>
      <c r="EG109" s="216" t="e">
        <f t="shared" ca="1" si="114"/>
        <v>#N/A</v>
      </c>
      <c r="EH109" s="216" t="e">
        <f t="shared" ca="1" si="114"/>
        <v>#N/A</v>
      </c>
      <c r="EI109" s="216" t="e">
        <f t="shared" ca="1" si="114"/>
        <v>#N/A</v>
      </c>
      <c r="EJ109" s="216" t="e">
        <f t="shared" ca="1" si="115"/>
        <v>#N/A</v>
      </c>
      <c r="EK109" s="216" t="e">
        <f t="shared" ca="1" si="115"/>
        <v>#N/A</v>
      </c>
      <c r="EL109" s="216" t="e">
        <f t="shared" ca="1" si="115"/>
        <v>#N/A</v>
      </c>
      <c r="EM109" s="216" t="e">
        <f t="shared" ca="1" si="115"/>
        <v>#N/A</v>
      </c>
      <c r="EN109" s="216" t="e">
        <f t="shared" ca="1" si="115"/>
        <v>#N/A</v>
      </c>
      <c r="EO109" s="216" t="e">
        <f t="shared" ca="1" si="115"/>
        <v>#N/A</v>
      </c>
      <c r="EP109" s="216" t="e">
        <f t="shared" ca="1" si="115"/>
        <v>#N/A</v>
      </c>
      <c r="EQ109" s="216" t="e">
        <f t="shared" ca="1" si="115"/>
        <v>#N/A</v>
      </c>
      <c r="ER109" s="216" t="e">
        <f t="shared" ca="1" si="115"/>
        <v>#N/A</v>
      </c>
      <c r="ES109" s="216" t="e">
        <f t="shared" ca="1" si="115"/>
        <v>#N/A</v>
      </c>
      <c r="ET109" s="216" t="e">
        <f t="shared" ca="1" si="115"/>
        <v>#N/A</v>
      </c>
      <c r="EU109" s="216" t="e">
        <f t="shared" ca="1" si="115"/>
        <v>#N/A</v>
      </c>
      <c r="EV109" s="216" t="e">
        <f t="shared" ca="1" si="115"/>
        <v>#N/A</v>
      </c>
      <c r="EW109" s="216" t="e">
        <f t="shared" ca="1" si="115"/>
        <v>#N/A</v>
      </c>
      <c r="EX109" s="216" t="e">
        <f t="shared" ca="1" si="115"/>
        <v>#N/A</v>
      </c>
      <c r="EY109" s="216" t="e">
        <f t="shared" ca="1" si="115"/>
        <v>#N/A</v>
      </c>
      <c r="EZ109" s="216" t="e">
        <f t="shared" ca="1" si="116"/>
        <v>#N/A</v>
      </c>
      <c r="FA109" s="216" t="e">
        <f t="shared" ca="1" si="116"/>
        <v>#N/A</v>
      </c>
      <c r="FB109" s="216" t="e">
        <f t="shared" ca="1" si="116"/>
        <v>#N/A</v>
      </c>
      <c r="FC109" s="216" t="e">
        <f t="shared" ca="1" si="116"/>
        <v>#N/A</v>
      </c>
      <c r="FD109" s="216" t="e">
        <f t="shared" ca="1" si="116"/>
        <v>#N/A</v>
      </c>
      <c r="FE109" s="216" t="e">
        <f t="shared" ca="1" si="116"/>
        <v>#N/A</v>
      </c>
      <c r="FF109" s="216" t="e">
        <f t="shared" ca="1" si="116"/>
        <v>#N/A</v>
      </c>
      <c r="FG109" s="216" t="e">
        <f t="shared" ca="1" si="116"/>
        <v>#N/A</v>
      </c>
      <c r="FH109" s="216" t="e">
        <f t="shared" ca="1" si="116"/>
        <v>#N/A</v>
      </c>
      <c r="FI109" s="216" t="e">
        <f t="shared" ca="1" si="116"/>
        <v>#N/A</v>
      </c>
      <c r="FJ109" s="216" t="e">
        <f t="shared" ca="1" si="116"/>
        <v>#N/A</v>
      </c>
      <c r="FK109" s="216" t="e">
        <f t="shared" ca="1" si="116"/>
        <v>#N/A</v>
      </c>
      <c r="FL109" s="216" t="e">
        <f t="shared" ca="1" si="116"/>
        <v>#N/A</v>
      </c>
      <c r="FM109" s="216" t="e">
        <f t="shared" ca="1" si="116"/>
        <v>#N/A</v>
      </c>
      <c r="FN109" s="216" t="e">
        <f t="shared" ca="1" si="116"/>
        <v>#N/A</v>
      </c>
      <c r="FO109" s="216" t="e">
        <f t="shared" ca="1" si="116"/>
        <v>#N/A</v>
      </c>
      <c r="FP109" s="216" t="e">
        <f t="shared" ca="1" si="117"/>
        <v>#N/A</v>
      </c>
      <c r="FQ109" s="216" t="e">
        <f t="shared" ca="1" si="117"/>
        <v>#N/A</v>
      </c>
      <c r="FR109" s="216" t="e">
        <f t="shared" ca="1" si="117"/>
        <v>#N/A</v>
      </c>
      <c r="FS109" s="216" t="e">
        <f t="shared" ca="1" si="117"/>
        <v>#N/A</v>
      </c>
      <c r="FT109" s="216" t="e">
        <f t="shared" ca="1" si="117"/>
        <v>#N/A</v>
      </c>
      <c r="FU109" s="216" t="e">
        <f t="shared" ca="1" si="117"/>
        <v>#N/A</v>
      </c>
      <c r="FV109" s="216" t="e">
        <f t="shared" ca="1" si="117"/>
        <v>#N/A</v>
      </c>
      <c r="FW109" s="216" t="e">
        <f t="shared" ca="1" si="117"/>
        <v>#N/A</v>
      </c>
      <c r="FX109" s="216" t="e">
        <f t="shared" ca="1" si="117"/>
        <v>#N/A</v>
      </c>
      <c r="FY109" s="216" t="e">
        <f t="shared" ca="1" si="117"/>
        <v>#N/A</v>
      </c>
      <c r="FZ109" s="216" t="e">
        <f t="shared" ca="1" si="117"/>
        <v>#N/A</v>
      </c>
      <c r="GA109" s="216" t="e">
        <f t="shared" ca="1" si="117"/>
        <v>#N/A</v>
      </c>
      <c r="GB109" s="216" t="e">
        <f t="shared" ca="1" si="117"/>
        <v>#N/A</v>
      </c>
      <c r="GC109" s="216" t="e">
        <f t="shared" ca="1" si="117"/>
        <v>#N/A</v>
      </c>
      <c r="GD109" s="216" t="e">
        <f t="shared" ca="1" si="117"/>
        <v>#N/A</v>
      </c>
      <c r="GE109" s="216" t="e">
        <f t="shared" ca="1" si="117"/>
        <v>#N/A</v>
      </c>
      <c r="GF109" s="216" t="e">
        <f t="shared" ca="1" si="118"/>
        <v>#N/A</v>
      </c>
      <c r="GG109" s="216" t="e">
        <f t="shared" ca="1" si="118"/>
        <v>#N/A</v>
      </c>
      <c r="GH109" s="216" t="e">
        <f t="shared" ca="1" si="118"/>
        <v>#N/A</v>
      </c>
      <c r="GI109" s="216" t="e">
        <f t="shared" ca="1" si="118"/>
        <v>#N/A</v>
      </c>
      <c r="GJ109" s="216" t="e">
        <f t="shared" ca="1" si="118"/>
        <v>#N/A</v>
      </c>
      <c r="GK109" s="216" t="e">
        <f t="shared" ca="1" si="118"/>
        <v>#N/A</v>
      </c>
      <c r="GL109" s="216" t="e">
        <f t="shared" ca="1" si="118"/>
        <v>#N/A</v>
      </c>
      <c r="GM109" s="216" t="e">
        <f t="shared" ca="1" si="118"/>
        <v>#N/A</v>
      </c>
      <c r="GN109" s="216" t="e">
        <f t="shared" ca="1" si="118"/>
        <v>#N/A</v>
      </c>
      <c r="GO109" s="216" t="e">
        <f t="shared" ca="1" si="118"/>
        <v>#N/A</v>
      </c>
      <c r="GP109" s="216" t="e">
        <f t="shared" ca="1" si="118"/>
        <v>#N/A</v>
      </c>
      <c r="GQ109" s="216" t="e">
        <f t="shared" ca="1" si="118"/>
        <v>#N/A</v>
      </c>
      <c r="GR109" s="216" t="e">
        <f t="shared" ca="1" si="118"/>
        <v>#N/A</v>
      </c>
      <c r="GS109" s="216" t="e">
        <f t="shared" ca="1" si="118"/>
        <v>#N/A</v>
      </c>
      <c r="GT109" s="216" t="e">
        <f t="shared" ca="1" si="118"/>
        <v>#N/A</v>
      </c>
      <c r="GU109" s="216" t="e">
        <f t="shared" ca="1" si="118"/>
        <v>#N/A</v>
      </c>
      <c r="GV109" s="216" t="e">
        <f t="shared" ca="1" si="119"/>
        <v>#N/A</v>
      </c>
      <c r="GW109" s="216" t="e">
        <f t="shared" ca="1" si="119"/>
        <v>#N/A</v>
      </c>
      <c r="GX109" s="216" t="e">
        <f t="shared" ca="1" si="119"/>
        <v>#N/A</v>
      </c>
      <c r="GY109" s="216" t="e">
        <f t="shared" ca="1" si="119"/>
        <v>#N/A</v>
      </c>
      <c r="GZ109" s="216" t="e">
        <f t="shared" ca="1" si="119"/>
        <v>#N/A</v>
      </c>
    </row>
    <row r="110" spans="2:208" s="70" customFormat="1" ht="15" customHeight="1">
      <c r="B110" s="573">
        <v>46424</v>
      </c>
      <c r="C110" s="573">
        <v>46425</v>
      </c>
      <c r="D110" s="573">
        <v>46426</v>
      </c>
      <c r="E110" s="573">
        <v>46520</v>
      </c>
      <c r="F110" s="573">
        <v>46644</v>
      </c>
      <c r="G110" s="573">
        <v>46645</v>
      </c>
      <c r="H110" s="573">
        <v>46646</v>
      </c>
      <c r="I110" s="37" t="s">
        <v>212</v>
      </c>
      <c r="M110" s="50" t="e">
        <f t="shared" ca="1" si="132"/>
        <v>#N/A</v>
      </c>
      <c r="N110" s="216" t="e">
        <f t="shared" ca="1" si="129"/>
        <v>#N/A</v>
      </c>
      <c r="O110" s="216" t="e">
        <f t="shared" ca="1" si="129"/>
        <v>#N/A</v>
      </c>
      <c r="P110" s="216" t="e">
        <f t="shared" ca="1" si="129"/>
        <v>#N/A</v>
      </c>
      <c r="Q110" s="216" t="e">
        <f t="shared" ca="1" si="129"/>
        <v>#N/A</v>
      </c>
      <c r="R110" s="216" t="e">
        <f t="shared" ca="1" si="129"/>
        <v>#N/A</v>
      </c>
      <c r="S110" s="216" t="e">
        <f t="shared" ca="1" si="129"/>
        <v>#N/A</v>
      </c>
      <c r="T110" s="216" t="e">
        <f t="shared" ca="1" si="129"/>
        <v>#N/A</v>
      </c>
      <c r="U110" s="216" t="e">
        <f t="shared" ca="1" si="129"/>
        <v>#N/A</v>
      </c>
      <c r="V110" s="216" t="e">
        <f t="shared" ca="1" si="129"/>
        <v>#N/A</v>
      </c>
      <c r="W110" s="216" t="e">
        <f t="shared" ca="1" si="129"/>
        <v>#N/A</v>
      </c>
      <c r="X110" s="216" t="e">
        <f t="shared" ca="1" si="129"/>
        <v>#N/A</v>
      </c>
      <c r="Y110" s="216" t="e">
        <f t="shared" ca="1" si="129"/>
        <v>#N/A</v>
      </c>
      <c r="Z110" s="216" t="e">
        <f t="shared" ca="1" si="129"/>
        <v>#N/A</v>
      </c>
      <c r="AA110" s="216" t="e">
        <f t="shared" ca="1" si="129"/>
        <v>#N/A</v>
      </c>
      <c r="AB110" s="216" t="e">
        <f t="shared" ca="1" si="129"/>
        <v>#N/A</v>
      </c>
      <c r="AC110" s="216" t="e">
        <f t="shared" ca="1" si="129"/>
        <v>#N/A</v>
      </c>
      <c r="AD110" s="216" t="e">
        <f t="shared" ca="1" si="130"/>
        <v>#N/A</v>
      </c>
      <c r="AE110" s="216" t="e">
        <f t="shared" ca="1" si="130"/>
        <v>#N/A</v>
      </c>
      <c r="AF110" s="216" t="e">
        <f t="shared" ca="1" si="130"/>
        <v>#N/A</v>
      </c>
      <c r="AG110" s="216" t="e">
        <f t="shared" ca="1" si="130"/>
        <v>#N/A</v>
      </c>
      <c r="AH110" s="216" t="e">
        <f t="shared" ca="1" si="130"/>
        <v>#N/A</v>
      </c>
      <c r="AI110" s="216" t="e">
        <f t="shared" ca="1" si="130"/>
        <v>#N/A</v>
      </c>
      <c r="AJ110" s="216" t="e">
        <f t="shared" ca="1" si="130"/>
        <v>#N/A</v>
      </c>
      <c r="AK110" s="216" t="e">
        <f t="shared" ca="1" si="130"/>
        <v>#N/A</v>
      </c>
      <c r="AL110" s="216" t="e">
        <f t="shared" ca="1" si="130"/>
        <v>#N/A</v>
      </c>
      <c r="AM110" s="216" t="e">
        <f t="shared" ca="1" si="130"/>
        <v>#N/A</v>
      </c>
      <c r="AN110" s="216" t="e">
        <f t="shared" ca="1" si="130"/>
        <v>#N/A</v>
      </c>
      <c r="AO110" s="216" t="e">
        <f t="shared" ca="1" si="130"/>
        <v>#N/A</v>
      </c>
      <c r="AP110" s="216" t="e">
        <f t="shared" ca="1" si="130"/>
        <v>#N/A</v>
      </c>
      <c r="AQ110" s="216" t="e">
        <f t="shared" ca="1" si="130"/>
        <v>#N/A</v>
      </c>
      <c r="AR110" s="216" t="e">
        <f t="shared" ca="1" si="130"/>
        <v>#N/A</v>
      </c>
      <c r="AS110" s="223" t="e">
        <f t="shared" ca="1" si="130"/>
        <v>#N/A</v>
      </c>
      <c r="AT110" s="34"/>
      <c r="AU110" s="215" t="e">
        <f t="shared" ca="1" si="124"/>
        <v>#N/A</v>
      </c>
      <c r="AV110" s="216" t="e">
        <f t="shared" ca="1" si="124"/>
        <v>#N/A</v>
      </c>
      <c r="AW110" s="217" t="e">
        <f t="shared" ca="1" si="131"/>
        <v>#N/A</v>
      </c>
      <c r="AX110" s="218" t="e">
        <f t="shared" ca="1" si="131"/>
        <v>#N/A</v>
      </c>
      <c r="AY110" s="218" t="e">
        <f t="shared" ca="1" si="131"/>
        <v>#N/A</v>
      </c>
      <c r="AZ110" s="218" t="e">
        <f t="shared" ca="1" si="133"/>
        <v>#N/A</v>
      </c>
      <c r="BA110" s="219" t="e">
        <f t="shared" ca="1" si="133"/>
        <v>#N/A</v>
      </c>
      <c r="BB110" s="34"/>
      <c r="BC110" s="34">
        <f t="shared" si="126"/>
        <v>19</v>
      </c>
      <c r="BD110" s="531">
        <v>5</v>
      </c>
      <c r="BE110" s="535">
        <f t="shared" si="127"/>
        <v>44625</v>
      </c>
      <c r="BF110" s="536" t="str">
        <f t="shared" si="128"/>
        <v>토</v>
      </c>
      <c r="BG110" s="534" t="e">
        <f t="shared" ca="1" si="122"/>
        <v>#REF!</v>
      </c>
      <c r="BH110" s="534" t="e">
        <f t="shared" ca="1" si="110"/>
        <v>#N/A</v>
      </c>
      <c r="BI110" s="534" t="e">
        <f t="shared" ca="1" si="110"/>
        <v>#N/A</v>
      </c>
      <c r="BJ110" s="534" t="e">
        <f t="shared" ca="1" si="110"/>
        <v>#N/A</v>
      </c>
      <c r="BK110" s="534" t="e">
        <f t="shared" ca="1" si="110"/>
        <v>#N/A</v>
      </c>
      <c r="BL110" s="534" t="e">
        <f t="shared" ca="1" si="110"/>
        <v>#N/A</v>
      </c>
      <c r="BM110" s="534" t="e">
        <f t="shared" ca="1" si="110"/>
        <v>#N/A</v>
      </c>
      <c r="BN110" s="534" t="e">
        <f t="shared" ca="1" si="110"/>
        <v>#N/A</v>
      </c>
      <c r="BO110" s="534" t="e">
        <f t="shared" ca="1" si="110"/>
        <v>#N/A</v>
      </c>
      <c r="BP110" s="534" t="e">
        <f t="shared" ca="1" si="110"/>
        <v>#N/A</v>
      </c>
      <c r="BQ110" s="534" t="e">
        <f t="shared" ca="1" si="110"/>
        <v>#N/A</v>
      </c>
      <c r="BR110" s="534" t="e">
        <f t="shared" ca="1" si="110"/>
        <v>#N/A</v>
      </c>
      <c r="BS110" s="534" t="e">
        <f t="shared" ca="1" si="110"/>
        <v>#N/A</v>
      </c>
      <c r="BT110" s="534" t="e">
        <f t="shared" ca="1" si="110"/>
        <v>#N/A</v>
      </c>
      <c r="BU110" s="534" t="e">
        <f t="shared" ca="1" si="110"/>
        <v>#N/A</v>
      </c>
      <c r="BV110" s="534" t="e">
        <f t="shared" ca="1" si="110"/>
        <v>#N/A</v>
      </c>
      <c r="BW110" s="534" t="e">
        <f t="shared" ca="1" si="110"/>
        <v>#N/A</v>
      </c>
      <c r="BX110" s="534" t="e">
        <f t="shared" ca="1" si="111"/>
        <v>#N/A</v>
      </c>
      <c r="BY110" s="534" t="e">
        <f t="shared" ca="1" si="111"/>
        <v>#N/A</v>
      </c>
      <c r="BZ110" s="534" t="e">
        <f t="shared" ca="1" si="111"/>
        <v>#N/A</v>
      </c>
      <c r="CA110" s="534" t="e">
        <f t="shared" ca="1" si="111"/>
        <v>#N/A</v>
      </c>
      <c r="CB110" s="534" t="e">
        <f t="shared" ca="1" si="111"/>
        <v>#N/A</v>
      </c>
      <c r="CC110" s="216" t="e">
        <f t="shared" ca="1" si="111"/>
        <v>#N/A</v>
      </c>
      <c r="CD110" s="216" t="e">
        <f t="shared" ca="1" si="111"/>
        <v>#N/A</v>
      </c>
      <c r="CE110" s="216" t="e">
        <f t="shared" ca="1" si="111"/>
        <v>#N/A</v>
      </c>
      <c r="CF110" s="216" t="e">
        <f t="shared" ca="1" si="111"/>
        <v>#N/A</v>
      </c>
      <c r="CG110" s="216" t="e">
        <f t="shared" ca="1" si="111"/>
        <v>#N/A</v>
      </c>
      <c r="CH110" s="216" t="e">
        <f t="shared" ca="1" si="111"/>
        <v>#N/A</v>
      </c>
      <c r="CI110" s="216" t="e">
        <f t="shared" ca="1" si="111"/>
        <v>#N/A</v>
      </c>
      <c r="CJ110" s="216" t="e">
        <f t="shared" ca="1" si="111"/>
        <v>#N/A</v>
      </c>
      <c r="CK110" s="216" t="e">
        <f t="shared" ca="1" si="111"/>
        <v>#N/A</v>
      </c>
      <c r="CL110" s="216" t="e">
        <f t="shared" ca="1" si="111"/>
        <v>#N/A</v>
      </c>
      <c r="CM110" s="216" t="e">
        <f t="shared" ca="1" si="111"/>
        <v>#N/A</v>
      </c>
      <c r="CN110" s="216" t="e">
        <f t="shared" ca="1" si="112"/>
        <v>#N/A</v>
      </c>
      <c r="CO110" s="216" t="e">
        <f t="shared" ca="1" si="112"/>
        <v>#N/A</v>
      </c>
      <c r="CP110" s="216" t="e">
        <f t="shared" ca="1" si="112"/>
        <v>#N/A</v>
      </c>
      <c r="CQ110" s="216" t="e">
        <f t="shared" ca="1" si="112"/>
        <v>#N/A</v>
      </c>
      <c r="CR110" s="216" t="e">
        <f t="shared" ca="1" si="112"/>
        <v>#N/A</v>
      </c>
      <c r="CS110" s="216" t="e">
        <f t="shared" ca="1" si="112"/>
        <v>#N/A</v>
      </c>
      <c r="CT110" s="216" t="e">
        <f t="shared" ca="1" si="112"/>
        <v>#N/A</v>
      </c>
      <c r="CU110" s="216" t="e">
        <f t="shared" ca="1" si="112"/>
        <v>#N/A</v>
      </c>
      <c r="CV110" s="216" t="e">
        <f t="shared" ca="1" si="112"/>
        <v>#N/A</v>
      </c>
      <c r="CW110" s="216" t="e">
        <f t="shared" ca="1" si="112"/>
        <v>#N/A</v>
      </c>
      <c r="CX110" s="216" t="e">
        <f t="shared" ca="1" si="112"/>
        <v>#N/A</v>
      </c>
      <c r="CY110" s="216" t="e">
        <f t="shared" ca="1" si="112"/>
        <v>#N/A</v>
      </c>
      <c r="CZ110" s="216" t="e">
        <f t="shared" ca="1" si="112"/>
        <v>#N/A</v>
      </c>
      <c r="DA110" s="216" t="e">
        <f t="shared" ca="1" si="112"/>
        <v>#N/A</v>
      </c>
      <c r="DB110" s="216" t="e">
        <f t="shared" ca="1" si="112"/>
        <v>#N/A</v>
      </c>
      <c r="DC110" s="216" t="e">
        <f t="shared" ca="1" si="112"/>
        <v>#N/A</v>
      </c>
      <c r="DD110" s="216" t="e">
        <f t="shared" ca="1" si="113"/>
        <v>#N/A</v>
      </c>
      <c r="DE110" s="216" t="e">
        <f t="shared" ca="1" si="113"/>
        <v>#N/A</v>
      </c>
      <c r="DF110" s="216" t="e">
        <f t="shared" ca="1" si="113"/>
        <v>#N/A</v>
      </c>
      <c r="DG110" s="216" t="e">
        <f t="shared" ca="1" si="113"/>
        <v>#N/A</v>
      </c>
      <c r="DH110" s="216" t="e">
        <f t="shared" ca="1" si="113"/>
        <v>#N/A</v>
      </c>
      <c r="DI110" s="216" t="e">
        <f t="shared" ca="1" si="113"/>
        <v>#N/A</v>
      </c>
      <c r="DJ110" s="216" t="e">
        <f t="shared" ca="1" si="113"/>
        <v>#N/A</v>
      </c>
      <c r="DK110" s="216" t="e">
        <f t="shared" ca="1" si="113"/>
        <v>#N/A</v>
      </c>
      <c r="DL110" s="216" t="e">
        <f t="shared" ca="1" si="113"/>
        <v>#N/A</v>
      </c>
      <c r="DM110" s="216" t="e">
        <f t="shared" ca="1" si="113"/>
        <v>#N/A</v>
      </c>
      <c r="DN110" s="216" t="e">
        <f t="shared" ca="1" si="113"/>
        <v>#N/A</v>
      </c>
      <c r="DO110" s="216" t="e">
        <f t="shared" ca="1" si="113"/>
        <v>#N/A</v>
      </c>
      <c r="DP110" s="216" t="e">
        <f t="shared" ca="1" si="113"/>
        <v>#N/A</v>
      </c>
      <c r="DQ110" s="216" t="e">
        <f t="shared" ca="1" si="113"/>
        <v>#N/A</v>
      </c>
      <c r="DR110" s="216" t="e">
        <f t="shared" ca="1" si="113"/>
        <v>#N/A</v>
      </c>
      <c r="DS110" s="216" t="e">
        <f t="shared" ca="1" si="113"/>
        <v>#N/A</v>
      </c>
      <c r="DT110" s="216" t="e">
        <f t="shared" ca="1" si="114"/>
        <v>#N/A</v>
      </c>
      <c r="DU110" s="216" t="e">
        <f t="shared" ca="1" si="114"/>
        <v>#N/A</v>
      </c>
      <c r="DV110" s="216" t="e">
        <f t="shared" ca="1" si="114"/>
        <v>#N/A</v>
      </c>
      <c r="DW110" s="216" t="e">
        <f t="shared" ca="1" si="114"/>
        <v>#N/A</v>
      </c>
      <c r="DX110" s="216" t="e">
        <f t="shared" ca="1" si="114"/>
        <v>#N/A</v>
      </c>
      <c r="DY110" s="216" t="e">
        <f t="shared" ca="1" si="114"/>
        <v>#N/A</v>
      </c>
      <c r="DZ110" s="216" t="e">
        <f t="shared" ca="1" si="114"/>
        <v>#N/A</v>
      </c>
      <c r="EA110" s="216" t="e">
        <f t="shared" ca="1" si="114"/>
        <v>#N/A</v>
      </c>
      <c r="EB110" s="216" t="e">
        <f t="shared" ca="1" si="114"/>
        <v>#N/A</v>
      </c>
      <c r="EC110" s="216" t="e">
        <f t="shared" ca="1" si="114"/>
        <v>#N/A</v>
      </c>
      <c r="ED110" s="216" t="e">
        <f t="shared" ca="1" si="114"/>
        <v>#N/A</v>
      </c>
      <c r="EE110" s="216" t="e">
        <f t="shared" ca="1" si="114"/>
        <v>#N/A</v>
      </c>
      <c r="EF110" s="216" t="e">
        <f t="shared" ca="1" si="114"/>
        <v>#N/A</v>
      </c>
      <c r="EG110" s="216" t="e">
        <f t="shared" ca="1" si="114"/>
        <v>#N/A</v>
      </c>
      <c r="EH110" s="216" t="e">
        <f t="shared" ca="1" si="114"/>
        <v>#N/A</v>
      </c>
      <c r="EI110" s="216" t="e">
        <f t="shared" ca="1" si="114"/>
        <v>#N/A</v>
      </c>
      <c r="EJ110" s="216" t="e">
        <f t="shared" ca="1" si="115"/>
        <v>#N/A</v>
      </c>
      <c r="EK110" s="216" t="e">
        <f t="shared" ca="1" si="115"/>
        <v>#N/A</v>
      </c>
      <c r="EL110" s="216" t="e">
        <f t="shared" ca="1" si="115"/>
        <v>#N/A</v>
      </c>
      <c r="EM110" s="216" t="e">
        <f t="shared" ca="1" si="115"/>
        <v>#N/A</v>
      </c>
      <c r="EN110" s="216" t="e">
        <f t="shared" ca="1" si="115"/>
        <v>#N/A</v>
      </c>
      <c r="EO110" s="216" t="e">
        <f t="shared" ca="1" si="115"/>
        <v>#N/A</v>
      </c>
      <c r="EP110" s="216" t="e">
        <f t="shared" ca="1" si="115"/>
        <v>#N/A</v>
      </c>
      <c r="EQ110" s="216" t="e">
        <f t="shared" ca="1" si="115"/>
        <v>#N/A</v>
      </c>
      <c r="ER110" s="216" t="e">
        <f t="shared" ca="1" si="115"/>
        <v>#N/A</v>
      </c>
      <c r="ES110" s="216" t="e">
        <f t="shared" ca="1" si="115"/>
        <v>#N/A</v>
      </c>
      <c r="ET110" s="216" t="e">
        <f t="shared" ca="1" si="115"/>
        <v>#N/A</v>
      </c>
      <c r="EU110" s="216" t="e">
        <f t="shared" ca="1" si="115"/>
        <v>#N/A</v>
      </c>
      <c r="EV110" s="216" t="e">
        <f t="shared" ca="1" si="115"/>
        <v>#N/A</v>
      </c>
      <c r="EW110" s="216" t="e">
        <f t="shared" ca="1" si="115"/>
        <v>#N/A</v>
      </c>
      <c r="EX110" s="216" t="e">
        <f t="shared" ca="1" si="115"/>
        <v>#N/A</v>
      </c>
      <c r="EY110" s="216" t="e">
        <f t="shared" ca="1" si="115"/>
        <v>#N/A</v>
      </c>
      <c r="EZ110" s="216" t="e">
        <f t="shared" ca="1" si="116"/>
        <v>#N/A</v>
      </c>
      <c r="FA110" s="216" t="e">
        <f t="shared" ca="1" si="116"/>
        <v>#N/A</v>
      </c>
      <c r="FB110" s="216" t="e">
        <f t="shared" ca="1" si="116"/>
        <v>#N/A</v>
      </c>
      <c r="FC110" s="216" t="e">
        <f t="shared" ca="1" si="116"/>
        <v>#N/A</v>
      </c>
      <c r="FD110" s="216" t="e">
        <f t="shared" ca="1" si="116"/>
        <v>#N/A</v>
      </c>
      <c r="FE110" s="216" t="e">
        <f t="shared" ca="1" si="116"/>
        <v>#N/A</v>
      </c>
      <c r="FF110" s="216" t="e">
        <f t="shared" ca="1" si="116"/>
        <v>#N/A</v>
      </c>
      <c r="FG110" s="216" t="e">
        <f t="shared" ca="1" si="116"/>
        <v>#N/A</v>
      </c>
      <c r="FH110" s="216" t="e">
        <f t="shared" ca="1" si="116"/>
        <v>#N/A</v>
      </c>
      <c r="FI110" s="216" t="e">
        <f t="shared" ca="1" si="116"/>
        <v>#N/A</v>
      </c>
      <c r="FJ110" s="216" t="e">
        <f t="shared" ca="1" si="116"/>
        <v>#N/A</v>
      </c>
      <c r="FK110" s="216" t="e">
        <f t="shared" ca="1" si="116"/>
        <v>#N/A</v>
      </c>
      <c r="FL110" s="216" t="e">
        <f t="shared" ca="1" si="116"/>
        <v>#N/A</v>
      </c>
      <c r="FM110" s="216" t="e">
        <f t="shared" ca="1" si="116"/>
        <v>#N/A</v>
      </c>
      <c r="FN110" s="216" t="e">
        <f t="shared" ca="1" si="116"/>
        <v>#N/A</v>
      </c>
      <c r="FO110" s="216" t="e">
        <f t="shared" ca="1" si="116"/>
        <v>#N/A</v>
      </c>
      <c r="FP110" s="216" t="e">
        <f t="shared" ca="1" si="117"/>
        <v>#N/A</v>
      </c>
      <c r="FQ110" s="216" t="e">
        <f t="shared" ca="1" si="117"/>
        <v>#N/A</v>
      </c>
      <c r="FR110" s="216" t="e">
        <f t="shared" ca="1" si="117"/>
        <v>#N/A</v>
      </c>
      <c r="FS110" s="216" t="e">
        <f t="shared" ca="1" si="117"/>
        <v>#N/A</v>
      </c>
      <c r="FT110" s="216" t="e">
        <f t="shared" ca="1" si="117"/>
        <v>#N/A</v>
      </c>
      <c r="FU110" s="216" t="e">
        <f t="shared" ca="1" si="117"/>
        <v>#N/A</v>
      </c>
      <c r="FV110" s="216" t="e">
        <f t="shared" ca="1" si="117"/>
        <v>#N/A</v>
      </c>
      <c r="FW110" s="216" t="e">
        <f t="shared" ca="1" si="117"/>
        <v>#N/A</v>
      </c>
      <c r="FX110" s="216" t="e">
        <f t="shared" ca="1" si="117"/>
        <v>#N/A</v>
      </c>
      <c r="FY110" s="216" t="e">
        <f t="shared" ca="1" si="117"/>
        <v>#N/A</v>
      </c>
      <c r="FZ110" s="216" t="e">
        <f t="shared" ca="1" si="117"/>
        <v>#N/A</v>
      </c>
      <c r="GA110" s="216" t="e">
        <f t="shared" ca="1" si="117"/>
        <v>#N/A</v>
      </c>
      <c r="GB110" s="216" t="e">
        <f t="shared" ca="1" si="117"/>
        <v>#N/A</v>
      </c>
      <c r="GC110" s="216" t="e">
        <f t="shared" ca="1" si="117"/>
        <v>#N/A</v>
      </c>
      <c r="GD110" s="216" t="e">
        <f t="shared" ca="1" si="117"/>
        <v>#N/A</v>
      </c>
      <c r="GE110" s="216" t="e">
        <f t="shared" ca="1" si="117"/>
        <v>#N/A</v>
      </c>
      <c r="GF110" s="216" t="e">
        <f t="shared" ca="1" si="118"/>
        <v>#N/A</v>
      </c>
      <c r="GG110" s="216" t="e">
        <f t="shared" ca="1" si="118"/>
        <v>#N/A</v>
      </c>
      <c r="GH110" s="216" t="e">
        <f t="shared" ca="1" si="118"/>
        <v>#N/A</v>
      </c>
      <c r="GI110" s="216" t="e">
        <f t="shared" ca="1" si="118"/>
        <v>#N/A</v>
      </c>
      <c r="GJ110" s="216" t="e">
        <f t="shared" ca="1" si="118"/>
        <v>#N/A</v>
      </c>
      <c r="GK110" s="216" t="e">
        <f t="shared" ca="1" si="118"/>
        <v>#N/A</v>
      </c>
      <c r="GL110" s="216" t="e">
        <f t="shared" ca="1" si="118"/>
        <v>#N/A</v>
      </c>
      <c r="GM110" s="216" t="e">
        <f t="shared" ca="1" si="118"/>
        <v>#N/A</v>
      </c>
      <c r="GN110" s="216" t="e">
        <f t="shared" ca="1" si="118"/>
        <v>#N/A</v>
      </c>
      <c r="GO110" s="216" t="e">
        <f t="shared" ca="1" si="118"/>
        <v>#N/A</v>
      </c>
      <c r="GP110" s="216" t="e">
        <f t="shared" ca="1" si="118"/>
        <v>#N/A</v>
      </c>
      <c r="GQ110" s="216" t="e">
        <f t="shared" ca="1" si="118"/>
        <v>#N/A</v>
      </c>
      <c r="GR110" s="216" t="e">
        <f t="shared" ca="1" si="118"/>
        <v>#N/A</v>
      </c>
      <c r="GS110" s="216" t="e">
        <f t="shared" ca="1" si="118"/>
        <v>#N/A</v>
      </c>
      <c r="GT110" s="216" t="e">
        <f t="shared" ca="1" si="118"/>
        <v>#N/A</v>
      </c>
      <c r="GU110" s="216" t="e">
        <f t="shared" ca="1" si="118"/>
        <v>#N/A</v>
      </c>
      <c r="GV110" s="216" t="e">
        <f t="shared" ca="1" si="119"/>
        <v>#N/A</v>
      </c>
      <c r="GW110" s="216" t="e">
        <f t="shared" ca="1" si="119"/>
        <v>#N/A</v>
      </c>
      <c r="GX110" s="216" t="e">
        <f t="shared" ca="1" si="119"/>
        <v>#N/A</v>
      </c>
      <c r="GY110" s="216" t="e">
        <f t="shared" ca="1" si="119"/>
        <v>#N/A</v>
      </c>
      <c r="GZ110" s="216" t="e">
        <f t="shared" ca="1" si="119"/>
        <v>#N/A</v>
      </c>
    </row>
    <row r="111" spans="2:208" s="70" customFormat="1" ht="15" customHeight="1">
      <c r="B111" s="573">
        <v>46778</v>
      </c>
      <c r="C111" s="573">
        <v>46779</v>
      </c>
      <c r="D111" s="573">
        <v>46780</v>
      </c>
      <c r="E111" s="573">
        <v>46875</v>
      </c>
      <c r="F111" s="573">
        <v>47028</v>
      </c>
      <c r="G111" s="573">
        <v>47029</v>
      </c>
      <c r="H111" s="573">
        <v>47030</v>
      </c>
      <c r="I111" s="37" t="s">
        <v>213</v>
      </c>
      <c r="M111" s="50" t="e">
        <f t="shared" ca="1" si="132"/>
        <v>#N/A</v>
      </c>
      <c r="N111" s="216" t="e">
        <f t="shared" ca="1" si="129"/>
        <v>#N/A</v>
      </c>
      <c r="O111" s="216" t="e">
        <f t="shared" ca="1" si="129"/>
        <v>#N/A</v>
      </c>
      <c r="P111" s="216" t="e">
        <f t="shared" ca="1" si="129"/>
        <v>#N/A</v>
      </c>
      <c r="Q111" s="216" t="e">
        <f t="shared" ca="1" si="129"/>
        <v>#N/A</v>
      </c>
      <c r="R111" s="216" t="e">
        <f t="shared" ca="1" si="129"/>
        <v>#N/A</v>
      </c>
      <c r="S111" s="216" t="e">
        <f t="shared" ca="1" si="129"/>
        <v>#N/A</v>
      </c>
      <c r="T111" s="216" t="e">
        <f t="shared" ca="1" si="129"/>
        <v>#N/A</v>
      </c>
      <c r="U111" s="216" t="e">
        <f t="shared" ca="1" si="129"/>
        <v>#N/A</v>
      </c>
      <c r="V111" s="216" t="e">
        <f t="shared" ca="1" si="129"/>
        <v>#N/A</v>
      </c>
      <c r="W111" s="216" t="e">
        <f t="shared" ca="1" si="129"/>
        <v>#N/A</v>
      </c>
      <c r="X111" s="216" t="e">
        <f t="shared" ca="1" si="129"/>
        <v>#N/A</v>
      </c>
      <c r="Y111" s="216" t="e">
        <f t="shared" ca="1" si="129"/>
        <v>#N/A</v>
      </c>
      <c r="Z111" s="216" t="e">
        <f t="shared" ca="1" si="129"/>
        <v>#N/A</v>
      </c>
      <c r="AA111" s="216" t="e">
        <f t="shared" ca="1" si="129"/>
        <v>#N/A</v>
      </c>
      <c r="AB111" s="216" t="e">
        <f t="shared" ca="1" si="129"/>
        <v>#N/A</v>
      </c>
      <c r="AC111" s="216" t="e">
        <f t="shared" ca="1" si="129"/>
        <v>#N/A</v>
      </c>
      <c r="AD111" s="216" t="e">
        <f t="shared" ca="1" si="130"/>
        <v>#N/A</v>
      </c>
      <c r="AE111" s="216" t="e">
        <f t="shared" ca="1" si="130"/>
        <v>#N/A</v>
      </c>
      <c r="AF111" s="216" t="e">
        <f t="shared" ca="1" si="130"/>
        <v>#N/A</v>
      </c>
      <c r="AG111" s="216" t="e">
        <f t="shared" ca="1" si="130"/>
        <v>#N/A</v>
      </c>
      <c r="AH111" s="216" t="e">
        <f t="shared" ca="1" si="130"/>
        <v>#N/A</v>
      </c>
      <c r="AI111" s="216" t="e">
        <f t="shared" ca="1" si="130"/>
        <v>#N/A</v>
      </c>
      <c r="AJ111" s="216" t="e">
        <f t="shared" ca="1" si="130"/>
        <v>#N/A</v>
      </c>
      <c r="AK111" s="216" t="e">
        <f t="shared" ca="1" si="130"/>
        <v>#N/A</v>
      </c>
      <c r="AL111" s="216" t="e">
        <f t="shared" ca="1" si="130"/>
        <v>#N/A</v>
      </c>
      <c r="AM111" s="216" t="e">
        <f t="shared" ca="1" si="130"/>
        <v>#N/A</v>
      </c>
      <c r="AN111" s="216" t="e">
        <f t="shared" ca="1" si="130"/>
        <v>#N/A</v>
      </c>
      <c r="AO111" s="216" t="e">
        <f t="shared" ca="1" si="130"/>
        <v>#N/A</v>
      </c>
      <c r="AP111" s="216" t="e">
        <f t="shared" ca="1" si="130"/>
        <v>#N/A</v>
      </c>
      <c r="AQ111" s="216" t="e">
        <f t="shared" ca="1" si="130"/>
        <v>#N/A</v>
      </c>
      <c r="AR111" s="216" t="e">
        <f t="shared" ca="1" si="130"/>
        <v>#N/A</v>
      </c>
      <c r="AS111" s="223" t="e">
        <f t="shared" ca="1" si="130"/>
        <v>#N/A</v>
      </c>
      <c r="AT111" s="34"/>
      <c r="AU111" s="215" t="e">
        <f t="shared" ca="1" si="124"/>
        <v>#N/A</v>
      </c>
      <c r="AV111" s="216" t="e">
        <f t="shared" ca="1" si="124"/>
        <v>#N/A</v>
      </c>
      <c r="AW111" s="217" t="e">
        <f t="shared" ca="1" si="131"/>
        <v>#N/A</v>
      </c>
      <c r="AX111" s="218" t="e">
        <f t="shared" ca="1" si="131"/>
        <v>#N/A</v>
      </c>
      <c r="AY111" s="218" t="e">
        <f t="shared" ca="1" si="131"/>
        <v>#N/A</v>
      </c>
      <c r="AZ111" s="218" t="e">
        <f t="shared" ca="1" si="133"/>
        <v>#N/A</v>
      </c>
      <c r="BA111" s="219" t="e">
        <f t="shared" ca="1" si="133"/>
        <v>#N/A</v>
      </c>
      <c r="BB111" s="34"/>
      <c r="BC111" s="34">
        <f t="shared" si="126"/>
        <v>20</v>
      </c>
      <c r="BD111" s="531">
        <v>6</v>
      </c>
      <c r="BE111" s="535">
        <f t="shared" si="127"/>
        <v>44626</v>
      </c>
      <c r="BF111" s="536" t="str">
        <f t="shared" si="128"/>
        <v>일</v>
      </c>
      <c r="BG111" s="534" t="e">
        <f t="shared" ca="1" si="122"/>
        <v>#REF!</v>
      </c>
      <c r="BH111" s="534" t="e">
        <f t="shared" ca="1" si="110"/>
        <v>#N/A</v>
      </c>
      <c r="BI111" s="534" t="e">
        <f t="shared" ca="1" si="110"/>
        <v>#N/A</v>
      </c>
      <c r="BJ111" s="534" t="e">
        <f t="shared" ca="1" si="110"/>
        <v>#N/A</v>
      </c>
      <c r="BK111" s="534" t="e">
        <f t="shared" ca="1" si="110"/>
        <v>#N/A</v>
      </c>
      <c r="BL111" s="534" t="e">
        <f t="shared" ca="1" si="110"/>
        <v>#N/A</v>
      </c>
      <c r="BM111" s="534" t="e">
        <f t="shared" ca="1" si="110"/>
        <v>#N/A</v>
      </c>
      <c r="BN111" s="534" t="e">
        <f t="shared" ca="1" si="110"/>
        <v>#N/A</v>
      </c>
      <c r="BO111" s="534" t="e">
        <f t="shared" ca="1" si="110"/>
        <v>#N/A</v>
      </c>
      <c r="BP111" s="534" t="e">
        <f t="shared" ca="1" si="110"/>
        <v>#N/A</v>
      </c>
      <c r="BQ111" s="534" t="e">
        <f t="shared" ca="1" si="110"/>
        <v>#N/A</v>
      </c>
      <c r="BR111" s="534" t="e">
        <f t="shared" ca="1" si="110"/>
        <v>#N/A</v>
      </c>
      <c r="BS111" s="534" t="e">
        <f t="shared" ca="1" si="110"/>
        <v>#N/A</v>
      </c>
      <c r="BT111" s="534" t="e">
        <f t="shared" ca="1" si="110"/>
        <v>#N/A</v>
      </c>
      <c r="BU111" s="534" t="e">
        <f t="shared" ca="1" si="110"/>
        <v>#N/A</v>
      </c>
      <c r="BV111" s="534" t="e">
        <f t="shared" ca="1" si="110"/>
        <v>#N/A</v>
      </c>
      <c r="BW111" s="534" t="e">
        <f t="shared" ca="1" si="110"/>
        <v>#N/A</v>
      </c>
      <c r="BX111" s="534" t="e">
        <f t="shared" ca="1" si="111"/>
        <v>#N/A</v>
      </c>
      <c r="BY111" s="534" t="e">
        <f t="shared" ca="1" si="111"/>
        <v>#N/A</v>
      </c>
      <c r="BZ111" s="534" t="e">
        <f t="shared" ca="1" si="111"/>
        <v>#N/A</v>
      </c>
      <c r="CA111" s="534" t="e">
        <f t="shared" ca="1" si="111"/>
        <v>#N/A</v>
      </c>
      <c r="CB111" s="534" t="e">
        <f t="shared" ca="1" si="111"/>
        <v>#N/A</v>
      </c>
      <c r="CC111" s="216" t="e">
        <f t="shared" ca="1" si="111"/>
        <v>#N/A</v>
      </c>
      <c r="CD111" s="216" t="e">
        <f t="shared" ca="1" si="111"/>
        <v>#N/A</v>
      </c>
      <c r="CE111" s="216" t="e">
        <f t="shared" ca="1" si="111"/>
        <v>#N/A</v>
      </c>
      <c r="CF111" s="216" t="e">
        <f t="shared" ca="1" si="111"/>
        <v>#N/A</v>
      </c>
      <c r="CG111" s="216" t="e">
        <f t="shared" ca="1" si="111"/>
        <v>#N/A</v>
      </c>
      <c r="CH111" s="216" t="e">
        <f t="shared" ca="1" si="111"/>
        <v>#N/A</v>
      </c>
      <c r="CI111" s="216" t="e">
        <f t="shared" ca="1" si="111"/>
        <v>#N/A</v>
      </c>
      <c r="CJ111" s="216" t="e">
        <f t="shared" ca="1" si="111"/>
        <v>#N/A</v>
      </c>
      <c r="CK111" s="216" t="e">
        <f t="shared" ca="1" si="111"/>
        <v>#N/A</v>
      </c>
      <c r="CL111" s="216" t="e">
        <f t="shared" ca="1" si="111"/>
        <v>#N/A</v>
      </c>
      <c r="CM111" s="216" t="e">
        <f t="shared" ca="1" si="111"/>
        <v>#N/A</v>
      </c>
      <c r="CN111" s="216" t="e">
        <f t="shared" ca="1" si="112"/>
        <v>#N/A</v>
      </c>
      <c r="CO111" s="216" t="e">
        <f t="shared" ca="1" si="112"/>
        <v>#N/A</v>
      </c>
      <c r="CP111" s="216" t="e">
        <f t="shared" ca="1" si="112"/>
        <v>#N/A</v>
      </c>
      <c r="CQ111" s="216" t="e">
        <f t="shared" ca="1" si="112"/>
        <v>#N/A</v>
      </c>
      <c r="CR111" s="216" t="e">
        <f t="shared" ca="1" si="112"/>
        <v>#N/A</v>
      </c>
      <c r="CS111" s="216" t="e">
        <f t="shared" ca="1" si="112"/>
        <v>#N/A</v>
      </c>
      <c r="CT111" s="216" t="e">
        <f t="shared" ca="1" si="112"/>
        <v>#N/A</v>
      </c>
      <c r="CU111" s="216" t="e">
        <f t="shared" ca="1" si="112"/>
        <v>#N/A</v>
      </c>
      <c r="CV111" s="216" t="e">
        <f t="shared" ca="1" si="112"/>
        <v>#N/A</v>
      </c>
      <c r="CW111" s="216" t="e">
        <f t="shared" ca="1" si="112"/>
        <v>#N/A</v>
      </c>
      <c r="CX111" s="216" t="e">
        <f t="shared" ca="1" si="112"/>
        <v>#N/A</v>
      </c>
      <c r="CY111" s="216" t="e">
        <f t="shared" ca="1" si="112"/>
        <v>#N/A</v>
      </c>
      <c r="CZ111" s="216" t="e">
        <f t="shared" ca="1" si="112"/>
        <v>#N/A</v>
      </c>
      <c r="DA111" s="216" t="e">
        <f t="shared" ca="1" si="112"/>
        <v>#N/A</v>
      </c>
      <c r="DB111" s="216" t="e">
        <f t="shared" ca="1" si="112"/>
        <v>#N/A</v>
      </c>
      <c r="DC111" s="216" t="e">
        <f t="shared" ca="1" si="112"/>
        <v>#N/A</v>
      </c>
      <c r="DD111" s="216" t="e">
        <f t="shared" ca="1" si="113"/>
        <v>#N/A</v>
      </c>
      <c r="DE111" s="216" t="e">
        <f t="shared" ca="1" si="113"/>
        <v>#N/A</v>
      </c>
      <c r="DF111" s="216" t="e">
        <f t="shared" ca="1" si="113"/>
        <v>#N/A</v>
      </c>
      <c r="DG111" s="216" t="e">
        <f t="shared" ca="1" si="113"/>
        <v>#N/A</v>
      </c>
      <c r="DH111" s="216" t="e">
        <f t="shared" ca="1" si="113"/>
        <v>#N/A</v>
      </c>
      <c r="DI111" s="216" t="e">
        <f t="shared" ca="1" si="113"/>
        <v>#N/A</v>
      </c>
      <c r="DJ111" s="216" t="e">
        <f t="shared" ca="1" si="113"/>
        <v>#N/A</v>
      </c>
      <c r="DK111" s="216" t="e">
        <f t="shared" ca="1" si="113"/>
        <v>#N/A</v>
      </c>
      <c r="DL111" s="216" t="e">
        <f t="shared" ca="1" si="113"/>
        <v>#N/A</v>
      </c>
      <c r="DM111" s="216" t="e">
        <f t="shared" ca="1" si="113"/>
        <v>#N/A</v>
      </c>
      <c r="DN111" s="216" t="e">
        <f t="shared" ca="1" si="113"/>
        <v>#N/A</v>
      </c>
      <c r="DO111" s="216" t="e">
        <f t="shared" ca="1" si="113"/>
        <v>#N/A</v>
      </c>
      <c r="DP111" s="216" t="e">
        <f t="shared" ca="1" si="113"/>
        <v>#N/A</v>
      </c>
      <c r="DQ111" s="216" t="e">
        <f t="shared" ca="1" si="113"/>
        <v>#N/A</v>
      </c>
      <c r="DR111" s="216" t="e">
        <f t="shared" ca="1" si="113"/>
        <v>#N/A</v>
      </c>
      <c r="DS111" s="216" t="e">
        <f t="shared" ca="1" si="113"/>
        <v>#N/A</v>
      </c>
      <c r="DT111" s="216" t="e">
        <f t="shared" ca="1" si="114"/>
        <v>#N/A</v>
      </c>
      <c r="DU111" s="216" t="e">
        <f t="shared" ca="1" si="114"/>
        <v>#N/A</v>
      </c>
      <c r="DV111" s="216" t="e">
        <f t="shared" ca="1" si="114"/>
        <v>#N/A</v>
      </c>
      <c r="DW111" s="216" t="e">
        <f t="shared" ca="1" si="114"/>
        <v>#N/A</v>
      </c>
      <c r="DX111" s="216" t="e">
        <f t="shared" ca="1" si="114"/>
        <v>#N/A</v>
      </c>
      <c r="DY111" s="216" t="e">
        <f t="shared" ca="1" si="114"/>
        <v>#N/A</v>
      </c>
      <c r="DZ111" s="216" t="e">
        <f t="shared" ca="1" si="114"/>
        <v>#N/A</v>
      </c>
      <c r="EA111" s="216" t="e">
        <f t="shared" ca="1" si="114"/>
        <v>#N/A</v>
      </c>
      <c r="EB111" s="216" t="e">
        <f t="shared" ca="1" si="114"/>
        <v>#N/A</v>
      </c>
      <c r="EC111" s="216" t="e">
        <f t="shared" ca="1" si="114"/>
        <v>#N/A</v>
      </c>
      <c r="ED111" s="216" t="e">
        <f t="shared" ca="1" si="114"/>
        <v>#N/A</v>
      </c>
      <c r="EE111" s="216" t="e">
        <f t="shared" ca="1" si="114"/>
        <v>#N/A</v>
      </c>
      <c r="EF111" s="216" t="e">
        <f t="shared" ca="1" si="114"/>
        <v>#N/A</v>
      </c>
      <c r="EG111" s="216" t="e">
        <f t="shared" ca="1" si="114"/>
        <v>#N/A</v>
      </c>
      <c r="EH111" s="216" t="e">
        <f t="shared" ca="1" si="114"/>
        <v>#N/A</v>
      </c>
      <c r="EI111" s="216" t="e">
        <f t="shared" ca="1" si="114"/>
        <v>#N/A</v>
      </c>
      <c r="EJ111" s="216" t="e">
        <f t="shared" ca="1" si="115"/>
        <v>#N/A</v>
      </c>
      <c r="EK111" s="216" t="e">
        <f t="shared" ca="1" si="115"/>
        <v>#N/A</v>
      </c>
      <c r="EL111" s="216" t="e">
        <f t="shared" ca="1" si="115"/>
        <v>#N/A</v>
      </c>
      <c r="EM111" s="216" t="e">
        <f t="shared" ca="1" si="115"/>
        <v>#N/A</v>
      </c>
      <c r="EN111" s="216" t="e">
        <f t="shared" ca="1" si="115"/>
        <v>#N/A</v>
      </c>
      <c r="EO111" s="216" t="e">
        <f t="shared" ca="1" si="115"/>
        <v>#N/A</v>
      </c>
      <c r="EP111" s="216" t="e">
        <f t="shared" ca="1" si="115"/>
        <v>#N/A</v>
      </c>
      <c r="EQ111" s="216" t="e">
        <f t="shared" ca="1" si="115"/>
        <v>#N/A</v>
      </c>
      <c r="ER111" s="216" t="e">
        <f t="shared" ca="1" si="115"/>
        <v>#N/A</v>
      </c>
      <c r="ES111" s="216" t="e">
        <f t="shared" ca="1" si="115"/>
        <v>#N/A</v>
      </c>
      <c r="ET111" s="216" t="e">
        <f t="shared" ca="1" si="115"/>
        <v>#N/A</v>
      </c>
      <c r="EU111" s="216" t="e">
        <f t="shared" ca="1" si="115"/>
        <v>#N/A</v>
      </c>
      <c r="EV111" s="216" t="e">
        <f t="shared" ca="1" si="115"/>
        <v>#N/A</v>
      </c>
      <c r="EW111" s="216" t="e">
        <f t="shared" ca="1" si="115"/>
        <v>#N/A</v>
      </c>
      <c r="EX111" s="216" t="e">
        <f t="shared" ca="1" si="115"/>
        <v>#N/A</v>
      </c>
      <c r="EY111" s="216" t="e">
        <f t="shared" ca="1" si="115"/>
        <v>#N/A</v>
      </c>
      <c r="EZ111" s="216" t="e">
        <f t="shared" ca="1" si="116"/>
        <v>#N/A</v>
      </c>
      <c r="FA111" s="216" t="e">
        <f t="shared" ca="1" si="116"/>
        <v>#N/A</v>
      </c>
      <c r="FB111" s="216" t="e">
        <f t="shared" ca="1" si="116"/>
        <v>#N/A</v>
      </c>
      <c r="FC111" s="216" t="e">
        <f t="shared" ca="1" si="116"/>
        <v>#N/A</v>
      </c>
      <c r="FD111" s="216" t="e">
        <f t="shared" ca="1" si="116"/>
        <v>#N/A</v>
      </c>
      <c r="FE111" s="216" t="e">
        <f t="shared" ca="1" si="116"/>
        <v>#N/A</v>
      </c>
      <c r="FF111" s="216" t="e">
        <f t="shared" ca="1" si="116"/>
        <v>#N/A</v>
      </c>
      <c r="FG111" s="216" t="e">
        <f t="shared" ca="1" si="116"/>
        <v>#N/A</v>
      </c>
      <c r="FH111" s="216" t="e">
        <f t="shared" ca="1" si="116"/>
        <v>#N/A</v>
      </c>
      <c r="FI111" s="216" t="e">
        <f t="shared" ca="1" si="116"/>
        <v>#N/A</v>
      </c>
      <c r="FJ111" s="216" t="e">
        <f t="shared" ca="1" si="116"/>
        <v>#N/A</v>
      </c>
      <c r="FK111" s="216" t="e">
        <f t="shared" ca="1" si="116"/>
        <v>#N/A</v>
      </c>
      <c r="FL111" s="216" t="e">
        <f t="shared" ca="1" si="116"/>
        <v>#N/A</v>
      </c>
      <c r="FM111" s="216" t="e">
        <f t="shared" ca="1" si="116"/>
        <v>#N/A</v>
      </c>
      <c r="FN111" s="216" t="e">
        <f t="shared" ca="1" si="116"/>
        <v>#N/A</v>
      </c>
      <c r="FO111" s="216" t="e">
        <f t="shared" ca="1" si="116"/>
        <v>#N/A</v>
      </c>
      <c r="FP111" s="216" t="e">
        <f t="shared" ca="1" si="117"/>
        <v>#N/A</v>
      </c>
      <c r="FQ111" s="216" t="e">
        <f t="shared" ca="1" si="117"/>
        <v>#N/A</v>
      </c>
      <c r="FR111" s="216" t="e">
        <f t="shared" ca="1" si="117"/>
        <v>#N/A</v>
      </c>
      <c r="FS111" s="216" t="e">
        <f t="shared" ca="1" si="117"/>
        <v>#N/A</v>
      </c>
      <c r="FT111" s="216" t="e">
        <f t="shared" ca="1" si="117"/>
        <v>#N/A</v>
      </c>
      <c r="FU111" s="216" t="e">
        <f t="shared" ca="1" si="117"/>
        <v>#N/A</v>
      </c>
      <c r="FV111" s="216" t="e">
        <f t="shared" ca="1" si="117"/>
        <v>#N/A</v>
      </c>
      <c r="FW111" s="216" t="e">
        <f t="shared" ca="1" si="117"/>
        <v>#N/A</v>
      </c>
      <c r="FX111" s="216" t="e">
        <f t="shared" ca="1" si="117"/>
        <v>#N/A</v>
      </c>
      <c r="FY111" s="216" t="e">
        <f t="shared" ca="1" si="117"/>
        <v>#N/A</v>
      </c>
      <c r="FZ111" s="216" t="e">
        <f t="shared" ca="1" si="117"/>
        <v>#N/A</v>
      </c>
      <c r="GA111" s="216" t="e">
        <f t="shared" ca="1" si="117"/>
        <v>#N/A</v>
      </c>
      <c r="GB111" s="216" t="e">
        <f t="shared" ca="1" si="117"/>
        <v>#N/A</v>
      </c>
      <c r="GC111" s="216" t="e">
        <f t="shared" ca="1" si="117"/>
        <v>#N/A</v>
      </c>
      <c r="GD111" s="216" t="e">
        <f t="shared" ca="1" si="117"/>
        <v>#N/A</v>
      </c>
      <c r="GE111" s="216" t="e">
        <f t="shared" ca="1" si="117"/>
        <v>#N/A</v>
      </c>
      <c r="GF111" s="216" t="e">
        <f t="shared" ca="1" si="118"/>
        <v>#N/A</v>
      </c>
      <c r="GG111" s="216" t="e">
        <f t="shared" ca="1" si="118"/>
        <v>#N/A</v>
      </c>
      <c r="GH111" s="216" t="e">
        <f t="shared" ca="1" si="118"/>
        <v>#N/A</v>
      </c>
      <c r="GI111" s="216" t="e">
        <f t="shared" ca="1" si="118"/>
        <v>#N/A</v>
      </c>
      <c r="GJ111" s="216" t="e">
        <f t="shared" ca="1" si="118"/>
        <v>#N/A</v>
      </c>
      <c r="GK111" s="216" t="e">
        <f t="shared" ca="1" si="118"/>
        <v>#N/A</v>
      </c>
      <c r="GL111" s="216" t="e">
        <f t="shared" ca="1" si="118"/>
        <v>#N/A</v>
      </c>
      <c r="GM111" s="216" t="e">
        <f t="shared" ca="1" si="118"/>
        <v>#N/A</v>
      </c>
      <c r="GN111" s="216" t="e">
        <f t="shared" ca="1" si="118"/>
        <v>#N/A</v>
      </c>
      <c r="GO111" s="216" t="e">
        <f t="shared" ca="1" si="118"/>
        <v>#N/A</v>
      </c>
      <c r="GP111" s="216" t="e">
        <f t="shared" ca="1" si="118"/>
        <v>#N/A</v>
      </c>
      <c r="GQ111" s="216" t="e">
        <f t="shared" ca="1" si="118"/>
        <v>#N/A</v>
      </c>
      <c r="GR111" s="216" t="e">
        <f t="shared" ca="1" si="118"/>
        <v>#N/A</v>
      </c>
      <c r="GS111" s="216" t="e">
        <f t="shared" ca="1" si="118"/>
        <v>#N/A</v>
      </c>
      <c r="GT111" s="216" t="e">
        <f t="shared" ca="1" si="118"/>
        <v>#N/A</v>
      </c>
      <c r="GU111" s="216" t="e">
        <f t="shared" ca="1" si="118"/>
        <v>#N/A</v>
      </c>
      <c r="GV111" s="216" t="e">
        <f t="shared" ca="1" si="119"/>
        <v>#N/A</v>
      </c>
      <c r="GW111" s="216" t="e">
        <f t="shared" ca="1" si="119"/>
        <v>#N/A</v>
      </c>
      <c r="GX111" s="216" t="e">
        <f t="shared" ca="1" si="119"/>
        <v>#N/A</v>
      </c>
      <c r="GY111" s="216" t="e">
        <f t="shared" ca="1" si="119"/>
        <v>#N/A</v>
      </c>
      <c r="GZ111" s="216" t="e">
        <f t="shared" ca="1" si="119"/>
        <v>#N/A</v>
      </c>
    </row>
    <row r="112" spans="2:208" s="70" customFormat="1" ht="15" customHeight="1">
      <c r="B112" s="573">
        <v>47161</v>
      </c>
      <c r="C112" s="573">
        <v>47162</v>
      </c>
      <c r="D112" s="573">
        <v>47163</v>
      </c>
      <c r="E112" s="573">
        <v>47258</v>
      </c>
      <c r="F112" s="573">
        <v>47382</v>
      </c>
      <c r="G112" s="573">
        <v>47383</v>
      </c>
      <c r="H112" s="573">
        <v>47384</v>
      </c>
      <c r="I112" s="37" t="s">
        <v>214</v>
      </c>
      <c r="M112" s="50" t="e">
        <f t="shared" ca="1" si="132"/>
        <v>#N/A</v>
      </c>
      <c r="N112" s="216" t="e">
        <f t="shared" ca="1" si="129"/>
        <v>#N/A</v>
      </c>
      <c r="O112" s="216" t="e">
        <f t="shared" ca="1" si="129"/>
        <v>#N/A</v>
      </c>
      <c r="P112" s="216" t="e">
        <f t="shared" ca="1" si="129"/>
        <v>#N/A</v>
      </c>
      <c r="Q112" s="216" t="e">
        <f t="shared" ca="1" si="129"/>
        <v>#N/A</v>
      </c>
      <c r="R112" s="216" t="e">
        <f t="shared" ca="1" si="129"/>
        <v>#N/A</v>
      </c>
      <c r="S112" s="216" t="e">
        <f t="shared" ca="1" si="129"/>
        <v>#N/A</v>
      </c>
      <c r="T112" s="216" t="e">
        <f t="shared" ca="1" si="129"/>
        <v>#N/A</v>
      </c>
      <c r="U112" s="216" t="e">
        <f t="shared" ca="1" si="129"/>
        <v>#N/A</v>
      </c>
      <c r="V112" s="216" t="e">
        <f t="shared" ca="1" si="129"/>
        <v>#N/A</v>
      </c>
      <c r="W112" s="216" t="e">
        <f t="shared" ca="1" si="129"/>
        <v>#N/A</v>
      </c>
      <c r="X112" s="216" t="e">
        <f t="shared" ca="1" si="129"/>
        <v>#N/A</v>
      </c>
      <c r="Y112" s="216" t="e">
        <f t="shared" ca="1" si="129"/>
        <v>#N/A</v>
      </c>
      <c r="Z112" s="216" t="e">
        <f t="shared" ca="1" si="129"/>
        <v>#N/A</v>
      </c>
      <c r="AA112" s="216" t="e">
        <f t="shared" ca="1" si="129"/>
        <v>#N/A</v>
      </c>
      <c r="AB112" s="216" t="e">
        <f t="shared" ca="1" si="129"/>
        <v>#N/A</v>
      </c>
      <c r="AC112" s="216" t="e">
        <f t="shared" ca="1" si="129"/>
        <v>#N/A</v>
      </c>
      <c r="AD112" s="216" t="e">
        <f t="shared" ca="1" si="130"/>
        <v>#N/A</v>
      </c>
      <c r="AE112" s="216" t="e">
        <f t="shared" ca="1" si="130"/>
        <v>#N/A</v>
      </c>
      <c r="AF112" s="216" t="e">
        <f t="shared" ca="1" si="130"/>
        <v>#N/A</v>
      </c>
      <c r="AG112" s="216" t="e">
        <f t="shared" ca="1" si="130"/>
        <v>#N/A</v>
      </c>
      <c r="AH112" s="216" t="e">
        <f t="shared" ca="1" si="130"/>
        <v>#N/A</v>
      </c>
      <c r="AI112" s="216" t="e">
        <f t="shared" ca="1" si="130"/>
        <v>#N/A</v>
      </c>
      <c r="AJ112" s="216" t="e">
        <f t="shared" ca="1" si="130"/>
        <v>#N/A</v>
      </c>
      <c r="AK112" s="216" t="e">
        <f t="shared" ca="1" si="130"/>
        <v>#N/A</v>
      </c>
      <c r="AL112" s="216" t="e">
        <f t="shared" ca="1" si="130"/>
        <v>#N/A</v>
      </c>
      <c r="AM112" s="216" t="e">
        <f t="shared" ca="1" si="130"/>
        <v>#N/A</v>
      </c>
      <c r="AN112" s="216" t="e">
        <f t="shared" ca="1" si="130"/>
        <v>#N/A</v>
      </c>
      <c r="AO112" s="216" t="e">
        <f t="shared" ca="1" si="130"/>
        <v>#N/A</v>
      </c>
      <c r="AP112" s="216" t="e">
        <f t="shared" ca="1" si="130"/>
        <v>#N/A</v>
      </c>
      <c r="AQ112" s="216" t="e">
        <f t="shared" ca="1" si="130"/>
        <v>#N/A</v>
      </c>
      <c r="AR112" s="216" t="e">
        <f t="shared" ca="1" si="130"/>
        <v>#N/A</v>
      </c>
      <c r="AS112" s="223" t="e">
        <f t="shared" ca="1" si="130"/>
        <v>#N/A</v>
      </c>
      <c r="AT112" s="34"/>
      <c r="AU112" s="215" t="e">
        <f t="shared" ca="1" si="124"/>
        <v>#N/A</v>
      </c>
      <c r="AV112" s="216" t="e">
        <f t="shared" ca="1" si="124"/>
        <v>#N/A</v>
      </c>
      <c r="AW112" s="217" t="e">
        <f t="shared" ca="1" si="131"/>
        <v>#N/A</v>
      </c>
      <c r="AX112" s="218" t="e">
        <f t="shared" ca="1" si="131"/>
        <v>#N/A</v>
      </c>
      <c r="AY112" s="218" t="e">
        <f t="shared" ca="1" si="131"/>
        <v>#N/A</v>
      </c>
      <c r="AZ112" s="218" t="e">
        <f t="shared" ca="1" si="133"/>
        <v>#N/A</v>
      </c>
      <c r="BA112" s="219" t="e">
        <f t="shared" ca="1" si="133"/>
        <v>#N/A</v>
      </c>
      <c r="BB112" s="34"/>
      <c r="BC112" s="34">
        <f t="shared" si="126"/>
        <v>21</v>
      </c>
      <c r="BD112" s="531">
        <v>7</v>
      </c>
      <c r="BE112" s="535">
        <f t="shared" si="127"/>
        <v>44627</v>
      </c>
      <c r="BF112" s="536" t="str">
        <f t="shared" si="128"/>
        <v>월</v>
      </c>
      <c r="BG112" s="534" t="e">
        <f t="shared" ca="1" si="122"/>
        <v>#REF!</v>
      </c>
      <c r="BH112" s="534" t="e">
        <f t="shared" ca="1" si="110"/>
        <v>#N/A</v>
      </c>
      <c r="BI112" s="534" t="e">
        <f t="shared" ca="1" si="110"/>
        <v>#N/A</v>
      </c>
      <c r="BJ112" s="534" t="e">
        <f t="shared" ca="1" si="110"/>
        <v>#N/A</v>
      </c>
      <c r="BK112" s="534" t="e">
        <f t="shared" ca="1" si="110"/>
        <v>#N/A</v>
      </c>
      <c r="BL112" s="534" t="e">
        <f t="shared" ca="1" si="110"/>
        <v>#N/A</v>
      </c>
      <c r="BM112" s="534" t="e">
        <f t="shared" ca="1" si="110"/>
        <v>#N/A</v>
      </c>
      <c r="BN112" s="534" t="e">
        <f t="shared" ca="1" si="110"/>
        <v>#N/A</v>
      </c>
      <c r="BO112" s="534" t="e">
        <f t="shared" ca="1" si="110"/>
        <v>#N/A</v>
      </c>
      <c r="BP112" s="534" t="e">
        <f t="shared" ca="1" si="110"/>
        <v>#N/A</v>
      </c>
      <c r="BQ112" s="534" t="e">
        <f t="shared" ca="1" si="110"/>
        <v>#N/A</v>
      </c>
      <c r="BR112" s="534" t="e">
        <f t="shared" ca="1" si="110"/>
        <v>#N/A</v>
      </c>
      <c r="BS112" s="534" t="e">
        <f t="shared" ca="1" si="110"/>
        <v>#N/A</v>
      </c>
      <c r="BT112" s="534" t="e">
        <f t="shared" ca="1" si="110"/>
        <v>#N/A</v>
      </c>
      <c r="BU112" s="534" t="e">
        <f t="shared" ca="1" si="110"/>
        <v>#N/A</v>
      </c>
      <c r="BV112" s="534" t="e">
        <f t="shared" ca="1" si="110"/>
        <v>#N/A</v>
      </c>
      <c r="BW112" s="534" t="e">
        <f t="shared" ca="1" si="110"/>
        <v>#N/A</v>
      </c>
      <c r="BX112" s="534" t="e">
        <f t="shared" ca="1" si="111"/>
        <v>#N/A</v>
      </c>
      <c r="BY112" s="534" t="e">
        <f t="shared" ca="1" si="111"/>
        <v>#N/A</v>
      </c>
      <c r="BZ112" s="534" t="e">
        <f t="shared" ca="1" si="111"/>
        <v>#N/A</v>
      </c>
      <c r="CA112" s="534" t="e">
        <f t="shared" ca="1" si="111"/>
        <v>#N/A</v>
      </c>
      <c r="CB112" s="534" t="e">
        <f t="shared" ca="1" si="111"/>
        <v>#N/A</v>
      </c>
      <c r="CC112" s="216" t="e">
        <f t="shared" ca="1" si="111"/>
        <v>#N/A</v>
      </c>
      <c r="CD112" s="216" t="e">
        <f t="shared" ca="1" si="111"/>
        <v>#N/A</v>
      </c>
      <c r="CE112" s="216" t="e">
        <f t="shared" ca="1" si="111"/>
        <v>#N/A</v>
      </c>
      <c r="CF112" s="216" t="e">
        <f t="shared" ca="1" si="111"/>
        <v>#N/A</v>
      </c>
      <c r="CG112" s="216" t="e">
        <f t="shared" ca="1" si="111"/>
        <v>#N/A</v>
      </c>
      <c r="CH112" s="216" t="e">
        <f t="shared" ca="1" si="111"/>
        <v>#N/A</v>
      </c>
      <c r="CI112" s="216" t="e">
        <f t="shared" ca="1" si="111"/>
        <v>#N/A</v>
      </c>
      <c r="CJ112" s="216" t="e">
        <f t="shared" ca="1" si="111"/>
        <v>#N/A</v>
      </c>
      <c r="CK112" s="216" t="e">
        <f t="shared" ca="1" si="111"/>
        <v>#N/A</v>
      </c>
      <c r="CL112" s="216" t="e">
        <f t="shared" ca="1" si="111"/>
        <v>#N/A</v>
      </c>
      <c r="CM112" s="216" t="e">
        <f t="shared" ca="1" si="111"/>
        <v>#N/A</v>
      </c>
      <c r="CN112" s="216" t="e">
        <f t="shared" ca="1" si="112"/>
        <v>#N/A</v>
      </c>
      <c r="CO112" s="216" t="e">
        <f t="shared" ca="1" si="112"/>
        <v>#N/A</v>
      </c>
      <c r="CP112" s="216" t="e">
        <f t="shared" ca="1" si="112"/>
        <v>#N/A</v>
      </c>
      <c r="CQ112" s="216" t="e">
        <f t="shared" ca="1" si="112"/>
        <v>#N/A</v>
      </c>
      <c r="CR112" s="216" t="e">
        <f t="shared" ca="1" si="112"/>
        <v>#N/A</v>
      </c>
      <c r="CS112" s="216" t="e">
        <f t="shared" ca="1" si="112"/>
        <v>#N/A</v>
      </c>
      <c r="CT112" s="216" t="e">
        <f t="shared" ca="1" si="112"/>
        <v>#N/A</v>
      </c>
      <c r="CU112" s="216" t="e">
        <f t="shared" ca="1" si="112"/>
        <v>#N/A</v>
      </c>
      <c r="CV112" s="216" t="e">
        <f t="shared" ca="1" si="112"/>
        <v>#N/A</v>
      </c>
      <c r="CW112" s="216" t="e">
        <f t="shared" ca="1" si="112"/>
        <v>#N/A</v>
      </c>
      <c r="CX112" s="216" t="e">
        <f t="shared" ca="1" si="112"/>
        <v>#N/A</v>
      </c>
      <c r="CY112" s="216" t="e">
        <f t="shared" ca="1" si="112"/>
        <v>#N/A</v>
      </c>
      <c r="CZ112" s="216" t="e">
        <f t="shared" ca="1" si="112"/>
        <v>#N/A</v>
      </c>
      <c r="DA112" s="216" t="e">
        <f t="shared" ca="1" si="112"/>
        <v>#N/A</v>
      </c>
      <c r="DB112" s="216" t="e">
        <f t="shared" ca="1" si="112"/>
        <v>#N/A</v>
      </c>
      <c r="DC112" s="216" t="e">
        <f t="shared" ca="1" si="112"/>
        <v>#N/A</v>
      </c>
      <c r="DD112" s="216" t="e">
        <f t="shared" ca="1" si="113"/>
        <v>#N/A</v>
      </c>
      <c r="DE112" s="216" t="e">
        <f t="shared" ca="1" si="113"/>
        <v>#N/A</v>
      </c>
      <c r="DF112" s="216" t="e">
        <f t="shared" ca="1" si="113"/>
        <v>#N/A</v>
      </c>
      <c r="DG112" s="216" t="e">
        <f t="shared" ca="1" si="113"/>
        <v>#N/A</v>
      </c>
      <c r="DH112" s="216" t="e">
        <f t="shared" ca="1" si="113"/>
        <v>#N/A</v>
      </c>
      <c r="DI112" s="216" t="e">
        <f t="shared" ca="1" si="113"/>
        <v>#N/A</v>
      </c>
      <c r="DJ112" s="216" t="e">
        <f t="shared" ca="1" si="113"/>
        <v>#N/A</v>
      </c>
      <c r="DK112" s="216" t="e">
        <f t="shared" ca="1" si="113"/>
        <v>#N/A</v>
      </c>
      <c r="DL112" s="216" t="e">
        <f t="shared" ca="1" si="113"/>
        <v>#N/A</v>
      </c>
      <c r="DM112" s="216" t="e">
        <f t="shared" ca="1" si="113"/>
        <v>#N/A</v>
      </c>
      <c r="DN112" s="216" t="e">
        <f t="shared" ca="1" si="113"/>
        <v>#N/A</v>
      </c>
      <c r="DO112" s="216" t="e">
        <f t="shared" ca="1" si="113"/>
        <v>#N/A</v>
      </c>
      <c r="DP112" s="216" t="e">
        <f t="shared" ca="1" si="113"/>
        <v>#N/A</v>
      </c>
      <c r="DQ112" s="216" t="e">
        <f t="shared" ca="1" si="113"/>
        <v>#N/A</v>
      </c>
      <c r="DR112" s="216" t="e">
        <f t="shared" ca="1" si="113"/>
        <v>#N/A</v>
      </c>
      <c r="DS112" s="216" t="e">
        <f t="shared" ca="1" si="113"/>
        <v>#N/A</v>
      </c>
      <c r="DT112" s="216" t="e">
        <f t="shared" ca="1" si="114"/>
        <v>#N/A</v>
      </c>
      <c r="DU112" s="216" t="e">
        <f t="shared" ca="1" si="114"/>
        <v>#N/A</v>
      </c>
      <c r="DV112" s="216" t="e">
        <f t="shared" ca="1" si="114"/>
        <v>#N/A</v>
      </c>
      <c r="DW112" s="216" t="e">
        <f t="shared" ca="1" si="114"/>
        <v>#N/A</v>
      </c>
      <c r="DX112" s="216" t="e">
        <f t="shared" ca="1" si="114"/>
        <v>#N/A</v>
      </c>
      <c r="DY112" s="216" t="e">
        <f t="shared" ca="1" si="114"/>
        <v>#N/A</v>
      </c>
      <c r="DZ112" s="216" t="e">
        <f t="shared" ca="1" si="114"/>
        <v>#N/A</v>
      </c>
      <c r="EA112" s="216" t="e">
        <f t="shared" ca="1" si="114"/>
        <v>#N/A</v>
      </c>
      <c r="EB112" s="216" t="e">
        <f t="shared" ca="1" si="114"/>
        <v>#N/A</v>
      </c>
      <c r="EC112" s="216" t="e">
        <f t="shared" ca="1" si="114"/>
        <v>#N/A</v>
      </c>
      <c r="ED112" s="216" t="e">
        <f t="shared" ca="1" si="114"/>
        <v>#N/A</v>
      </c>
      <c r="EE112" s="216" t="e">
        <f t="shared" ca="1" si="114"/>
        <v>#N/A</v>
      </c>
      <c r="EF112" s="216" t="e">
        <f t="shared" ca="1" si="114"/>
        <v>#N/A</v>
      </c>
      <c r="EG112" s="216" t="e">
        <f t="shared" ca="1" si="114"/>
        <v>#N/A</v>
      </c>
      <c r="EH112" s="216" t="e">
        <f t="shared" ca="1" si="114"/>
        <v>#N/A</v>
      </c>
      <c r="EI112" s="216" t="e">
        <f t="shared" ca="1" si="114"/>
        <v>#N/A</v>
      </c>
      <c r="EJ112" s="216" t="e">
        <f t="shared" ca="1" si="115"/>
        <v>#N/A</v>
      </c>
      <c r="EK112" s="216" t="e">
        <f t="shared" ca="1" si="115"/>
        <v>#N/A</v>
      </c>
      <c r="EL112" s="216" t="e">
        <f t="shared" ca="1" si="115"/>
        <v>#N/A</v>
      </c>
      <c r="EM112" s="216" t="e">
        <f t="shared" ca="1" si="115"/>
        <v>#N/A</v>
      </c>
      <c r="EN112" s="216" t="e">
        <f t="shared" ca="1" si="115"/>
        <v>#N/A</v>
      </c>
      <c r="EO112" s="216" t="e">
        <f t="shared" ca="1" si="115"/>
        <v>#N/A</v>
      </c>
      <c r="EP112" s="216" t="e">
        <f t="shared" ca="1" si="115"/>
        <v>#N/A</v>
      </c>
      <c r="EQ112" s="216" t="e">
        <f t="shared" ca="1" si="115"/>
        <v>#N/A</v>
      </c>
      <c r="ER112" s="216" t="e">
        <f t="shared" ca="1" si="115"/>
        <v>#N/A</v>
      </c>
      <c r="ES112" s="216" t="e">
        <f t="shared" ca="1" si="115"/>
        <v>#N/A</v>
      </c>
      <c r="ET112" s="216" t="e">
        <f t="shared" ca="1" si="115"/>
        <v>#N/A</v>
      </c>
      <c r="EU112" s="216" t="e">
        <f t="shared" ca="1" si="115"/>
        <v>#N/A</v>
      </c>
      <c r="EV112" s="216" t="e">
        <f t="shared" ca="1" si="115"/>
        <v>#N/A</v>
      </c>
      <c r="EW112" s="216" t="e">
        <f t="shared" ca="1" si="115"/>
        <v>#N/A</v>
      </c>
      <c r="EX112" s="216" t="e">
        <f t="shared" ca="1" si="115"/>
        <v>#N/A</v>
      </c>
      <c r="EY112" s="216" t="e">
        <f t="shared" ca="1" si="115"/>
        <v>#N/A</v>
      </c>
      <c r="EZ112" s="216" t="e">
        <f t="shared" ca="1" si="116"/>
        <v>#N/A</v>
      </c>
      <c r="FA112" s="216" t="e">
        <f t="shared" ca="1" si="116"/>
        <v>#N/A</v>
      </c>
      <c r="FB112" s="216" t="e">
        <f t="shared" ca="1" si="116"/>
        <v>#N/A</v>
      </c>
      <c r="FC112" s="216" t="e">
        <f t="shared" ca="1" si="116"/>
        <v>#N/A</v>
      </c>
      <c r="FD112" s="216" t="e">
        <f t="shared" ca="1" si="116"/>
        <v>#N/A</v>
      </c>
      <c r="FE112" s="216" t="e">
        <f t="shared" ca="1" si="116"/>
        <v>#N/A</v>
      </c>
      <c r="FF112" s="216" t="e">
        <f t="shared" ca="1" si="116"/>
        <v>#N/A</v>
      </c>
      <c r="FG112" s="216" t="e">
        <f t="shared" ca="1" si="116"/>
        <v>#N/A</v>
      </c>
      <c r="FH112" s="216" t="e">
        <f t="shared" ca="1" si="116"/>
        <v>#N/A</v>
      </c>
      <c r="FI112" s="216" t="e">
        <f t="shared" ca="1" si="116"/>
        <v>#N/A</v>
      </c>
      <c r="FJ112" s="216" t="e">
        <f t="shared" ca="1" si="116"/>
        <v>#N/A</v>
      </c>
      <c r="FK112" s="216" t="e">
        <f t="shared" ca="1" si="116"/>
        <v>#N/A</v>
      </c>
      <c r="FL112" s="216" t="e">
        <f t="shared" ca="1" si="116"/>
        <v>#N/A</v>
      </c>
      <c r="FM112" s="216" t="e">
        <f t="shared" ca="1" si="116"/>
        <v>#N/A</v>
      </c>
      <c r="FN112" s="216" t="e">
        <f t="shared" ca="1" si="116"/>
        <v>#N/A</v>
      </c>
      <c r="FO112" s="216" t="e">
        <f t="shared" ca="1" si="116"/>
        <v>#N/A</v>
      </c>
      <c r="FP112" s="216" t="e">
        <f t="shared" ca="1" si="117"/>
        <v>#N/A</v>
      </c>
      <c r="FQ112" s="216" t="e">
        <f t="shared" ca="1" si="117"/>
        <v>#N/A</v>
      </c>
      <c r="FR112" s="216" t="e">
        <f t="shared" ca="1" si="117"/>
        <v>#N/A</v>
      </c>
      <c r="FS112" s="216" t="e">
        <f t="shared" ca="1" si="117"/>
        <v>#N/A</v>
      </c>
      <c r="FT112" s="216" t="e">
        <f t="shared" ca="1" si="117"/>
        <v>#N/A</v>
      </c>
      <c r="FU112" s="216" t="e">
        <f t="shared" ca="1" si="117"/>
        <v>#N/A</v>
      </c>
      <c r="FV112" s="216" t="e">
        <f t="shared" ca="1" si="117"/>
        <v>#N/A</v>
      </c>
      <c r="FW112" s="216" t="e">
        <f t="shared" ca="1" si="117"/>
        <v>#N/A</v>
      </c>
      <c r="FX112" s="216" t="e">
        <f t="shared" ca="1" si="117"/>
        <v>#N/A</v>
      </c>
      <c r="FY112" s="216" t="e">
        <f t="shared" ca="1" si="117"/>
        <v>#N/A</v>
      </c>
      <c r="FZ112" s="216" t="e">
        <f t="shared" ca="1" si="117"/>
        <v>#N/A</v>
      </c>
      <c r="GA112" s="216" t="e">
        <f t="shared" ca="1" si="117"/>
        <v>#N/A</v>
      </c>
      <c r="GB112" s="216" t="e">
        <f t="shared" ca="1" si="117"/>
        <v>#N/A</v>
      </c>
      <c r="GC112" s="216" t="e">
        <f t="shared" ca="1" si="117"/>
        <v>#N/A</v>
      </c>
      <c r="GD112" s="216" t="e">
        <f t="shared" ca="1" si="117"/>
        <v>#N/A</v>
      </c>
      <c r="GE112" s="216" t="e">
        <f t="shared" ca="1" si="117"/>
        <v>#N/A</v>
      </c>
      <c r="GF112" s="216" t="e">
        <f t="shared" ca="1" si="118"/>
        <v>#N/A</v>
      </c>
      <c r="GG112" s="216" t="e">
        <f t="shared" ca="1" si="118"/>
        <v>#N/A</v>
      </c>
      <c r="GH112" s="216" t="e">
        <f t="shared" ca="1" si="118"/>
        <v>#N/A</v>
      </c>
      <c r="GI112" s="216" t="e">
        <f t="shared" ca="1" si="118"/>
        <v>#N/A</v>
      </c>
      <c r="GJ112" s="216" t="e">
        <f t="shared" ca="1" si="118"/>
        <v>#N/A</v>
      </c>
      <c r="GK112" s="216" t="e">
        <f t="shared" ca="1" si="118"/>
        <v>#N/A</v>
      </c>
      <c r="GL112" s="216" t="e">
        <f t="shared" ca="1" si="118"/>
        <v>#N/A</v>
      </c>
      <c r="GM112" s="216" t="e">
        <f t="shared" ca="1" si="118"/>
        <v>#N/A</v>
      </c>
      <c r="GN112" s="216" t="e">
        <f t="shared" ca="1" si="118"/>
        <v>#N/A</v>
      </c>
      <c r="GO112" s="216" t="e">
        <f t="shared" ca="1" si="118"/>
        <v>#N/A</v>
      </c>
      <c r="GP112" s="216" t="e">
        <f t="shared" ca="1" si="118"/>
        <v>#N/A</v>
      </c>
      <c r="GQ112" s="216" t="e">
        <f t="shared" ca="1" si="118"/>
        <v>#N/A</v>
      </c>
      <c r="GR112" s="216" t="e">
        <f t="shared" ca="1" si="118"/>
        <v>#N/A</v>
      </c>
      <c r="GS112" s="216" t="e">
        <f t="shared" ca="1" si="118"/>
        <v>#N/A</v>
      </c>
      <c r="GT112" s="216" t="e">
        <f t="shared" ca="1" si="118"/>
        <v>#N/A</v>
      </c>
      <c r="GU112" s="216" t="e">
        <f t="shared" ca="1" si="118"/>
        <v>#N/A</v>
      </c>
      <c r="GV112" s="216" t="e">
        <f t="shared" ca="1" si="119"/>
        <v>#N/A</v>
      </c>
      <c r="GW112" s="216" t="e">
        <f t="shared" ca="1" si="119"/>
        <v>#N/A</v>
      </c>
      <c r="GX112" s="216" t="e">
        <f t="shared" ca="1" si="119"/>
        <v>#N/A</v>
      </c>
      <c r="GY112" s="216" t="e">
        <f t="shared" ca="1" si="119"/>
        <v>#N/A</v>
      </c>
      <c r="GZ112" s="216" t="e">
        <f t="shared" ca="1" si="119"/>
        <v>#N/A</v>
      </c>
    </row>
    <row r="113" spans="2:208" s="70" customFormat="1" ht="15" customHeight="1">
      <c r="B113" s="573">
        <v>47516</v>
      </c>
      <c r="C113" s="573">
        <v>47517</v>
      </c>
      <c r="D113" s="573">
        <v>47518</v>
      </c>
      <c r="E113" s="573">
        <v>47612</v>
      </c>
      <c r="F113" s="573">
        <v>47737</v>
      </c>
      <c r="G113" s="573">
        <v>47738</v>
      </c>
      <c r="H113" s="573">
        <v>47739</v>
      </c>
      <c r="I113" s="37" t="s">
        <v>215</v>
      </c>
      <c r="M113" s="50" t="e">
        <f t="shared" ca="1" si="132"/>
        <v>#N/A</v>
      </c>
      <c r="N113" s="216" t="e">
        <f t="shared" ca="1" si="129"/>
        <v>#N/A</v>
      </c>
      <c r="O113" s="216" t="e">
        <f t="shared" ca="1" si="129"/>
        <v>#N/A</v>
      </c>
      <c r="P113" s="216" t="e">
        <f t="shared" ca="1" si="129"/>
        <v>#N/A</v>
      </c>
      <c r="Q113" s="216" t="e">
        <f t="shared" ca="1" si="129"/>
        <v>#N/A</v>
      </c>
      <c r="R113" s="216" t="e">
        <f t="shared" ca="1" si="129"/>
        <v>#N/A</v>
      </c>
      <c r="S113" s="216" t="e">
        <f t="shared" ca="1" si="129"/>
        <v>#N/A</v>
      </c>
      <c r="T113" s="216" t="e">
        <f t="shared" ca="1" si="129"/>
        <v>#N/A</v>
      </c>
      <c r="U113" s="216" t="e">
        <f t="shared" ca="1" si="129"/>
        <v>#N/A</v>
      </c>
      <c r="V113" s="216" t="e">
        <f t="shared" ca="1" si="129"/>
        <v>#N/A</v>
      </c>
      <c r="W113" s="216" t="e">
        <f t="shared" ca="1" si="129"/>
        <v>#N/A</v>
      </c>
      <c r="X113" s="216" t="e">
        <f t="shared" ca="1" si="129"/>
        <v>#N/A</v>
      </c>
      <c r="Y113" s="216" t="e">
        <f t="shared" ca="1" si="129"/>
        <v>#N/A</v>
      </c>
      <c r="Z113" s="216" t="e">
        <f t="shared" ca="1" si="129"/>
        <v>#N/A</v>
      </c>
      <c r="AA113" s="216" t="e">
        <f t="shared" ca="1" si="129"/>
        <v>#N/A</v>
      </c>
      <c r="AB113" s="216" t="e">
        <f t="shared" ca="1" si="129"/>
        <v>#N/A</v>
      </c>
      <c r="AC113" s="216" t="e">
        <f t="shared" ca="1" si="129"/>
        <v>#N/A</v>
      </c>
      <c r="AD113" s="216" t="e">
        <f t="shared" ca="1" si="130"/>
        <v>#N/A</v>
      </c>
      <c r="AE113" s="216" t="e">
        <f t="shared" ca="1" si="130"/>
        <v>#N/A</v>
      </c>
      <c r="AF113" s="216" t="e">
        <f t="shared" ca="1" si="130"/>
        <v>#N/A</v>
      </c>
      <c r="AG113" s="216" t="e">
        <f t="shared" ca="1" si="130"/>
        <v>#N/A</v>
      </c>
      <c r="AH113" s="216" t="e">
        <f t="shared" ca="1" si="130"/>
        <v>#N/A</v>
      </c>
      <c r="AI113" s="216" t="e">
        <f t="shared" ca="1" si="130"/>
        <v>#N/A</v>
      </c>
      <c r="AJ113" s="216" t="e">
        <f t="shared" ca="1" si="130"/>
        <v>#N/A</v>
      </c>
      <c r="AK113" s="216" t="e">
        <f t="shared" ca="1" si="130"/>
        <v>#N/A</v>
      </c>
      <c r="AL113" s="216" t="e">
        <f t="shared" ca="1" si="130"/>
        <v>#N/A</v>
      </c>
      <c r="AM113" s="216" t="e">
        <f t="shared" ca="1" si="130"/>
        <v>#N/A</v>
      </c>
      <c r="AN113" s="216" t="e">
        <f t="shared" ca="1" si="130"/>
        <v>#N/A</v>
      </c>
      <c r="AO113" s="216" t="e">
        <f t="shared" ca="1" si="130"/>
        <v>#N/A</v>
      </c>
      <c r="AP113" s="216" t="e">
        <f t="shared" ca="1" si="130"/>
        <v>#N/A</v>
      </c>
      <c r="AQ113" s="216" t="e">
        <f t="shared" ca="1" si="130"/>
        <v>#N/A</v>
      </c>
      <c r="AR113" s="216" t="e">
        <f t="shared" ca="1" si="130"/>
        <v>#N/A</v>
      </c>
      <c r="AS113" s="223" t="e">
        <f t="shared" ca="1" si="130"/>
        <v>#N/A</v>
      </c>
      <c r="AT113" s="34"/>
      <c r="AU113" s="215" t="e">
        <f t="shared" ca="1" si="124"/>
        <v>#N/A</v>
      </c>
      <c r="AV113" s="216" t="e">
        <f t="shared" ca="1" si="124"/>
        <v>#N/A</v>
      </c>
      <c r="AW113" s="217" t="e">
        <f t="shared" ca="1" si="131"/>
        <v>#N/A</v>
      </c>
      <c r="AX113" s="218" t="e">
        <f t="shared" ca="1" si="131"/>
        <v>#N/A</v>
      </c>
      <c r="AY113" s="218" t="e">
        <f t="shared" ca="1" si="131"/>
        <v>#N/A</v>
      </c>
      <c r="AZ113" s="218" t="e">
        <f t="shared" ca="1" si="133"/>
        <v>#N/A</v>
      </c>
      <c r="BA113" s="219" t="e">
        <f t="shared" ca="1" si="133"/>
        <v>#N/A</v>
      </c>
      <c r="BB113" s="34"/>
      <c r="BC113" s="34">
        <f t="shared" si="126"/>
        <v>22</v>
      </c>
      <c r="BD113" s="531">
        <v>8</v>
      </c>
      <c r="BE113" s="535">
        <f t="shared" si="127"/>
        <v>44628</v>
      </c>
      <c r="BF113" s="536" t="str">
        <f t="shared" si="128"/>
        <v>화</v>
      </c>
      <c r="BG113" s="534" t="e">
        <f t="shared" ca="1" si="122"/>
        <v>#REF!</v>
      </c>
      <c r="BH113" s="534" t="e">
        <f t="shared" ca="1" si="110"/>
        <v>#N/A</v>
      </c>
      <c r="BI113" s="534" t="e">
        <f t="shared" ca="1" si="110"/>
        <v>#N/A</v>
      </c>
      <c r="BJ113" s="534" t="e">
        <f t="shared" ca="1" si="110"/>
        <v>#N/A</v>
      </c>
      <c r="BK113" s="534" t="e">
        <f t="shared" ca="1" si="110"/>
        <v>#N/A</v>
      </c>
      <c r="BL113" s="534" t="e">
        <f t="shared" ca="1" si="110"/>
        <v>#N/A</v>
      </c>
      <c r="BM113" s="534" t="e">
        <f t="shared" ca="1" si="110"/>
        <v>#N/A</v>
      </c>
      <c r="BN113" s="534" t="e">
        <f t="shared" ca="1" si="110"/>
        <v>#N/A</v>
      </c>
      <c r="BO113" s="534" t="e">
        <f t="shared" ca="1" si="110"/>
        <v>#N/A</v>
      </c>
      <c r="BP113" s="534" t="e">
        <f t="shared" ca="1" si="110"/>
        <v>#N/A</v>
      </c>
      <c r="BQ113" s="534" t="e">
        <f t="shared" ca="1" si="110"/>
        <v>#N/A</v>
      </c>
      <c r="BR113" s="534" t="e">
        <f t="shared" ca="1" si="110"/>
        <v>#N/A</v>
      </c>
      <c r="BS113" s="534" t="e">
        <f t="shared" ca="1" si="110"/>
        <v>#N/A</v>
      </c>
      <c r="BT113" s="534" t="e">
        <f t="shared" ca="1" si="110"/>
        <v>#N/A</v>
      </c>
      <c r="BU113" s="534" t="e">
        <f t="shared" ca="1" si="110"/>
        <v>#N/A</v>
      </c>
      <c r="BV113" s="534" t="e">
        <f t="shared" ca="1" si="110"/>
        <v>#N/A</v>
      </c>
      <c r="BW113" s="534" t="e">
        <f t="shared" ca="1" si="110"/>
        <v>#N/A</v>
      </c>
      <c r="BX113" s="534" t="e">
        <f t="shared" ca="1" si="111"/>
        <v>#N/A</v>
      </c>
      <c r="BY113" s="534" t="e">
        <f t="shared" ca="1" si="111"/>
        <v>#N/A</v>
      </c>
      <c r="BZ113" s="534" t="e">
        <f t="shared" ca="1" si="111"/>
        <v>#N/A</v>
      </c>
      <c r="CA113" s="534" t="e">
        <f t="shared" ca="1" si="111"/>
        <v>#N/A</v>
      </c>
      <c r="CB113" s="534" t="e">
        <f t="shared" ca="1" si="111"/>
        <v>#N/A</v>
      </c>
      <c r="CC113" s="216" t="e">
        <f t="shared" ca="1" si="111"/>
        <v>#N/A</v>
      </c>
      <c r="CD113" s="216" t="e">
        <f t="shared" ca="1" si="111"/>
        <v>#N/A</v>
      </c>
      <c r="CE113" s="216" t="e">
        <f t="shared" ca="1" si="111"/>
        <v>#N/A</v>
      </c>
      <c r="CF113" s="216" t="e">
        <f t="shared" ca="1" si="111"/>
        <v>#N/A</v>
      </c>
      <c r="CG113" s="216" t="e">
        <f t="shared" ca="1" si="111"/>
        <v>#N/A</v>
      </c>
      <c r="CH113" s="216" t="e">
        <f t="shared" ca="1" si="111"/>
        <v>#N/A</v>
      </c>
      <c r="CI113" s="216" t="e">
        <f t="shared" ca="1" si="111"/>
        <v>#N/A</v>
      </c>
      <c r="CJ113" s="216" t="e">
        <f t="shared" ca="1" si="111"/>
        <v>#N/A</v>
      </c>
      <c r="CK113" s="216" t="e">
        <f t="shared" ca="1" si="111"/>
        <v>#N/A</v>
      </c>
      <c r="CL113" s="216" t="e">
        <f t="shared" ca="1" si="111"/>
        <v>#N/A</v>
      </c>
      <c r="CM113" s="216" t="e">
        <f t="shared" ca="1" si="111"/>
        <v>#N/A</v>
      </c>
      <c r="CN113" s="216" t="e">
        <f t="shared" ca="1" si="112"/>
        <v>#N/A</v>
      </c>
      <c r="CO113" s="216" t="e">
        <f t="shared" ca="1" si="112"/>
        <v>#N/A</v>
      </c>
      <c r="CP113" s="216" t="e">
        <f t="shared" ca="1" si="112"/>
        <v>#N/A</v>
      </c>
      <c r="CQ113" s="216" t="e">
        <f t="shared" ca="1" si="112"/>
        <v>#N/A</v>
      </c>
      <c r="CR113" s="216" t="e">
        <f t="shared" ca="1" si="112"/>
        <v>#N/A</v>
      </c>
      <c r="CS113" s="216" t="e">
        <f t="shared" ca="1" si="112"/>
        <v>#N/A</v>
      </c>
      <c r="CT113" s="216" t="e">
        <f t="shared" ca="1" si="112"/>
        <v>#N/A</v>
      </c>
      <c r="CU113" s="216" t="e">
        <f t="shared" ca="1" si="112"/>
        <v>#N/A</v>
      </c>
      <c r="CV113" s="216" t="e">
        <f t="shared" ca="1" si="112"/>
        <v>#N/A</v>
      </c>
      <c r="CW113" s="216" t="e">
        <f t="shared" ca="1" si="112"/>
        <v>#N/A</v>
      </c>
      <c r="CX113" s="216" t="e">
        <f t="shared" ca="1" si="112"/>
        <v>#N/A</v>
      </c>
      <c r="CY113" s="216" t="e">
        <f t="shared" ca="1" si="112"/>
        <v>#N/A</v>
      </c>
      <c r="CZ113" s="216" t="e">
        <f t="shared" ca="1" si="112"/>
        <v>#N/A</v>
      </c>
      <c r="DA113" s="216" t="e">
        <f t="shared" ca="1" si="112"/>
        <v>#N/A</v>
      </c>
      <c r="DB113" s="216" t="e">
        <f t="shared" ca="1" si="112"/>
        <v>#N/A</v>
      </c>
      <c r="DC113" s="216" t="e">
        <f t="shared" ca="1" si="112"/>
        <v>#N/A</v>
      </c>
      <c r="DD113" s="216" t="e">
        <f t="shared" ca="1" si="113"/>
        <v>#N/A</v>
      </c>
      <c r="DE113" s="216" t="e">
        <f t="shared" ca="1" si="113"/>
        <v>#N/A</v>
      </c>
      <c r="DF113" s="216" t="e">
        <f t="shared" ca="1" si="113"/>
        <v>#N/A</v>
      </c>
      <c r="DG113" s="216" t="e">
        <f t="shared" ca="1" si="113"/>
        <v>#N/A</v>
      </c>
      <c r="DH113" s="216" t="e">
        <f t="shared" ca="1" si="113"/>
        <v>#N/A</v>
      </c>
      <c r="DI113" s="216" t="e">
        <f t="shared" ca="1" si="113"/>
        <v>#N/A</v>
      </c>
      <c r="DJ113" s="216" t="e">
        <f t="shared" ca="1" si="113"/>
        <v>#N/A</v>
      </c>
      <c r="DK113" s="216" t="e">
        <f t="shared" ca="1" si="113"/>
        <v>#N/A</v>
      </c>
      <c r="DL113" s="216" t="e">
        <f t="shared" ca="1" si="113"/>
        <v>#N/A</v>
      </c>
      <c r="DM113" s="216" t="e">
        <f t="shared" ca="1" si="113"/>
        <v>#N/A</v>
      </c>
      <c r="DN113" s="216" t="e">
        <f t="shared" ca="1" si="113"/>
        <v>#N/A</v>
      </c>
      <c r="DO113" s="216" t="e">
        <f t="shared" ca="1" si="113"/>
        <v>#N/A</v>
      </c>
      <c r="DP113" s="216" t="e">
        <f t="shared" ca="1" si="113"/>
        <v>#N/A</v>
      </c>
      <c r="DQ113" s="216" t="e">
        <f t="shared" ca="1" si="113"/>
        <v>#N/A</v>
      </c>
      <c r="DR113" s="216" t="e">
        <f t="shared" ca="1" si="113"/>
        <v>#N/A</v>
      </c>
      <c r="DS113" s="216" t="e">
        <f t="shared" ca="1" si="113"/>
        <v>#N/A</v>
      </c>
      <c r="DT113" s="216" t="e">
        <f t="shared" ca="1" si="114"/>
        <v>#N/A</v>
      </c>
      <c r="DU113" s="216" t="e">
        <f t="shared" ca="1" si="114"/>
        <v>#N/A</v>
      </c>
      <c r="DV113" s="216" t="e">
        <f t="shared" ca="1" si="114"/>
        <v>#N/A</v>
      </c>
      <c r="DW113" s="216" t="e">
        <f t="shared" ca="1" si="114"/>
        <v>#N/A</v>
      </c>
      <c r="DX113" s="216" t="e">
        <f t="shared" ca="1" si="114"/>
        <v>#N/A</v>
      </c>
      <c r="DY113" s="216" t="e">
        <f t="shared" ca="1" si="114"/>
        <v>#N/A</v>
      </c>
      <c r="DZ113" s="216" t="e">
        <f t="shared" ca="1" si="114"/>
        <v>#N/A</v>
      </c>
      <c r="EA113" s="216" t="e">
        <f t="shared" ca="1" si="114"/>
        <v>#N/A</v>
      </c>
      <c r="EB113" s="216" t="e">
        <f t="shared" ca="1" si="114"/>
        <v>#N/A</v>
      </c>
      <c r="EC113" s="216" t="e">
        <f t="shared" ca="1" si="114"/>
        <v>#N/A</v>
      </c>
      <c r="ED113" s="216" t="e">
        <f t="shared" ca="1" si="114"/>
        <v>#N/A</v>
      </c>
      <c r="EE113" s="216" t="e">
        <f t="shared" ca="1" si="114"/>
        <v>#N/A</v>
      </c>
      <c r="EF113" s="216" t="e">
        <f t="shared" ca="1" si="114"/>
        <v>#N/A</v>
      </c>
      <c r="EG113" s="216" t="e">
        <f t="shared" ca="1" si="114"/>
        <v>#N/A</v>
      </c>
      <c r="EH113" s="216" t="e">
        <f t="shared" ca="1" si="114"/>
        <v>#N/A</v>
      </c>
      <c r="EI113" s="216" t="e">
        <f t="shared" ca="1" si="114"/>
        <v>#N/A</v>
      </c>
      <c r="EJ113" s="216" t="e">
        <f t="shared" ca="1" si="115"/>
        <v>#N/A</v>
      </c>
      <c r="EK113" s="216" t="e">
        <f t="shared" ca="1" si="115"/>
        <v>#N/A</v>
      </c>
      <c r="EL113" s="216" t="e">
        <f t="shared" ca="1" si="115"/>
        <v>#N/A</v>
      </c>
      <c r="EM113" s="216" t="e">
        <f t="shared" ca="1" si="115"/>
        <v>#N/A</v>
      </c>
      <c r="EN113" s="216" t="e">
        <f t="shared" ca="1" si="115"/>
        <v>#N/A</v>
      </c>
      <c r="EO113" s="216" t="e">
        <f t="shared" ca="1" si="115"/>
        <v>#N/A</v>
      </c>
      <c r="EP113" s="216" t="e">
        <f t="shared" ca="1" si="115"/>
        <v>#N/A</v>
      </c>
      <c r="EQ113" s="216" t="e">
        <f t="shared" ca="1" si="115"/>
        <v>#N/A</v>
      </c>
      <c r="ER113" s="216" t="e">
        <f t="shared" ca="1" si="115"/>
        <v>#N/A</v>
      </c>
      <c r="ES113" s="216" t="e">
        <f t="shared" ca="1" si="115"/>
        <v>#N/A</v>
      </c>
      <c r="ET113" s="216" t="e">
        <f t="shared" ca="1" si="115"/>
        <v>#N/A</v>
      </c>
      <c r="EU113" s="216" t="e">
        <f t="shared" ca="1" si="115"/>
        <v>#N/A</v>
      </c>
      <c r="EV113" s="216" t="e">
        <f t="shared" ca="1" si="115"/>
        <v>#N/A</v>
      </c>
      <c r="EW113" s="216" t="e">
        <f t="shared" ca="1" si="115"/>
        <v>#N/A</v>
      </c>
      <c r="EX113" s="216" t="e">
        <f t="shared" ca="1" si="115"/>
        <v>#N/A</v>
      </c>
      <c r="EY113" s="216" t="e">
        <f t="shared" ca="1" si="115"/>
        <v>#N/A</v>
      </c>
      <c r="EZ113" s="216" t="e">
        <f t="shared" ca="1" si="116"/>
        <v>#N/A</v>
      </c>
      <c r="FA113" s="216" t="e">
        <f t="shared" ca="1" si="116"/>
        <v>#N/A</v>
      </c>
      <c r="FB113" s="216" t="e">
        <f t="shared" ca="1" si="116"/>
        <v>#N/A</v>
      </c>
      <c r="FC113" s="216" t="e">
        <f t="shared" ca="1" si="116"/>
        <v>#N/A</v>
      </c>
      <c r="FD113" s="216" t="e">
        <f t="shared" ca="1" si="116"/>
        <v>#N/A</v>
      </c>
      <c r="FE113" s="216" t="e">
        <f t="shared" ca="1" si="116"/>
        <v>#N/A</v>
      </c>
      <c r="FF113" s="216" t="e">
        <f t="shared" ca="1" si="116"/>
        <v>#N/A</v>
      </c>
      <c r="FG113" s="216" t="e">
        <f t="shared" ca="1" si="116"/>
        <v>#N/A</v>
      </c>
      <c r="FH113" s="216" t="e">
        <f t="shared" ca="1" si="116"/>
        <v>#N/A</v>
      </c>
      <c r="FI113" s="216" t="e">
        <f t="shared" ca="1" si="116"/>
        <v>#N/A</v>
      </c>
      <c r="FJ113" s="216" t="e">
        <f t="shared" ca="1" si="116"/>
        <v>#N/A</v>
      </c>
      <c r="FK113" s="216" t="e">
        <f t="shared" ca="1" si="116"/>
        <v>#N/A</v>
      </c>
      <c r="FL113" s="216" t="e">
        <f t="shared" ca="1" si="116"/>
        <v>#N/A</v>
      </c>
      <c r="FM113" s="216" t="e">
        <f t="shared" ca="1" si="116"/>
        <v>#N/A</v>
      </c>
      <c r="FN113" s="216" t="e">
        <f t="shared" ca="1" si="116"/>
        <v>#N/A</v>
      </c>
      <c r="FO113" s="216" t="e">
        <f t="shared" ca="1" si="116"/>
        <v>#N/A</v>
      </c>
      <c r="FP113" s="216" t="e">
        <f t="shared" ca="1" si="117"/>
        <v>#N/A</v>
      </c>
      <c r="FQ113" s="216" t="e">
        <f t="shared" ca="1" si="117"/>
        <v>#N/A</v>
      </c>
      <c r="FR113" s="216" t="e">
        <f t="shared" ca="1" si="117"/>
        <v>#N/A</v>
      </c>
      <c r="FS113" s="216" t="e">
        <f t="shared" ca="1" si="117"/>
        <v>#N/A</v>
      </c>
      <c r="FT113" s="216" t="e">
        <f t="shared" ca="1" si="117"/>
        <v>#N/A</v>
      </c>
      <c r="FU113" s="216" t="e">
        <f t="shared" ca="1" si="117"/>
        <v>#N/A</v>
      </c>
      <c r="FV113" s="216" t="e">
        <f t="shared" ca="1" si="117"/>
        <v>#N/A</v>
      </c>
      <c r="FW113" s="216" t="e">
        <f t="shared" ca="1" si="117"/>
        <v>#N/A</v>
      </c>
      <c r="FX113" s="216" t="e">
        <f t="shared" ca="1" si="117"/>
        <v>#N/A</v>
      </c>
      <c r="FY113" s="216" t="e">
        <f t="shared" ca="1" si="117"/>
        <v>#N/A</v>
      </c>
      <c r="FZ113" s="216" t="e">
        <f t="shared" ca="1" si="117"/>
        <v>#N/A</v>
      </c>
      <c r="GA113" s="216" t="e">
        <f t="shared" ca="1" si="117"/>
        <v>#N/A</v>
      </c>
      <c r="GB113" s="216" t="e">
        <f t="shared" ca="1" si="117"/>
        <v>#N/A</v>
      </c>
      <c r="GC113" s="216" t="e">
        <f t="shared" ca="1" si="117"/>
        <v>#N/A</v>
      </c>
      <c r="GD113" s="216" t="e">
        <f t="shared" ca="1" si="117"/>
        <v>#N/A</v>
      </c>
      <c r="GE113" s="216" t="e">
        <f t="shared" ca="1" si="117"/>
        <v>#N/A</v>
      </c>
      <c r="GF113" s="216" t="e">
        <f t="shared" ca="1" si="118"/>
        <v>#N/A</v>
      </c>
      <c r="GG113" s="216" t="e">
        <f t="shared" ca="1" si="118"/>
        <v>#N/A</v>
      </c>
      <c r="GH113" s="216" t="e">
        <f t="shared" ca="1" si="118"/>
        <v>#N/A</v>
      </c>
      <c r="GI113" s="216" t="e">
        <f t="shared" ca="1" si="118"/>
        <v>#N/A</v>
      </c>
      <c r="GJ113" s="216" t="e">
        <f t="shared" ca="1" si="118"/>
        <v>#N/A</v>
      </c>
      <c r="GK113" s="216" t="e">
        <f t="shared" ca="1" si="118"/>
        <v>#N/A</v>
      </c>
      <c r="GL113" s="216" t="e">
        <f t="shared" ca="1" si="118"/>
        <v>#N/A</v>
      </c>
      <c r="GM113" s="216" t="e">
        <f t="shared" ca="1" si="118"/>
        <v>#N/A</v>
      </c>
      <c r="GN113" s="216" t="e">
        <f t="shared" ca="1" si="118"/>
        <v>#N/A</v>
      </c>
      <c r="GO113" s="216" t="e">
        <f t="shared" ca="1" si="118"/>
        <v>#N/A</v>
      </c>
      <c r="GP113" s="216" t="e">
        <f t="shared" ca="1" si="118"/>
        <v>#N/A</v>
      </c>
      <c r="GQ113" s="216" t="e">
        <f t="shared" ca="1" si="118"/>
        <v>#N/A</v>
      </c>
      <c r="GR113" s="216" t="e">
        <f t="shared" ca="1" si="118"/>
        <v>#N/A</v>
      </c>
      <c r="GS113" s="216" t="e">
        <f t="shared" ca="1" si="118"/>
        <v>#N/A</v>
      </c>
      <c r="GT113" s="216" t="e">
        <f t="shared" ca="1" si="118"/>
        <v>#N/A</v>
      </c>
      <c r="GU113" s="216" t="e">
        <f t="shared" ca="1" si="118"/>
        <v>#N/A</v>
      </c>
      <c r="GV113" s="216" t="e">
        <f t="shared" ca="1" si="119"/>
        <v>#N/A</v>
      </c>
      <c r="GW113" s="216" t="e">
        <f t="shared" ca="1" si="119"/>
        <v>#N/A</v>
      </c>
      <c r="GX113" s="216" t="e">
        <f t="shared" ca="1" si="119"/>
        <v>#N/A</v>
      </c>
      <c r="GY113" s="216" t="e">
        <f t="shared" ca="1" si="119"/>
        <v>#N/A</v>
      </c>
      <c r="GZ113" s="216" t="e">
        <f t="shared" ca="1" si="119"/>
        <v>#N/A</v>
      </c>
    </row>
    <row r="114" spans="2:208" s="70" customFormat="1" ht="15" customHeight="1">
      <c r="B114" s="573">
        <v>47870</v>
      </c>
      <c r="C114" s="573">
        <v>47871</v>
      </c>
      <c r="D114" s="573">
        <v>47872</v>
      </c>
      <c r="E114" s="573">
        <v>47996</v>
      </c>
      <c r="F114" s="573">
        <v>48121</v>
      </c>
      <c r="G114" s="573">
        <v>48122</v>
      </c>
      <c r="H114" s="573">
        <v>48123</v>
      </c>
      <c r="M114" s="50" t="e">
        <f t="shared" ca="1" si="132"/>
        <v>#N/A</v>
      </c>
      <c r="N114" s="216" t="e">
        <f t="shared" ca="1" si="129"/>
        <v>#N/A</v>
      </c>
      <c r="O114" s="216" t="e">
        <f t="shared" ca="1" si="129"/>
        <v>#N/A</v>
      </c>
      <c r="P114" s="216" t="e">
        <f t="shared" ca="1" si="129"/>
        <v>#N/A</v>
      </c>
      <c r="Q114" s="216" t="e">
        <f t="shared" ca="1" si="129"/>
        <v>#N/A</v>
      </c>
      <c r="R114" s="216" t="e">
        <f t="shared" ca="1" si="129"/>
        <v>#N/A</v>
      </c>
      <c r="S114" s="216" t="e">
        <f t="shared" ca="1" si="129"/>
        <v>#N/A</v>
      </c>
      <c r="T114" s="216" t="e">
        <f t="shared" ca="1" si="129"/>
        <v>#N/A</v>
      </c>
      <c r="U114" s="216" t="e">
        <f t="shared" ca="1" si="129"/>
        <v>#N/A</v>
      </c>
      <c r="V114" s="216" t="e">
        <f t="shared" ca="1" si="129"/>
        <v>#N/A</v>
      </c>
      <c r="W114" s="216" t="e">
        <f t="shared" ca="1" si="129"/>
        <v>#N/A</v>
      </c>
      <c r="X114" s="216" t="e">
        <f t="shared" ca="1" si="129"/>
        <v>#N/A</v>
      </c>
      <c r="Y114" s="216" t="e">
        <f t="shared" ca="1" si="129"/>
        <v>#N/A</v>
      </c>
      <c r="Z114" s="216" t="e">
        <f t="shared" ca="1" si="129"/>
        <v>#N/A</v>
      </c>
      <c r="AA114" s="216" t="e">
        <f t="shared" ca="1" si="129"/>
        <v>#N/A</v>
      </c>
      <c r="AB114" s="216" t="e">
        <f t="shared" ca="1" si="129"/>
        <v>#N/A</v>
      </c>
      <c r="AC114" s="216" t="e">
        <f t="shared" ca="1" si="129"/>
        <v>#N/A</v>
      </c>
      <c r="AD114" s="216" t="e">
        <f t="shared" ca="1" si="130"/>
        <v>#N/A</v>
      </c>
      <c r="AE114" s="216" t="e">
        <f t="shared" ca="1" si="130"/>
        <v>#N/A</v>
      </c>
      <c r="AF114" s="216" t="e">
        <f t="shared" ca="1" si="130"/>
        <v>#N/A</v>
      </c>
      <c r="AG114" s="216" t="e">
        <f t="shared" ca="1" si="130"/>
        <v>#N/A</v>
      </c>
      <c r="AH114" s="216" t="e">
        <f t="shared" ca="1" si="130"/>
        <v>#N/A</v>
      </c>
      <c r="AI114" s="216" t="e">
        <f t="shared" ca="1" si="130"/>
        <v>#N/A</v>
      </c>
      <c r="AJ114" s="216" t="e">
        <f t="shared" ca="1" si="130"/>
        <v>#N/A</v>
      </c>
      <c r="AK114" s="216" t="e">
        <f t="shared" ca="1" si="130"/>
        <v>#N/A</v>
      </c>
      <c r="AL114" s="216" t="e">
        <f t="shared" ca="1" si="130"/>
        <v>#N/A</v>
      </c>
      <c r="AM114" s="216" t="e">
        <f t="shared" ca="1" si="130"/>
        <v>#N/A</v>
      </c>
      <c r="AN114" s="216" t="e">
        <f t="shared" ca="1" si="130"/>
        <v>#N/A</v>
      </c>
      <c r="AO114" s="216" t="e">
        <f t="shared" ca="1" si="130"/>
        <v>#N/A</v>
      </c>
      <c r="AP114" s="216" t="e">
        <f t="shared" ca="1" si="130"/>
        <v>#N/A</v>
      </c>
      <c r="AQ114" s="216" t="e">
        <f t="shared" ca="1" si="130"/>
        <v>#N/A</v>
      </c>
      <c r="AR114" s="216" t="e">
        <f t="shared" ca="1" si="130"/>
        <v>#N/A</v>
      </c>
      <c r="AS114" s="223" t="e">
        <f t="shared" ca="1" si="130"/>
        <v>#N/A</v>
      </c>
      <c r="AT114" s="34"/>
      <c r="AU114" s="215" t="e">
        <f t="shared" ca="1" si="124"/>
        <v>#N/A</v>
      </c>
      <c r="AV114" s="216" t="e">
        <f t="shared" ca="1" si="124"/>
        <v>#N/A</v>
      </c>
      <c r="AW114" s="217" t="e">
        <f t="shared" ca="1" si="131"/>
        <v>#N/A</v>
      </c>
      <c r="AX114" s="218" t="e">
        <f t="shared" ca="1" si="131"/>
        <v>#N/A</v>
      </c>
      <c r="AY114" s="218" t="e">
        <f t="shared" ca="1" si="131"/>
        <v>#N/A</v>
      </c>
      <c r="AZ114" s="218" t="e">
        <f t="shared" ca="1" si="133"/>
        <v>#N/A</v>
      </c>
      <c r="BA114" s="219" t="e">
        <f t="shared" ca="1" si="133"/>
        <v>#N/A</v>
      </c>
      <c r="BB114" s="34"/>
      <c r="BC114" s="34">
        <f t="shared" si="126"/>
        <v>23</v>
      </c>
      <c r="BD114" s="531">
        <v>9</v>
      </c>
      <c r="BE114" s="535">
        <f t="shared" si="127"/>
        <v>44629</v>
      </c>
      <c r="BF114" s="536" t="str">
        <f t="shared" si="128"/>
        <v>수</v>
      </c>
      <c r="BG114" s="534" t="e">
        <f t="shared" ca="1" si="122"/>
        <v>#REF!</v>
      </c>
      <c r="BH114" s="534" t="e">
        <f t="shared" ca="1" si="110"/>
        <v>#N/A</v>
      </c>
      <c r="BI114" s="534" t="e">
        <f t="shared" ca="1" si="110"/>
        <v>#N/A</v>
      </c>
      <c r="BJ114" s="534" t="e">
        <f t="shared" ca="1" si="110"/>
        <v>#N/A</v>
      </c>
      <c r="BK114" s="534" t="e">
        <f t="shared" ca="1" si="110"/>
        <v>#N/A</v>
      </c>
      <c r="BL114" s="534" t="e">
        <f t="shared" ca="1" si="110"/>
        <v>#N/A</v>
      </c>
      <c r="BM114" s="534" t="e">
        <f t="shared" ca="1" si="110"/>
        <v>#N/A</v>
      </c>
      <c r="BN114" s="534" t="e">
        <f t="shared" ca="1" si="110"/>
        <v>#N/A</v>
      </c>
      <c r="BO114" s="534" t="e">
        <f t="shared" ca="1" si="110"/>
        <v>#N/A</v>
      </c>
      <c r="BP114" s="534" t="e">
        <f t="shared" ca="1" si="110"/>
        <v>#N/A</v>
      </c>
      <c r="BQ114" s="534" t="e">
        <f t="shared" ca="1" si="110"/>
        <v>#N/A</v>
      </c>
      <c r="BR114" s="534" t="e">
        <f t="shared" ca="1" si="110"/>
        <v>#N/A</v>
      </c>
      <c r="BS114" s="534" t="e">
        <f t="shared" ca="1" si="110"/>
        <v>#N/A</v>
      </c>
      <c r="BT114" s="534" t="e">
        <f t="shared" ca="1" si="110"/>
        <v>#N/A</v>
      </c>
      <c r="BU114" s="534" t="e">
        <f t="shared" ca="1" si="110"/>
        <v>#N/A</v>
      </c>
      <c r="BV114" s="534" t="e">
        <f t="shared" ca="1" si="110"/>
        <v>#N/A</v>
      </c>
      <c r="BW114" s="534" t="e">
        <f t="shared" ca="1" si="110"/>
        <v>#N/A</v>
      </c>
      <c r="BX114" s="534" t="e">
        <f t="shared" ca="1" si="111"/>
        <v>#N/A</v>
      </c>
      <c r="BY114" s="534" t="e">
        <f t="shared" ca="1" si="111"/>
        <v>#N/A</v>
      </c>
      <c r="BZ114" s="534" t="e">
        <f t="shared" ca="1" si="111"/>
        <v>#N/A</v>
      </c>
      <c r="CA114" s="534" t="e">
        <f t="shared" ca="1" si="111"/>
        <v>#N/A</v>
      </c>
      <c r="CB114" s="534" t="e">
        <f t="shared" ca="1" si="111"/>
        <v>#N/A</v>
      </c>
      <c r="CC114" s="216" t="e">
        <f t="shared" ca="1" si="111"/>
        <v>#N/A</v>
      </c>
      <c r="CD114" s="216" t="e">
        <f t="shared" ca="1" si="111"/>
        <v>#N/A</v>
      </c>
      <c r="CE114" s="216" t="e">
        <f t="shared" ca="1" si="111"/>
        <v>#N/A</v>
      </c>
      <c r="CF114" s="216" t="e">
        <f t="shared" ca="1" si="111"/>
        <v>#N/A</v>
      </c>
      <c r="CG114" s="216" t="e">
        <f t="shared" ca="1" si="111"/>
        <v>#N/A</v>
      </c>
      <c r="CH114" s="216" t="e">
        <f t="shared" ca="1" si="111"/>
        <v>#N/A</v>
      </c>
      <c r="CI114" s="216" t="e">
        <f t="shared" ca="1" si="111"/>
        <v>#N/A</v>
      </c>
      <c r="CJ114" s="216" t="e">
        <f t="shared" ca="1" si="111"/>
        <v>#N/A</v>
      </c>
      <c r="CK114" s="216" t="e">
        <f t="shared" ca="1" si="111"/>
        <v>#N/A</v>
      </c>
      <c r="CL114" s="216" t="e">
        <f t="shared" ca="1" si="111"/>
        <v>#N/A</v>
      </c>
      <c r="CM114" s="216" t="e">
        <f t="shared" ca="1" si="111"/>
        <v>#N/A</v>
      </c>
      <c r="CN114" s="216" t="e">
        <f t="shared" ca="1" si="112"/>
        <v>#N/A</v>
      </c>
      <c r="CO114" s="216" t="e">
        <f t="shared" ca="1" si="112"/>
        <v>#N/A</v>
      </c>
      <c r="CP114" s="216" t="e">
        <f t="shared" ca="1" si="112"/>
        <v>#N/A</v>
      </c>
      <c r="CQ114" s="216" t="e">
        <f t="shared" ca="1" si="112"/>
        <v>#N/A</v>
      </c>
      <c r="CR114" s="216" t="e">
        <f t="shared" ca="1" si="112"/>
        <v>#N/A</v>
      </c>
      <c r="CS114" s="216" t="e">
        <f t="shared" ca="1" si="112"/>
        <v>#N/A</v>
      </c>
      <c r="CT114" s="216" t="e">
        <f t="shared" ca="1" si="112"/>
        <v>#N/A</v>
      </c>
      <c r="CU114" s="216" t="e">
        <f t="shared" ca="1" si="112"/>
        <v>#N/A</v>
      </c>
      <c r="CV114" s="216" t="e">
        <f t="shared" ca="1" si="112"/>
        <v>#N/A</v>
      </c>
      <c r="CW114" s="216" t="e">
        <f t="shared" ca="1" si="112"/>
        <v>#N/A</v>
      </c>
      <c r="CX114" s="216" t="e">
        <f t="shared" ca="1" si="112"/>
        <v>#N/A</v>
      </c>
      <c r="CY114" s="216" t="e">
        <f t="shared" ca="1" si="112"/>
        <v>#N/A</v>
      </c>
      <c r="CZ114" s="216" t="e">
        <f t="shared" ca="1" si="112"/>
        <v>#N/A</v>
      </c>
      <c r="DA114" s="216" t="e">
        <f t="shared" ca="1" si="112"/>
        <v>#N/A</v>
      </c>
      <c r="DB114" s="216" t="e">
        <f t="shared" ca="1" si="112"/>
        <v>#N/A</v>
      </c>
      <c r="DC114" s="216" t="e">
        <f t="shared" ca="1" si="112"/>
        <v>#N/A</v>
      </c>
      <c r="DD114" s="216" t="e">
        <f t="shared" ca="1" si="113"/>
        <v>#N/A</v>
      </c>
      <c r="DE114" s="216" t="e">
        <f t="shared" ca="1" si="113"/>
        <v>#N/A</v>
      </c>
      <c r="DF114" s="216" t="e">
        <f t="shared" ca="1" si="113"/>
        <v>#N/A</v>
      </c>
      <c r="DG114" s="216" t="e">
        <f t="shared" ca="1" si="113"/>
        <v>#N/A</v>
      </c>
      <c r="DH114" s="216" t="e">
        <f t="shared" ca="1" si="113"/>
        <v>#N/A</v>
      </c>
      <c r="DI114" s="216" t="e">
        <f t="shared" ca="1" si="113"/>
        <v>#N/A</v>
      </c>
      <c r="DJ114" s="216" t="e">
        <f t="shared" ca="1" si="113"/>
        <v>#N/A</v>
      </c>
      <c r="DK114" s="216" t="e">
        <f t="shared" ca="1" si="113"/>
        <v>#N/A</v>
      </c>
      <c r="DL114" s="216" t="e">
        <f t="shared" ca="1" si="113"/>
        <v>#N/A</v>
      </c>
      <c r="DM114" s="216" t="e">
        <f t="shared" ca="1" si="113"/>
        <v>#N/A</v>
      </c>
      <c r="DN114" s="216" t="e">
        <f t="shared" ca="1" si="113"/>
        <v>#N/A</v>
      </c>
      <c r="DO114" s="216" t="e">
        <f t="shared" ca="1" si="113"/>
        <v>#N/A</v>
      </c>
      <c r="DP114" s="216" t="e">
        <f t="shared" ca="1" si="113"/>
        <v>#N/A</v>
      </c>
      <c r="DQ114" s="216" t="e">
        <f t="shared" ca="1" si="113"/>
        <v>#N/A</v>
      </c>
      <c r="DR114" s="216" t="e">
        <f t="shared" ca="1" si="113"/>
        <v>#N/A</v>
      </c>
      <c r="DS114" s="216" t="e">
        <f t="shared" ca="1" si="113"/>
        <v>#N/A</v>
      </c>
      <c r="DT114" s="216" t="e">
        <f t="shared" ca="1" si="114"/>
        <v>#N/A</v>
      </c>
      <c r="DU114" s="216" t="e">
        <f t="shared" ca="1" si="114"/>
        <v>#N/A</v>
      </c>
      <c r="DV114" s="216" t="e">
        <f t="shared" ca="1" si="114"/>
        <v>#N/A</v>
      </c>
      <c r="DW114" s="216" t="e">
        <f t="shared" ca="1" si="114"/>
        <v>#N/A</v>
      </c>
      <c r="DX114" s="216" t="e">
        <f t="shared" ca="1" si="114"/>
        <v>#N/A</v>
      </c>
      <c r="DY114" s="216" t="e">
        <f t="shared" ca="1" si="114"/>
        <v>#N/A</v>
      </c>
      <c r="DZ114" s="216" t="e">
        <f t="shared" ca="1" si="114"/>
        <v>#N/A</v>
      </c>
      <c r="EA114" s="216" t="e">
        <f t="shared" ca="1" si="114"/>
        <v>#N/A</v>
      </c>
      <c r="EB114" s="216" t="e">
        <f t="shared" ca="1" si="114"/>
        <v>#N/A</v>
      </c>
      <c r="EC114" s="216" t="e">
        <f t="shared" ca="1" si="114"/>
        <v>#N/A</v>
      </c>
      <c r="ED114" s="216" t="e">
        <f t="shared" ca="1" si="114"/>
        <v>#N/A</v>
      </c>
      <c r="EE114" s="216" t="e">
        <f t="shared" ca="1" si="114"/>
        <v>#N/A</v>
      </c>
      <c r="EF114" s="216" t="e">
        <f t="shared" ca="1" si="114"/>
        <v>#N/A</v>
      </c>
      <c r="EG114" s="216" t="e">
        <f t="shared" ca="1" si="114"/>
        <v>#N/A</v>
      </c>
      <c r="EH114" s="216" t="e">
        <f t="shared" ca="1" si="114"/>
        <v>#N/A</v>
      </c>
      <c r="EI114" s="216" t="e">
        <f t="shared" ca="1" si="114"/>
        <v>#N/A</v>
      </c>
      <c r="EJ114" s="216" t="e">
        <f t="shared" ca="1" si="115"/>
        <v>#N/A</v>
      </c>
      <c r="EK114" s="216" t="e">
        <f t="shared" ca="1" si="115"/>
        <v>#N/A</v>
      </c>
      <c r="EL114" s="216" t="e">
        <f t="shared" ca="1" si="115"/>
        <v>#N/A</v>
      </c>
      <c r="EM114" s="216" t="e">
        <f t="shared" ca="1" si="115"/>
        <v>#N/A</v>
      </c>
      <c r="EN114" s="216" t="e">
        <f t="shared" ca="1" si="115"/>
        <v>#N/A</v>
      </c>
      <c r="EO114" s="216" t="e">
        <f t="shared" ca="1" si="115"/>
        <v>#N/A</v>
      </c>
      <c r="EP114" s="216" t="e">
        <f t="shared" ca="1" si="115"/>
        <v>#N/A</v>
      </c>
      <c r="EQ114" s="216" t="e">
        <f t="shared" ca="1" si="115"/>
        <v>#N/A</v>
      </c>
      <c r="ER114" s="216" t="e">
        <f t="shared" ca="1" si="115"/>
        <v>#N/A</v>
      </c>
      <c r="ES114" s="216" t="e">
        <f t="shared" ca="1" si="115"/>
        <v>#N/A</v>
      </c>
      <c r="ET114" s="216" t="e">
        <f t="shared" ca="1" si="115"/>
        <v>#N/A</v>
      </c>
      <c r="EU114" s="216" t="e">
        <f t="shared" ca="1" si="115"/>
        <v>#N/A</v>
      </c>
      <c r="EV114" s="216" t="e">
        <f t="shared" ca="1" si="115"/>
        <v>#N/A</v>
      </c>
      <c r="EW114" s="216" t="e">
        <f t="shared" ca="1" si="115"/>
        <v>#N/A</v>
      </c>
      <c r="EX114" s="216" t="e">
        <f t="shared" ca="1" si="115"/>
        <v>#N/A</v>
      </c>
      <c r="EY114" s="216" t="e">
        <f t="shared" ca="1" si="115"/>
        <v>#N/A</v>
      </c>
      <c r="EZ114" s="216" t="e">
        <f t="shared" ca="1" si="116"/>
        <v>#N/A</v>
      </c>
      <c r="FA114" s="216" t="e">
        <f t="shared" ca="1" si="116"/>
        <v>#N/A</v>
      </c>
      <c r="FB114" s="216" t="e">
        <f t="shared" ca="1" si="116"/>
        <v>#N/A</v>
      </c>
      <c r="FC114" s="216" t="e">
        <f t="shared" ca="1" si="116"/>
        <v>#N/A</v>
      </c>
      <c r="FD114" s="216" t="e">
        <f t="shared" ca="1" si="116"/>
        <v>#N/A</v>
      </c>
      <c r="FE114" s="216" t="e">
        <f t="shared" ca="1" si="116"/>
        <v>#N/A</v>
      </c>
      <c r="FF114" s="216" t="e">
        <f t="shared" ca="1" si="116"/>
        <v>#N/A</v>
      </c>
      <c r="FG114" s="216" t="e">
        <f t="shared" ca="1" si="116"/>
        <v>#N/A</v>
      </c>
      <c r="FH114" s="216" t="e">
        <f t="shared" ca="1" si="116"/>
        <v>#N/A</v>
      </c>
      <c r="FI114" s="216" t="e">
        <f t="shared" ca="1" si="116"/>
        <v>#N/A</v>
      </c>
      <c r="FJ114" s="216" t="e">
        <f t="shared" ca="1" si="116"/>
        <v>#N/A</v>
      </c>
      <c r="FK114" s="216" t="e">
        <f t="shared" ca="1" si="116"/>
        <v>#N/A</v>
      </c>
      <c r="FL114" s="216" t="e">
        <f t="shared" ca="1" si="116"/>
        <v>#N/A</v>
      </c>
      <c r="FM114" s="216" t="e">
        <f t="shared" ca="1" si="116"/>
        <v>#N/A</v>
      </c>
      <c r="FN114" s="216" t="e">
        <f t="shared" ca="1" si="116"/>
        <v>#N/A</v>
      </c>
      <c r="FO114" s="216" t="e">
        <f t="shared" ca="1" si="116"/>
        <v>#N/A</v>
      </c>
      <c r="FP114" s="216" t="e">
        <f t="shared" ca="1" si="117"/>
        <v>#N/A</v>
      </c>
      <c r="FQ114" s="216" t="e">
        <f t="shared" ca="1" si="117"/>
        <v>#N/A</v>
      </c>
      <c r="FR114" s="216" t="e">
        <f t="shared" ca="1" si="117"/>
        <v>#N/A</v>
      </c>
      <c r="FS114" s="216" t="e">
        <f t="shared" ca="1" si="117"/>
        <v>#N/A</v>
      </c>
      <c r="FT114" s="216" t="e">
        <f t="shared" ca="1" si="117"/>
        <v>#N/A</v>
      </c>
      <c r="FU114" s="216" t="e">
        <f t="shared" ca="1" si="117"/>
        <v>#N/A</v>
      </c>
      <c r="FV114" s="216" t="e">
        <f t="shared" ca="1" si="117"/>
        <v>#N/A</v>
      </c>
      <c r="FW114" s="216" t="e">
        <f t="shared" ca="1" si="117"/>
        <v>#N/A</v>
      </c>
      <c r="FX114" s="216" t="e">
        <f t="shared" ca="1" si="117"/>
        <v>#N/A</v>
      </c>
      <c r="FY114" s="216" t="e">
        <f t="shared" ca="1" si="117"/>
        <v>#N/A</v>
      </c>
      <c r="FZ114" s="216" t="e">
        <f t="shared" ca="1" si="117"/>
        <v>#N/A</v>
      </c>
      <c r="GA114" s="216" t="e">
        <f t="shared" ca="1" si="117"/>
        <v>#N/A</v>
      </c>
      <c r="GB114" s="216" t="e">
        <f t="shared" ca="1" si="117"/>
        <v>#N/A</v>
      </c>
      <c r="GC114" s="216" t="e">
        <f t="shared" ca="1" si="117"/>
        <v>#N/A</v>
      </c>
      <c r="GD114" s="216" t="e">
        <f t="shared" ca="1" si="117"/>
        <v>#N/A</v>
      </c>
      <c r="GE114" s="216" t="e">
        <f t="shared" ca="1" si="117"/>
        <v>#N/A</v>
      </c>
      <c r="GF114" s="216" t="e">
        <f t="shared" ca="1" si="118"/>
        <v>#N/A</v>
      </c>
      <c r="GG114" s="216" t="e">
        <f t="shared" ca="1" si="118"/>
        <v>#N/A</v>
      </c>
      <c r="GH114" s="216" t="e">
        <f t="shared" ca="1" si="118"/>
        <v>#N/A</v>
      </c>
      <c r="GI114" s="216" t="e">
        <f t="shared" ca="1" si="118"/>
        <v>#N/A</v>
      </c>
      <c r="GJ114" s="216" t="e">
        <f t="shared" ca="1" si="118"/>
        <v>#N/A</v>
      </c>
      <c r="GK114" s="216" t="e">
        <f t="shared" ca="1" si="118"/>
        <v>#N/A</v>
      </c>
      <c r="GL114" s="216" t="e">
        <f t="shared" ca="1" si="118"/>
        <v>#N/A</v>
      </c>
      <c r="GM114" s="216" t="e">
        <f t="shared" ca="1" si="118"/>
        <v>#N/A</v>
      </c>
      <c r="GN114" s="216" t="e">
        <f t="shared" ca="1" si="118"/>
        <v>#N/A</v>
      </c>
      <c r="GO114" s="216" t="e">
        <f t="shared" ca="1" si="118"/>
        <v>#N/A</v>
      </c>
      <c r="GP114" s="216" t="e">
        <f t="shared" ca="1" si="118"/>
        <v>#N/A</v>
      </c>
      <c r="GQ114" s="216" t="e">
        <f t="shared" ca="1" si="118"/>
        <v>#N/A</v>
      </c>
      <c r="GR114" s="216" t="e">
        <f t="shared" ca="1" si="118"/>
        <v>#N/A</v>
      </c>
      <c r="GS114" s="216" t="e">
        <f t="shared" ca="1" si="118"/>
        <v>#N/A</v>
      </c>
      <c r="GT114" s="216" t="e">
        <f t="shared" ca="1" si="118"/>
        <v>#N/A</v>
      </c>
      <c r="GU114" s="216" t="e">
        <f t="shared" ca="1" si="118"/>
        <v>#N/A</v>
      </c>
      <c r="GV114" s="216" t="e">
        <f t="shared" ca="1" si="119"/>
        <v>#N/A</v>
      </c>
      <c r="GW114" s="216" t="e">
        <f t="shared" ca="1" si="119"/>
        <v>#N/A</v>
      </c>
      <c r="GX114" s="216" t="e">
        <f t="shared" ca="1" si="119"/>
        <v>#N/A</v>
      </c>
      <c r="GY114" s="216" t="e">
        <f t="shared" ca="1" si="119"/>
        <v>#N/A</v>
      </c>
      <c r="GZ114" s="216" t="e">
        <f t="shared" ca="1" si="119"/>
        <v>#N/A</v>
      </c>
    </row>
    <row r="115" spans="2:208" s="70" customFormat="1" ht="15" customHeight="1">
      <c r="B115" s="573">
        <v>48254</v>
      </c>
      <c r="C115" s="573">
        <v>48255</v>
      </c>
      <c r="D115" s="573">
        <v>48256</v>
      </c>
      <c r="E115" s="573">
        <v>48350</v>
      </c>
      <c r="F115" s="573">
        <v>48475</v>
      </c>
      <c r="G115" s="573">
        <v>48476</v>
      </c>
      <c r="H115" s="573">
        <v>48477</v>
      </c>
      <c r="M115" s="50" t="e">
        <f t="shared" ca="1" si="132"/>
        <v>#N/A</v>
      </c>
      <c r="N115" s="216" t="e">
        <f t="shared" ca="1" si="129"/>
        <v>#N/A</v>
      </c>
      <c r="O115" s="216" t="e">
        <f t="shared" ca="1" si="129"/>
        <v>#N/A</v>
      </c>
      <c r="P115" s="216" t="e">
        <f t="shared" ca="1" si="129"/>
        <v>#N/A</v>
      </c>
      <c r="Q115" s="216" t="e">
        <f t="shared" ca="1" si="129"/>
        <v>#N/A</v>
      </c>
      <c r="R115" s="216" t="e">
        <f t="shared" ca="1" si="129"/>
        <v>#N/A</v>
      </c>
      <c r="S115" s="216" t="e">
        <f t="shared" ca="1" si="129"/>
        <v>#N/A</v>
      </c>
      <c r="T115" s="216" t="e">
        <f t="shared" ca="1" si="129"/>
        <v>#N/A</v>
      </c>
      <c r="U115" s="216" t="e">
        <f t="shared" ca="1" si="129"/>
        <v>#N/A</v>
      </c>
      <c r="V115" s="216" t="e">
        <f t="shared" ca="1" si="129"/>
        <v>#N/A</v>
      </c>
      <c r="W115" s="216" t="e">
        <f t="shared" ca="1" si="129"/>
        <v>#N/A</v>
      </c>
      <c r="X115" s="216" t="e">
        <f t="shared" ca="1" si="129"/>
        <v>#N/A</v>
      </c>
      <c r="Y115" s="216" t="e">
        <f t="shared" ca="1" si="129"/>
        <v>#N/A</v>
      </c>
      <c r="Z115" s="216" t="e">
        <f t="shared" ca="1" si="129"/>
        <v>#N/A</v>
      </c>
      <c r="AA115" s="216" t="e">
        <f t="shared" ca="1" si="129"/>
        <v>#N/A</v>
      </c>
      <c r="AB115" s="216" t="e">
        <f t="shared" ca="1" si="129"/>
        <v>#N/A</v>
      </c>
      <c r="AC115" s="216" t="e">
        <f t="shared" ca="1" si="129"/>
        <v>#N/A</v>
      </c>
      <c r="AD115" s="216" t="e">
        <f t="shared" ca="1" si="130"/>
        <v>#N/A</v>
      </c>
      <c r="AE115" s="216" t="e">
        <f t="shared" ca="1" si="130"/>
        <v>#N/A</v>
      </c>
      <c r="AF115" s="216" t="e">
        <f t="shared" ca="1" si="130"/>
        <v>#N/A</v>
      </c>
      <c r="AG115" s="216" t="e">
        <f t="shared" ca="1" si="130"/>
        <v>#N/A</v>
      </c>
      <c r="AH115" s="216" t="e">
        <f t="shared" ca="1" si="130"/>
        <v>#N/A</v>
      </c>
      <c r="AI115" s="216" t="e">
        <f t="shared" ca="1" si="130"/>
        <v>#N/A</v>
      </c>
      <c r="AJ115" s="216" t="e">
        <f t="shared" ca="1" si="130"/>
        <v>#N/A</v>
      </c>
      <c r="AK115" s="216" t="e">
        <f t="shared" ca="1" si="130"/>
        <v>#N/A</v>
      </c>
      <c r="AL115" s="216" t="e">
        <f t="shared" ca="1" si="130"/>
        <v>#N/A</v>
      </c>
      <c r="AM115" s="216" t="e">
        <f t="shared" ca="1" si="130"/>
        <v>#N/A</v>
      </c>
      <c r="AN115" s="216" t="e">
        <f t="shared" ca="1" si="130"/>
        <v>#N/A</v>
      </c>
      <c r="AO115" s="216" t="e">
        <f t="shared" ca="1" si="130"/>
        <v>#N/A</v>
      </c>
      <c r="AP115" s="216" t="e">
        <f t="shared" ca="1" si="130"/>
        <v>#N/A</v>
      </c>
      <c r="AQ115" s="216" t="e">
        <f t="shared" ca="1" si="130"/>
        <v>#N/A</v>
      </c>
      <c r="AR115" s="216" t="e">
        <f t="shared" ca="1" si="130"/>
        <v>#N/A</v>
      </c>
      <c r="AS115" s="223" t="e">
        <f t="shared" ca="1" si="130"/>
        <v>#N/A</v>
      </c>
      <c r="AT115" s="34"/>
      <c r="AU115" s="215" t="e">
        <f t="shared" ca="1" si="124"/>
        <v>#N/A</v>
      </c>
      <c r="AV115" s="216" t="e">
        <f t="shared" ca="1" si="124"/>
        <v>#N/A</v>
      </c>
      <c r="AW115" s="217" t="e">
        <f t="shared" ca="1" si="131"/>
        <v>#N/A</v>
      </c>
      <c r="AX115" s="218" t="e">
        <f t="shared" ca="1" si="131"/>
        <v>#N/A</v>
      </c>
      <c r="AY115" s="218" t="e">
        <f t="shared" ca="1" si="131"/>
        <v>#N/A</v>
      </c>
      <c r="AZ115" s="218" t="e">
        <f t="shared" ca="1" si="133"/>
        <v>#N/A</v>
      </c>
      <c r="BA115" s="219" t="e">
        <f t="shared" ca="1" si="133"/>
        <v>#N/A</v>
      </c>
      <c r="BB115" s="34"/>
      <c r="BC115" s="34">
        <f t="shared" si="126"/>
        <v>24</v>
      </c>
      <c r="BD115" s="531">
        <v>10</v>
      </c>
      <c r="BE115" s="535">
        <f t="shared" si="127"/>
        <v>44630</v>
      </c>
      <c r="BF115" s="536" t="str">
        <f t="shared" si="128"/>
        <v>목</v>
      </c>
      <c r="BG115" s="534" t="e">
        <f t="shared" ca="1" si="122"/>
        <v>#REF!</v>
      </c>
      <c r="BH115" s="534" t="e">
        <f t="shared" ca="1" si="110"/>
        <v>#N/A</v>
      </c>
      <c r="BI115" s="534" t="e">
        <f t="shared" ca="1" si="110"/>
        <v>#N/A</v>
      </c>
      <c r="BJ115" s="534" t="e">
        <f t="shared" ca="1" si="110"/>
        <v>#N/A</v>
      </c>
      <c r="BK115" s="534" t="e">
        <f t="shared" ca="1" si="110"/>
        <v>#N/A</v>
      </c>
      <c r="BL115" s="534" t="e">
        <f t="shared" ca="1" si="110"/>
        <v>#N/A</v>
      </c>
      <c r="BM115" s="534" t="e">
        <f t="shared" ca="1" si="110"/>
        <v>#N/A</v>
      </c>
      <c r="BN115" s="534" t="e">
        <f t="shared" ca="1" si="110"/>
        <v>#N/A</v>
      </c>
      <c r="BO115" s="534" t="e">
        <f t="shared" ca="1" si="110"/>
        <v>#N/A</v>
      </c>
      <c r="BP115" s="534" t="e">
        <f t="shared" ca="1" si="110"/>
        <v>#N/A</v>
      </c>
      <c r="BQ115" s="534" t="e">
        <f t="shared" ca="1" si="110"/>
        <v>#N/A</v>
      </c>
      <c r="BR115" s="534" t="e">
        <f t="shared" ca="1" si="110"/>
        <v>#N/A</v>
      </c>
      <c r="BS115" s="534" t="e">
        <f t="shared" ca="1" si="110"/>
        <v>#N/A</v>
      </c>
      <c r="BT115" s="534" t="e">
        <f t="shared" ca="1" si="110"/>
        <v>#N/A</v>
      </c>
      <c r="BU115" s="534" t="e">
        <f t="shared" ca="1" si="110"/>
        <v>#N/A</v>
      </c>
      <c r="BV115" s="534" t="e">
        <f t="shared" ca="1" si="110"/>
        <v>#N/A</v>
      </c>
      <c r="BW115" s="534" t="e">
        <f t="shared" ca="1" si="110"/>
        <v>#N/A</v>
      </c>
      <c r="BX115" s="534" t="e">
        <f t="shared" ca="1" si="111"/>
        <v>#N/A</v>
      </c>
      <c r="BY115" s="534" t="e">
        <f t="shared" ca="1" si="111"/>
        <v>#N/A</v>
      </c>
      <c r="BZ115" s="534" t="e">
        <f t="shared" ca="1" si="111"/>
        <v>#N/A</v>
      </c>
      <c r="CA115" s="534" t="e">
        <f t="shared" ca="1" si="111"/>
        <v>#N/A</v>
      </c>
      <c r="CB115" s="534" t="e">
        <f t="shared" ca="1" si="111"/>
        <v>#N/A</v>
      </c>
      <c r="CC115" s="216" t="e">
        <f t="shared" ca="1" si="111"/>
        <v>#N/A</v>
      </c>
      <c r="CD115" s="216" t="e">
        <f t="shared" ca="1" si="111"/>
        <v>#N/A</v>
      </c>
      <c r="CE115" s="216" t="e">
        <f t="shared" ca="1" si="111"/>
        <v>#N/A</v>
      </c>
      <c r="CF115" s="216" t="e">
        <f t="shared" ca="1" si="111"/>
        <v>#N/A</v>
      </c>
      <c r="CG115" s="216" t="e">
        <f t="shared" ca="1" si="111"/>
        <v>#N/A</v>
      </c>
      <c r="CH115" s="216" t="e">
        <f t="shared" ca="1" si="111"/>
        <v>#N/A</v>
      </c>
      <c r="CI115" s="216" t="e">
        <f t="shared" ca="1" si="111"/>
        <v>#N/A</v>
      </c>
      <c r="CJ115" s="216" t="e">
        <f t="shared" ca="1" si="111"/>
        <v>#N/A</v>
      </c>
      <c r="CK115" s="216" t="e">
        <f t="shared" ca="1" si="111"/>
        <v>#N/A</v>
      </c>
      <c r="CL115" s="216" t="e">
        <f t="shared" ca="1" si="111"/>
        <v>#N/A</v>
      </c>
      <c r="CM115" s="216" t="e">
        <f t="shared" ca="1" si="111"/>
        <v>#N/A</v>
      </c>
      <c r="CN115" s="216" t="e">
        <f t="shared" ca="1" si="112"/>
        <v>#N/A</v>
      </c>
      <c r="CO115" s="216" t="e">
        <f t="shared" ca="1" si="112"/>
        <v>#N/A</v>
      </c>
      <c r="CP115" s="216" t="e">
        <f t="shared" ca="1" si="112"/>
        <v>#N/A</v>
      </c>
      <c r="CQ115" s="216" t="e">
        <f t="shared" ca="1" si="112"/>
        <v>#N/A</v>
      </c>
      <c r="CR115" s="216" t="e">
        <f t="shared" ca="1" si="112"/>
        <v>#N/A</v>
      </c>
      <c r="CS115" s="216" t="e">
        <f t="shared" ca="1" si="112"/>
        <v>#N/A</v>
      </c>
      <c r="CT115" s="216" t="e">
        <f t="shared" ca="1" si="112"/>
        <v>#N/A</v>
      </c>
      <c r="CU115" s="216" t="e">
        <f t="shared" ca="1" si="112"/>
        <v>#N/A</v>
      </c>
      <c r="CV115" s="216" t="e">
        <f t="shared" ca="1" si="112"/>
        <v>#N/A</v>
      </c>
      <c r="CW115" s="216" t="e">
        <f t="shared" ca="1" si="112"/>
        <v>#N/A</v>
      </c>
      <c r="CX115" s="216" t="e">
        <f t="shared" ca="1" si="112"/>
        <v>#N/A</v>
      </c>
      <c r="CY115" s="216" t="e">
        <f t="shared" ca="1" si="112"/>
        <v>#N/A</v>
      </c>
      <c r="CZ115" s="216" t="e">
        <f t="shared" ca="1" si="112"/>
        <v>#N/A</v>
      </c>
      <c r="DA115" s="216" t="e">
        <f t="shared" ca="1" si="112"/>
        <v>#N/A</v>
      </c>
      <c r="DB115" s="216" t="e">
        <f t="shared" ca="1" si="112"/>
        <v>#N/A</v>
      </c>
      <c r="DC115" s="216" t="e">
        <f t="shared" ca="1" si="112"/>
        <v>#N/A</v>
      </c>
      <c r="DD115" s="216" t="e">
        <f t="shared" ca="1" si="113"/>
        <v>#N/A</v>
      </c>
      <c r="DE115" s="216" t="e">
        <f t="shared" ca="1" si="113"/>
        <v>#N/A</v>
      </c>
      <c r="DF115" s="216" t="e">
        <f t="shared" ca="1" si="113"/>
        <v>#N/A</v>
      </c>
      <c r="DG115" s="216" t="e">
        <f t="shared" ca="1" si="113"/>
        <v>#N/A</v>
      </c>
      <c r="DH115" s="216" t="e">
        <f t="shared" ca="1" si="113"/>
        <v>#N/A</v>
      </c>
      <c r="DI115" s="216" t="e">
        <f t="shared" ca="1" si="113"/>
        <v>#N/A</v>
      </c>
      <c r="DJ115" s="216" t="e">
        <f t="shared" ca="1" si="113"/>
        <v>#N/A</v>
      </c>
      <c r="DK115" s="216" t="e">
        <f t="shared" ca="1" si="113"/>
        <v>#N/A</v>
      </c>
      <c r="DL115" s="216" t="e">
        <f t="shared" ca="1" si="113"/>
        <v>#N/A</v>
      </c>
      <c r="DM115" s="216" t="e">
        <f t="shared" ca="1" si="113"/>
        <v>#N/A</v>
      </c>
      <c r="DN115" s="216" t="e">
        <f t="shared" ca="1" si="113"/>
        <v>#N/A</v>
      </c>
      <c r="DO115" s="216" t="e">
        <f t="shared" ca="1" si="113"/>
        <v>#N/A</v>
      </c>
      <c r="DP115" s="216" t="e">
        <f t="shared" ca="1" si="113"/>
        <v>#N/A</v>
      </c>
      <c r="DQ115" s="216" t="e">
        <f t="shared" ca="1" si="113"/>
        <v>#N/A</v>
      </c>
      <c r="DR115" s="216" t="e">
        <f t="shared" ca="1" si="113"/>
        <v>#N/A</v>
      </c>
      <c r="DS115" s="216" t="e">
        <f t="shared" ca="1" si="113"/>
        <v>#N/A</v>
      </c>
      <c r="DT115" s="216" t="e">
        <f t="shared" ca="1" si="114"/>
        <v>#N/A</v>
      </c>
      <c r="DU115" s="216" t="e">
        <f t="shared" ca="1" si="114"/>
        <v>#N/A</v>
      </c>
      <c r="DV115" s="216" t="e">
        <f t="shared" ca="1" si="114"/>
        <v>#N/A</v>
      </c>
      <c r="DW115" s="216" t="e">
        <f t="shared" ca="1" si="114"/>
        <v>#N/A</v>
      </c>
      <c r="DX115" s="216" t="e">
        <f t="shared" ca="1" si="114"/>
        <v>#N/A</v>
      </c>
      <c r="DY115" s="216" t="e">
        <f t="shared" ca="1" si="114"/>
        <v>#N/A</v>
      </c>
      <c r="DZ115" s="216" t="e">
        <f t="shared" ca="1" si="114"/>
        <v>#N/A</v>
      </c>
      <c r="EA115" s="216" t="e">
        <f t="shared" ca="1" si="114"/>
        <v>#N/A</v>
      </c>
      <c r="EB115" s="216" t="e">
        <f t="shared" ca="1" si="114"/>
        <v>#N/A</v>
      </c>
      <c r="EC115" s="216" t="e">
        <f t="shared" ca="1" si="114"/>
        <v>#N/A</v>
      </c>
      <c r="ED115" s="216" t="e">
        <f t="shared" ca="1" si="114"/>
        <v>#N/A</v>
      </c>
      <c r="EE115" s="216" t="e">
        <f t="shared" ca="1" si="114"/>
        <v>#N/A</v>
      </c>
      <c r="EF115" s="216" t="e">
        <f t="shared" ca="1" si="114"/>
        <v>#N/A</v>
      </c>
      <c r="EG115" s="216" t="e">
        <f t="shared" ca="1" si="114"/>
        <v>#N/A</v>
      </c>
      <c r="EH115" s="216" t="e">
        <f t="shared" ca="1" si="114"/>
        <v>#N/A</v>
      </c>
      <c r="EI115" s="216" t="e">
        <f t="shared" ca="1" si="114"/>
        <v>#N/A</v>
      </c>
      <c r="EJ115" s="216" t="e">
        <f t="shared" ca="1" si="115"/>
        <v>#N/A</v>
      </c>
      <c r="EK115" s="216" t="e">
        <f t="shared" ca="1" si="115"/>
        <v>#N/A</v>
      </c>
      <c r="EL115" s="216" t="e">
        <f t="shared" ca="1" si="115"/>
        <v>#N/A</v>
      </c>
      <c r="EM115" s="216" t="e">
        <f t="shared" ca="1" si="115"/>
        <v>#N/A</v>
      </c>
      <c r="EN115" s="216" t="e">
        <f t="shared" ca="1" si="115"/>
        <v>#N/A</v>
      </c>
      <c r="EO115" s="216" t="e">
        <f t="shared" ca="1" si="115"/>
        <v>#N/A</v>
      </c>
      <c r="EP115" s="216" t="e">
        <f t="shared" ca="1" si="115"/>
        <v>#N/A</v>
      </c>
      <c r="EQ115" s="216" t="e">
        <f t="shared" ca="1" si="115"/>
        <v>#N/A</v>
      </c>
      <c r="ER115" s="216" t="e">
        <f t="shared" ca="1" si="115"/>
        <v>#N/A</v>
      </c>
      <c r="ES115" s="216" t="e">
        <f t="shared" ca="1" si="115"/>
        <v>#N/A</v>
      </c>
      <c r="ET115" s="216" t="e">
        <f t="shared" ca="1" si="115"/>
        <v>#N/A</v>
      </c>
      <c r="EU115" s="216" t="e">
        <f t="shared" ca="1" si="115"/>
        <v>#N/A</v>
      </c>
      <c r="EV115" s="216" t="e">
        <f t="shared" ca="1" si="115"/>
        <v>#N/A</v>
      </c>
      <c r="EW115" s="216" t="e">
        <f t="shared" ca="1" si="115"/>
        <v>#N/A</v>
      </c>
      <c r="EX115" s="216" t="e">
        <f t="shared" ca="1" si="115"/>
        <v>#N/A</v>
      </c>
      <c r="EY115" s="216" t="e">
        <f t="shared" ca="1" si="115"/>
        <v>#N/A</v>
      </c>
      <c r="EZ115" s="216" t="e">
        <f t="shared" ca="1" si="116"/>
        <v>#N/A</v>
      </c>
      <c r="FA115" s="216" t="e">
        <f t="shared" ca="1" si="116"/>
        <v>#N/A</v>
      </c>
      <c r="FB115" s="216" t="e">
        <f t="shared" ca="1" si="116"/>
        <v>#N/A</v>
      </c>
      <c r="FC115" s="216" t="e">
        <f t="shared" ca="1" si="116"/>
        <v>#N/A</v>
      </c>
      <c r="FD115" s="216" t="e">
        <f t="shared" ca="1" si="116"/>
        <v>#N/A</v>
      </c>
      <c r="FE115" s="216" t="e">
        <f t="shared" ca="1" si="116"/>
        <v>#N/A</v>
      </c>
      <c r="FF115" s="216" t="e">
        <f t="shared" ca="1" si="116"/>
        <v>#N/A</v>
      </c>
      <c r="FG115" s="216" t="e">
        <f t="shared" ca="1" si="116"/>
        <v>#N/A</v>
      </c>
      <c r="FH115" s="216" t="e">
        <f t="shared" ca="1" si="116"/>
        <v>#N/A</v>
      </c>
      <c r="FI115" s="216" t="e">
        <f t="shared" ca="1" si="116"/>
        <v>#N/A</v>
      </c>
      <c r="FJ115" s="216" t="e">
        <f t="shared" ca="1" si="116"/>
        <v>#N/A</v>
      </c>
      <c r="FK115" s="216" t="e">
        <f t="shared" ca="1" si="116"/>
        <v>#N/A</v>
      </c>
      <c r="FL115" s="216" t="e">
        <f t="shared" ca="1" si="116"/>
        <v>#N/A</v>
      </c>
      <c r="FM115" s="216" t="e">
        <f t="shared" ca="1" si="116"/>
        <v>#N/A</v>
      </c>
      <c r="FN115" s="216" t="e">
        <f t="shared" ca="1" si="116"/>
        <v>#N/A</v>
      </c>
      <c r="FO115" s="216" t="e">
        <f t="shared" ca="1" si="116"/>
        <v>#N/A</v>
      </c>
      <c r="FP115" s="216" t="e">
        <f t="shared" ca="1" si="117"/>
        <v>#N/A</v>
      </c>
      <c r="FQ115" s="216" t="e">
        <f t="shared" ca="1" si="117"/>
        <v>#N/A</v>
      </c>
      <c r="FR115" s="216" t="e">
        <f t="shared" ca="1" si="117"/>
        <v>#N/A</v>
      </c>
      <c r="FS115" s="216" t="e">
        <f t="shared" ca="1" si="117"/>
        <v>#N/A</v>
      </c>
      <c r="FT115" s="216" t="e">
        <f t="shared" ca="1" si="117"/>
        <v>#N/A</v>
      </c>
      <c r="FU115" s="216" t="e">
        <f t="shared" ca="1" si="117"/>
        <v>#N/A</v>
      </c>
      <c r="FV115" s="216" t="e">
        <f t="shared" ca="1" si="117"/>
        <v>#N/A</v>
      </c>
      <c r="FW115" s="216" t="e">
        <f t="shared" ca="1" si="117"/>
        <v>#N/A</v>
      </c>
      <c r="FX115" s="216" t="e">
        <f t="shared" ca="1" si="117"/>
        <v>#N/A</v>
      </c>
      <c r="FY115" s="216" t="e">
        <f t="shared" ca="1" si="117"/>
        <v>#N/A</v>
      </c>
      <c r="FZ115" s="216" t="e">
        <f t="shared" ca="1" si="117"/>
        <v>#N/A</v>
      </c>
      <c r="GA115" s="216" t="e">
        <f t="shared" ca="1" si="117"/>
        <v>#N/A</v>
      </c>
      <c r="GB115" s="216" t="e">
        <f t="shared" ca="1" si="117"/>
        <v>#N/A</v>
      </c>
      <c r="GC115" s="216" t="e">
        <f t="shared" ca="1" si="117"/>
        <v>#N/A</v>
      </c>
      <c r="GD115" s="216" t="e">
        <f t="shared" ca="1" si="117"/>
        <v>#N/A</v>
      </c>
      <c r="GE115" s="216" t="e">
        <f t="shared" ca="1" si="117"/>
        <v>#N/A</v>
      </c>
      <c r="GF115" s="216" t="e">
        <f t="shared" ca="1" si="118"/>
        <v>#N/A</v>
      </c>
      <c r="GG115" s="216" t="e">
        <f t="shared" ca="1" si="118"/>
        <v>#N/A</v>
      </c>
      <c r="GH115" s="216" t="e">
        <f t="shared" ca="1" si="118"/>
        <v>#N/A</v>
      </c>
      <c r="GI115" s="216" t="e">
        <f t="shared" ca="1" si="118"/>
        <v>#N/A</v>
      </c>
      <c r="GJ115" s="216" t="e">
        <f t="shared" ca="1" si="118"/>
        <v>#N/A</v>
      </c>
      <c r="GK115" s="216" t="e">
        <f t="shared" ca="1" si="118"/>
        <v>#N/A</v>
      </c>
      <c r="GL115" s="216" t="e">
        <f t="shared" ca="1" si="118"/>
        <v>#N/A</v>
      </c>
      <c r="GM115" s="216" t="e">
        <f t="shared" ca="1" si="118"/>
        <v>#N/A</v>
      </c>
      <c r="GN115" s="216" t="e">
        <f t="shared" ca="1" si="118"/>
        <v>#N/A</v>
      </c>
      <c r="GO115" s="216" t="e">
        <f t="shared" ca="1" si="118"/>
        <v>#N/A</v>
      </c>
      <c r="GP115" s="216" t="e">
        <f t="shared" ca="1" si="118"/>
        <v>#N/A</v>
      </c>
      <c r="GQ115" s="216" t="e">
        <f t="shared" ca="1" si="118"/>
        <v>#N/A</v>
      </c>
      <c r="GR115" s="216" t="e">
        <f t="shared" ca="1" si="118"/>
        <v>#N/A</v>
      </c>
      <c r="GS115" s="216" t="e">
        <f t="shared" ca="1" si="118"/>
        <v>#N/A</v>
      </c>
      <c r="GT115" s="216" t="e">
        <f t="shared" ca="1" si="118"/>
        <v>#N/A</v>
      </c>
      <c r="GU115" s="216" t="e">
        <f t="shared" ca="1" si="118"/>
        <v>#N/A</v>
      </c>
      <c r="GV115" s="216" t="e">
        <f t="shared" ca="1" si="119"/>
        <v>#N/A</v>
      </c>
      <c r="GW115" s="216" t="e">
        <f t="shared" ca="1" si="119"/>
        <v>#N/A</v>
      </c>
      <c r="GX115" s="216" t="e">
        <f t="shared" ca="1" si="119"/>
        <v>#N/A</v>
      </c>
      <c r="GY115" s="216" t="e">
        <f t="shared" ca="1" si="119"/>
        <v>#N/A</v>
      </c>
      <c r="GZ115" s="216" t="e">
        <f t="shared" ca="1" si="119"/>
        <v>#N/A</v>
      </c>
    </row>
    <row r="116" spans="2:208" s="70" customFormat="1" ht="15" customHeight="1">
      <c r="B116" s="573">
        <v>48609</v>
      </c>
      <c r="C116" s="573">
        <v>48610</v>
      </c>
      <c r="D116" s="573">
        <v>48611</v>
      </c>
      <c r="E116" s="573">
        <v>48705</v>
      </c>
      <c r="F116" s="573">
        <v>48829</v>
      </c>
      <c r="G116" s="573">
        <v>48830</v>
      </c>
      <c r="H116" s="573">
        <v>48831</v>
      </c>
      <c r="M116" s="50" t="e">
        <f t="shared" ca="1" si="132"/>
        <v>#N/A</v>
      </c>
      <c r="N116" s="216" t="e">
        <f t="shared" ca="1" si="129"/>
        <v>#N/A</v>
      </c>
      <c r="O116" s="216" t="e">
        <f t="shared" ca="1" si="129"/>
        <v>#N/A</v>
      </c>
      <c r="P116" s="216" t="e">
        <f t="shared" ca="1" si="129"/>
        <v>#N/A</v>
      </c>
      <c r="Q116" s="216" t="e">
        <f t="shared" ca="1" si="129"/>
        <v>#N/A</v>
      </c>
      <c r="R116" s="216" t="e">
        <f t="shared" ca="1" si="129"/>
        <v>#N/A</v>
      </c>
      <c r="S116" s="216" t="e">
        <f t="shared" ca="1" si="129"/>
        <v>#N/A</v>
      </c>
      <c r="T116" s="216" t="e">
        <f t="shared" ca="1" si="129"/>
        <v>#N/A</v>
      </c>
      <c r="U116" s="216" t="e">
        <f t="shared" ca="1" si="129"/>
        <v>#N/A</v>
      </c>
      <c r="V116" s="216" t="e">
        <f t="shared" ca="1" si="129"/>
        <v>#N/A</v>
      </c>
      <c r="W116" s="216" t="e">
        <f t="shared" ca="1" si="129"/>
        <v>#N/A</v>
      </c>
      <c r="X116" s="216" t="e">
        <f t="shared" ca="1" si="129"/>
        <v>#N/A</v>
      </c>
      <c r="Y116" s="216" t="e">
        <f t="shared" ca="1" si="129"/>
        <v>#N/A</v>
      </c>
      <c r="Z116" s="216" t="e">
        <f t="shared" ca="1" si="129"/>
        <v>#N/A</v>
      </c>
      <c r="AA116" s="216" t="e">
        <f t="shared" ca="1" si="129"/>
        <v>#N/A</v>
      </c>
      <c r="AB116" s="216" t="e">
        <f t="shared" ca="1" si="129"/>
        <v>#N/A</v>
      </c>
      <c r="AC116" s="216" t="e">
        <f t="shared" ca="1" si="129"/>
        <v>#N/A</v>
      </c>
      <c r="AD116" s="216" t="e">
        <f t="shared" ca="1" si="130"/>
        <v>#N/A</v>
      </c>
      <c r="AE116" s="216" t="e">
        <f t="shared" ca="1" si="130"/>
        <v>#N/A</v>
      </c>
      <c r="AF116" s="216" t="e">
        <f t="shared" ca="1" si="130"/>
        <v>#N/A</v>
      </c>
      <c r="AG116" s="216" t="e">
        <f t="shared" ca="1" si="130"/>
        <v>#N/A</v>
      </c>
      <c r="AH116" s="216" t="e">
        <f t="shared" ca="1" si="130"/>
        <v>#N/A</v>
      </c>
      <c r="AI116" s="216" t="e">
        <f t="shared" ca="1" si="130"/>
        <v>#N/A</v>
      </c>
      <c r="AJ116" s="216" t="e">
        <f t="shared" ca="1" si="130"/>
        <v>#N/A</v>
      </c>
      <c r="AK116" s="216" t="e">
        <f t="shared" ca="1" si="130"/>
        <v>#N/A</v>
      </c>
      <c r="AL116" s="216" t="e">
        <f t="shared" ca="1" si="130"/>
        <v>#N/A</v>
      </c>
      <c r="AM116" s="216" t="e">
        <f t="shared" ca="1" si="130"/>
        <v>#N/A</v>
      </c>
      <c r="AN116" s="216" t="e">
        <f t="shared" ca="1" si="130"/>
        <v>#N/A</v>
      </c>
      <c r="AO116" s="216" t="e">
        <f t="shared" ca="1" si="130"/>
        <v>#N/A</v>
      </c>
      <c r="AP116" s="216" t="e">
        <f t="shared" ca="1" si="130"/>
        <v>#N/A</v>
      </c>
      <c r="AQ116" s="216" t="e">
        <f t="shared" ca="1" si="130"/>
        <v>#N/A</v>
      </c>
      <c r="AR116" s="216" t="e">
        <f t="shared" ca="1" si="130"/>
        <v>#N/A</v>
      </c>
      <c r="AS116" s="223" t="e">
        <f t="shared" ca="1" si="130"/>
        <v>#N/A</v>
      </c>
      <c r="AT116" s="34"/>
      <c r="AU116" s="215" t="e">
        <f t="shared" ca="1" si="124"/>
        <v>#N/A</v>
      </c>
      <c r="AV116" s="216" t="e">
        <f t="shared" ca="1" si="124"/>
        <v>#N/A</v>
      </c>
      <c r="AW116" s="217" t="e">
        <f t="shared" ca="1" si="131"/>
        <v>#N/A</v>
      </c>
      <c r="AX116" s="218" t="e">
        <f t="shared" ca="1" si="131"/>
        <v>#N/A</v>
      </c>
      <c r="AY116" s="218" t="e">
        <f t="shared" ca="1" si="131"/>
        <v>#N/A</v>
      </c>
      <c r="AZ116" s="218" t="e">
        <f t="shared" ca="1" si="133"/>
        <v>#N/A</v>
      </c>
      <c r="BA116" s="219" t="e">
        <f t="shared" ca="1" si="133"/>
        <v>#N/A</v>
      </c>
      <c r="BB116" s="34"/>
      <c r="BC116" s="34">
        <f t="shared" si="126"/>
        <v>25</v>
      </c>
      <c r="BD116" s="531">
        <v>11</v>
      </c>
      <c r="BE116" s="535">
        <f t="shared" si="127"/>
        <v>44631</v>
      </c>
      <c r="BF116" s="536" t="str">
        <f t="shared" si="128"/>
        <v>금</v>
      </c>
      <c r="BG116" s="534" t="e">
        <f t="shared" ca="1" si="122"/>
        <v>#REF!</v>
      </c>
      <c r="BH116" s="534" t="e">
        <f t="shared" ca="1" si="110"/>
        <v>#N/A</v>
      </c>
      <c r="BI116" s="534" t="e">
        <f t="shared" ca="1" si="110"/>
        <v>#N/A</v>
      </c>
      <c r="BJ116" s="534" t="e">
        <f t="shared" ca="1" si="110"/>
        <v>#N/A</v>
      </c>
      <c r="BK116" s="534" t="e">
        <f t="shared" ca="1" si="110"/>
        <v>#N/A</v>
      </c>
      <c r="BL116" s="534" t="e">
        <f t="shared" ca="1" si="110"/>
        <v>#N/A</v>
      </c>
      <c r="BM116" s="534" t="e">
        <f t="shared" ca="1" si="110"/>
        <v>#N/A</v>
      </c>
      <c r="BN116" s="534" t="e">
        <f t="shared" ca="1" si="110"/>
        <v>#N/A</v>
      </c>
      <c r="BO116" s="534" t="e">
        <f t="shared" ca="1" si="110"/>
        <v>#N/A</v>
      </c>
      <c r="BP116" s="534" t="e">
        <f t="shared" ca="1" si="110"/>
        <v>#N/A</v>
      </c>
      <c r="BQ116" s="534" t="e">
        <f t="shared" ca="1" si="110"/>
        <v>#N/A</v>
      </c>
      <c r="BR116" s="534" t="e">
        <f t="shared" ca="1" si="110"/>
        <v>#N/A</v>
      </c>
      <c r="BS116" s="534" t="e">
        <f t="shared" ca="1" si="110"/>
        <v>#N/A</v>
      </c>
      <c r="BT116" s="534" t="e">
        <f t="shared" ca="1" si="110"/>
        <v>#N/A</v>
      </c>
      <c r="BU116" s="534" t="e">
        <f t="shared" ca="1" si="110"/>
        <v>#N/A</v>
      </c>
      <c r="BV116" s="534" t="e">
        <f t="shared" ca="1" si="110"/>
        <v>#N/A</v>
      </c>
      <c r="BW116" s="534" t="e">
        <f t="shared" ca="1" si="110"/>
        <v>#N/A</v>
      </c>
      <c r="BX116" s="534" t="e">
        <f t="shared" ca="1" si="111"/>
        <v>#N/A</v>
      </c>
      <c r="BY116" s="534" t="e">
        <f t="shared" ca="1" si="111"/>
        <v>#N/A</v>
      </c>
      <c r="BZ116" s="534" t="e">
        <f t="shared" ca="1" si="111"/>
        <v>#N/A</v>
      </c>
      <c r="CA116" s="534" t="e">
        <f t="shared" ca="1" si="111"/>
        <v>#N/A</v>
      </c>
      <c r="CB116" s="534" t="e">
        <f t="shared" ca="1" si="111"/>
        <v>#N/A</v>
      </c>
      <c r="CC116" s="216" t="e">
        <f t="shared" ca="1" si="111"/>
        <v>#N/A</v>
      </c>
      <c r="CD116" s="216" t="e">
        <f t="shared" ca="1" si="111"/>
        <v>#N/A</v>
      </c>
      <c r="CE116" s="216" t="e">
        <f t="shared" ca="1" si="111"/>
        <v>#N/A</v>
      </c>
      <c r="CF116" s="216" t="e">
        <f t="shared" ca="1" si="111"/>
        <v>#N/A</v>
      </c>
      <c r="CG116" s="216" t="e">
        <f t="shared" ca="1" si="111"/>
        <v>#N/A</v>
      </c>
      <c r="CH116" s="216" t="e">
        <f t="shared" ca="1" si="111"/>
        <v>#N/A</v>
      </c>
      <c r="CI116" s="216" t="e">
        <f t="shared" ca="1" si="111"/>
        <v>#N/A</v>
      </c>
      <c r="CJ116" s="216" t="e">
        <f t="shared" ca="1" si="111"/>
        <v>#N/A</v>
      </c>
      <c r="CK116" s="216" t="e">
        <f t="shared" ca="1" si="111"/>
        <v>#N/A</v>
      </c>
      <c r="CL116" s="216" t="e">
        <f t="shared" ca="1" si="111"/>
        <v>#N/A</v>
      </c>
      <c r="CM116" s="216" t="e">
        <f t="shared" ca="1" si="111"/>
        <v>#N/A</v>
      </c>
      <c r="CN116" s="216" t="e">
        <f t="shared" ca="1" si="112"/>
        <v>#N/A</v>
      </c>
      <c r="CO116" s="216" t="e">
        <f t="shared" ca="1" si="112"/>
        <v>#N/A</v>
      </c>
      <c r="CP116" s="216" t="e">
        <f t="shared" ca="1" si="112"/>
        <v>#N/A</v>
      </c>
      <c r="CQ116" s="216" t="e">
        <f t="shared" ca="1" si="112"/>
        <v>#N/A</v>
      </c>
      <c r="CR116" s="216" t="e">
        <f t="shared" ca="1" si="112"/>
        <v>#N/A</v>
      </c>
      <c r="CS116" s="216" t="e">
        <f t="shared" ca="1" si="112"/>
        <v>#N/A</v>
      </c>
      <c r="CT116" s="216" t="e">
        <f t="shared" ca="1" si="112"/>
        <v>#N/A</v>
      </c>
      <c r="CU116" s="216" t="e">
        <f t="shared" ca="1" si="112"/>
        <v>#N/A</v>
      </c>
      <c r="CV116" s="216" t="e">
        <f t="shared" ca="1" si="112"/>
        <v>#N/A</v>
      </c>
      <c r="CW116" s="216" t="e">
        <f t="shared" ca="1" si="112"/>
        <v>#N/A</v>
      </c>
      <c r="CX116" s="216" t="e">
        <f t="shared" ca="1" si="112"/>
        <v>#N/A</v>
      </c>
      <c r="CY116" s="216" t="e">
        <f t="shared" ca="1" si="112"/>
        <v>#N/A</v>
      </c>
      <c r="CZ116" s="216" t="e">
        <f t="shared" ca="1" si="112"/>
        <v>#N/A</v>
      </c>
      <c r="DA116" s="216" t="e">
        <f t="shared" ca="1" si="112"/>
        <v>#N/A</v>
      </c>
      <c r="DB116" s="216" t="e">
        <f t="shared" ca="1" si="112"/>
        <v>#N/A</v>
      </c>
      <c r="DC116" s="216" t="e">
        <f t="shared" ca="1" si="112"/>
        <v>#N/A</v>
      </c>
      <c r="DD116" s="216" t="e">
        <f t="shared" ca="1" si="113"/>
        <v>#N/A</v>
      </c>
      <c r="DE116" s="216" t="e">
        <f t="shared" ca="1" si="113"/>
        <v>#N/A</v>
      </c>
      <c r="DF116" s="216" t="e">
        <f t="shared" ca="1" si="113"/>
        <v>#N/A</v>
      </c>
      <c r="DG116" s="216" t="e">
        <f t="shared" ca="1" si="113"/>
        <v>#N/A</v>
      </c>
      <c r="DH116" s="216" t="e">
        <f t="shared" ca="1" si="113"/>
        <v>#N/A</v>
      </c>
      <c r="DI116" s="216" t="e">
        <f t="shared" ca="1" si="113"/>
        <v>#N/A</v>
      </c>
      <c r="DJ116" s="216" t="e">
        <f t="shared" ca="1" si="113"/>
        <v>#N/A</v>
      </c>
      <c r="DK116" s="216" t="e">
        <f t="shared" ca="1" si="113"/>
        <v>#N/A</v>
      </c>
      <c r="DL116" s="216" t="e">
        <f t="shared" ca="1" si="113"/>
        <v>#N/A</v>
      </c>
      <c r="DM116" s="216" t="e">
        <f t="shared" ca="1" si="113"/>
        <v>#N/A</v>
      </c>
      <c r="DN116" s="216" t="e">
        <f t="shared" ca="1" si="113"/>
        <v>#N/A</v>
      </c>
      <c r="DO116" s="216" t="e">
        <f t="shared" ca="1" si="113"/>
        <v>#N/A</v>
      </c>
      <c r="DP116" s="216" t="e">
        <f t="shared" ca="1" si="113"/>
        <v>#N/A</v>
      </c>
      <c r="DQ116" s="216" t="e">
        <f t="shared" ca="1" si="113"/>
        <v>#N/A</v>
      </c>
      <c r="DR116" s="216" t="e">
        <f t="shared" ca="1" si="113"/>
        <v>#N/A</v>
      </c>
      <c r="DS116" s="216" t="e">
        <f t="shared" ca="1" si="113"/>
        <v>#N/A</v>
      </c>
      <c r="DT116" s="216" t="e">
        <f t="shared" ca="1" si="114"/>
        <v>#N/A</v>
      </c>
      <c r="DU116" s="216" t="e">
        <f t="shared" ca="1" si="114"/>
        <v>#N/A</v>
      </c>
      <c r="DV116" s="216" t="e">
        <f t="shared" ca="1" si="114"/>
        <v>#N/A</v>
      </c>
      <c r="DW116" s="216" t="e">
        <f t="shared" ca="1" si="114"/>
        <v>#N/A</v>
      </c>
      <c r="DX116" s="216" t="e">
        <f t="shared" ca="1" si="114"/>
        <v>#N/A</v>
      </c>
      <c r="DY116" s="216" t="e">
        <f t="shared" ca="1" si="114"/>
        <v>#N/A</v>
      </c>
      <c r="DZ116" s="216" t="e">
        <f t="shared" ca="1" si="114"/>
        <v>#N/A</v>
      </c>
      <c r="EA116" s="216" t="e">
        <f t="shared" ca="1" si="114"/>
        <v>#N/A</v>
      </c>
      <c r="EB116" s="216" t="e">
        <f t="shared" ca="1" si="114"/>
        <v>#N/A</v>
      </c>
      <c r="EC116" s="216" t="e">
        <f t="shared" ca="1" si="114"/>
        <v>#N/A</v>
      </c>
      <c r="ED116" s="216" t="e">
        <f t="shared" ca="1" si="114"/>
        <v>#N/A</v>
      </c>
      <c r="EE116" s="216" t="e">
        <f t="shared" ca="1" si="114"/>
        <v>#N/A</v>
      </c>
      <c r="EF116" s="216" t="e">
        <f t="shared" ca="1" si="114"/>
        <v>#N/A</v>
      </c>
      <c r="EG116" s="216" t="e">
        <f t="shared" ca="1" si="114"/>
        <v>#N/A</v>
      </c>
      <c r="EH116" s="216" t="e">
        <f t="shared" ca="1" si="114"/>
        <v>#N/A</v>
      </c>
      <c r="EI116" s="216" t="e">
        <f t="shared" ca="1" si="114"/>
        <v>#N/A</v>
      </c>
      <c r="EJ116" s="216" t="e">
        <f t="shared" ca="1" si="115"/>
        <v>#N/A</v>
      </c>
      <c r="EK116" s="216" t="e">
        <f t="shared" ca="1" si="115"/>
        <v>#N/A</v>
      </c>
      <c r="EL116" s="216" t="e">
        <f t="shared" ca="1" si="115"/>
        <v>#N/A</v>
      </c>
      <c r="EM116" s="216" t="e">
        <f t="shared" ca="1" si="115"/>
        <v>#N/A</v>
      </c>
      <c r="EN116" s="216" t="e">
        <f t="shared" ca="1" si="115"/>
        <v>#N/A</v>
      </c>
      <c r="EO116" s="216" t="e">
        <f t="shared" ca="1" si="115"/>
        <v>#N/A</v>
      </c>
      <c r="EP116" s="216" t="e">
        <f t="shared" ca="1" si="115"/>
        <v>#N/A</v>
      </c>
      <c r="EQ116" s="216" t="e">
        <f t="shared" ca="1" si="115"/>
        <v>#N/A</v>
      </c>
      <c r="ER116" s="216" t="e">
        <f t="shared" ca="1" si="115"/>
        <v>#N/A</v>
      </c>
      <c r="ES116" s="216" t="e">
        <f t="shared" ca="1" si="115"/>
        <v>#N/A</v>
      </c>
      <c r="ET116" s="216" t="e">
        <f t="shared" ca="1" si="115"/>
        <v>#N/A</v>
      </c>
      <c r="EU116" s="216" t="e">
        <f t="shared" ca="1" si="115"/>
        <v>#N/A</v>
      </c>
      <c r="EV116" s="216" t="e">
        <f t="shared" ca="1" si="115"/>
        <v>#N/A</v>
      </c>
      <c r="EW116" s="216" t="e">
        <f t="shared" ca="1" si="115"/>
        <v>#N/A</v>
      </c>
      <c r="EX116" s="216" t="e">
        <f t="shared" ca="1" si="115"/>
        <v>#N/A</v>
      </c>
      <c r="EY116" s="216" t="e">
        <f t="shared" ca="1" si="115"/>
        <v>#N/A</v>
      </c>
      <c r="EZ116" s="216" t="e">
        <f t="shared" ca="1" si="116"/>
        <v>#N/A</v>
      </c>
      <c r="FA116" s="216" t="e">
        <f t="shared" ca="1" si="116"/>
        <v>#N/A</v>
      </c>
      <c r="FB116" s="216" t="e">
        <f t="shared" ca="1" si="116"/>
        <v>#N/A</v>
      </c>
      <c r="FC116" s="216" t="e">
        <f t="shared" ca="1" si="116"/>
        <v>#N/A</v>
      </c>
      <c r="FD116" s="216" t="e">
        <f t="shared" ca="1" si="116"/>
        <v>#N/A</v>
      </c>
      <c r="FE116" s="216" t="e">
        <f t="shared" ca="1" si="116"/>
        <v>#N/A</v>
      </c>
      <c r="FF116" s="216" t="e">
        <f t="shared" ca="1" si="116"/>
        <v>#N/A</v>
      </c>
      <c r="FG116" s="216" t="e">
        <f t="shared" ca="1" si="116"/>
        <v>#N/A</v>
      </c>
      <c r="FH116" s="216" t="e">
        <f t="shared" ca="1" si="116"/>
        <v>#N/A</v>
      </c>
      <c r="FI116" s="216" t="e">
        <f t="shared" ca="1" si="116"/>
        <v>#N/A</v>
      </c>
      <c r="FJ116" s="216" t="e">
        <f t="shared" ca="1" si="116"/>
        <v>#N/A</v>
      </c>
      <c r="FK116" s="216" t="e">
        <f t="shared" ca="1" si="116"/>
        <v>#N/A</v>
      </c>
      <c r="FL116" s="216" t="e">
        <f t="shared" ca="1" si="116"/>
        <v>#N/A</v>
      </c>
      <c r="FM116" s="216" t="e">
        <f t="shared" ca="1" si="116"/>
        <v>#N/A</v>
      </c>
      <c r="FN116" s="216" t="e">
        <f t="shared" ca="1" si="116"/>
        <v>#N/A</v>
      </c>
      <c r="FO116" s="216" t="e">
        <f t="shared" ca="1" si="116"/>
        <v>#N/A</v>
      </c>
      <c r="FP116" s="216" t="e">
        <f t="shared" ca="1" si="117"/>
        <v>#N/A</v>
      </c>
      <c r="FQ116" s="216" t="e">
        <f t="shared" ca="1" si="117"/>
        <v>#N/A</v>
      </c>
      <c r="FR116" s="216" t="e">
        <f t="shared" ca="1" si="117"/>
        <v>#N/A</v>
      </c>
      <c r="FS116" s="216" t="e">
        <f t="shared" ca="1" si="117"/>
        <v>#N/A</v>
      </c>
      <c r="FT116" s="216" t="e">
        <f t="shared" ca="1" si="117"/>
        <v>#N/A</v>
      </c>
      <c r="FU116" s="216" t="e">
        <f t="shared" ca="1" si="117"/>
        <v>#N/A</v>
      </c>
      <c r="FV116" s="216" t="e">
        <f t="shared" ca="1" si="117"/>
        <v>#N/A</v>
      </c>
      <c r="FW116" s="216" t="e">
        <f t="shared" ca="1" si="117"/>
        <v>#N/A</v>
      </c>
      <c r="FX116" s="216" t="e">
        <f t="shared" ca="1" si="117"/>
        <v>#N/A</v>
      </c>
      <c r="FY116" s="216" t="e">
        <f t="shared" ca="1" si="117"/>
        <v>#N/A</v>
      </c>
      <c r="FZ116" s="216" t="e">
        <f t="shared" ca="1" si="117"/>
        <v>#N/A</v>
      </c>
      <c r="GA116" s="216" t="e">
        <f t="shared" ca="1" si="117"/>
        <v>#N/A</v>
      </c>
      <c r="GB116" s="216" t="e">
        <f t="shared" ca="1" si="117"/>
        <v>#N/A</v>
      </c>
      <c r="GC116" s="216" t="e">
        <f t="shared" ca="1" si="117"/>
        <v>#N/A</v>
      </c>
      <c r="GD116" s="216" t="e">
        <f t="shared" ca="1" si="117"/>
        <v>#N/A</v>
      </c>
      <c r="GE116" s="216" t="e">
        <f t="shared" ca="1" si="117"/>
        <v>#N/A</v>
      </c>
      <c r="GF116" s="216" t="e">
        <f t="shared" ca="1" si="118"/>
        <v>#N/A</v>
      </c>
      <c r="GG116" s="216" t="e">
        <f t="shared" ca="1" si="118"/>
        <v>#N/A</v>
      </c>
      <c r="GH116" s="216" t="e">
        <f t="shared" ca="1" si="118"/>
        <v>#N/A</v>
      </c>
      <c r="GI116" s="216" t="e">
        <f t="shared" ca="1" si="118"/>
        <v>#N/A</v>
      </c>
      <c r="GJ116" s="216" t="e">
        <f t="shared" ca="1" si="118"/>
        <v>#N/A</v>
      </c>
      <c r="GK116" s="216" t="e">
        <f t="shared" ca="1" si="118"/>
        <v>#N/A</v>
      </c>
      <c r="GL116" s="216" t="e">
        <f t="shared" ca="1" si="118"/>
        <v>#N/A</v>
      </c>
      <c r="GM116" s="216" t="e">
        <f t="shared" ca="1" si="118"/>
        <v>#N/A</v>
      </c>
      <c r="GN116" s="216" t="e">
        <f t="shared" ca="1" si="118"/>
        <v>#N/A</v>
      </c>
      <c r="GO116" s="216" t="e">
        <f t="shared" ca="1" si="118"/>
        <v>#N/A</v>
      </c>
      <c r="GP116" s="216" t="e">
        <f t="shared" ca="1" si="118"/>
        <v>#N/A</v>
      </c>
      <c r="GQ116" s="216" t="e">
        <f t="shared" ca="1" si="118"/>
        <v>#N/A</v>
      </c>
      <c r="GR116" s="216" t="e">
        <f t="shared" ca="1" si="118"/>
        <v>#N/A</v>
      </c>
      <c r="GS116" s="216" t="e">
        <f t="shared" ca="1" si="118"/>
        <v>#N/A</v>
      </c>
      <c r="GT116" s="216" t="e">
        <f t="shared" ca="1" si="118"/>
        <v>#N/A</v>
      </c>
      <c r="GU116" s="216" t="e">
        <f t="shared" ca="1" si="118"/>
        <v>#N/A</v>
      </c>
      <c r="GV116" s="216" t="e">
        <f t="shared" ca="1" si="119"/>
        <v>#N/A</v>
      </c>
      <c r="GW116" s="216" t="e">
        <f t="shared" ca="1" si="119"/>
        <v>#N/A</v>
      </c>
      <c r="GX116" s="216" t="e">
        <f t="shared" ca="1" si="119"/>
        <v>#N/A</v>
      </c>
      <c r="GY116" s="216" t="e">
        <f t="shared" ca="1" si="119"/>
        <v>#N/A</v>
      </c>
      <c r="GZ116" s="216" t="e">
        <f t="shared" ca="1" si="119"/>
        <v>#N/A</v>
      </c>
    </row>
    <row r="117" spans="2:208" s="70" customFormat="1" ht="15" customHeight="1">
      <c r="B117" s="573">
        <v>48993</v>
      </c>
      <c r="C117" s="573">
        <v>48994</v>
      </c>
      <c r="D117" s="573">
        <v>48995</v>
      </c>
      <c r="E117" s="573">
        <v>49089</v>
      </c>
      <c r="F117" s="573">
        <v>49213</v>
      </c>
      <c r="G117" s="573">
        <v>49214</v>
      </c>
      <c r="H117" s="573">
        <v>49215</v>
      </c>
      <c r="M117" s="50" t="e">
        <f t="shared" ca="1" si="132"/>
        <v>#N/A</v>
      </c>
      <c r="N117" s="216" t="e">
        <f t="shared" ca="1" si="129"/>
        <v>#N/A</v>
      </c>
      <c r="O117" s="216" t="e">
        <f t="shared" ca="1" si="129"/>
        <v>#N/A</v>
      </c>
      <c r="P117" s="216" t="e">
        <f t="shared" ca="1" si="129"/>
        <v>#N/A</v>
      </c>
      <c r="Q117" s="216" t="e">
        <f t="shared" ca="1" si="129"/>
        <v>#N/A</v>
      </c>
      <c r="R117" s="216" t="e">
        <f t="shared" ca="1" si="129"/>
        <v>#N/A</v>
      </c>
      <c r="S117" s="216" t="e">
        <f t="shared" ca="1" si="129"/>
        <v>#N/A</v>
      </c>
      <c r="T117" s="216" t="e">
        <f t="shared" ca="1" si="129"/>
        <v>#N/A</v>
      </c>
      <c r="U117" s="216" t="e">
        <f t="shared" ca="1" si="129"/>
        <v>#N/A</v>
      </c>
      <c r="V117" s="216" t="e">
        <f t="shared" ca="1" si="129"/>
        <v>#N/A</v>
      </c>
      <c r="W117" s="216" t="e">
        <f t="shared" ca="1" si="129"/>
        <v>#N/A</v>
      </c>
      <c r="X117" s="216" t="e">
        <f t="shared" ca="1" si="129"/>
        <v>#N/A</v>
      </c>
      <c r="Y117" s="216" t="e">
        <f t="shared" ca="1" si="129"/>
        <v>#N/A</v>
      </c>
      <c r="Z117" s="216" t="e">
        <f t="shared" ca="1" si="129"/>
        <v>#N/A</v>
      </c>
      <c r="AA117" s="216" t="e">
        <f t="shared" ca="1" si="129"/>
        <v>#N/A</v>
      </c>
      <c r="AB117" s="216" t="e">
        <f t="shared" ca="1" si="129"/>
        <v>#N/A</v>
      </c>
      <c r="AC117" s="216" t="e">
        <f t="shared" ca="1" si="129"/>
        <v>#N/A</v>
      </c>
      <c r="AD117" s="216" t="e">
        <f t="shared" ca="1" si="130"/>
        <v>#N/A</v>
      </c>
      <c r="AE117" s="216" t="e">
        <f t="shared" ca="1" si="130"/>
        <v>#N/A</v>
      </c>
      <c r="AF117" s="216" t="e">
        <f t="shared" ca="1" si="130"/>
        <v>#N/A</v>
      </c>
      <c r="AG117" s="216" t="e">
        <f t="shared" ca="1" si="130"/>
        <v>#N/A</v>
      </c>
      <c r="AH117" s="216" t="e">
        <f t="shared" ca="1" si="130"/>
        <v>#N/A</v>
      </c>
      <c r="AI117" s="216" t="e">
        <f t="shared" ca="1" si="130"/>
        <v>#N/A</v>
      </c>
      <c r="AJ117" s="216" t="e">
        <f t="shared" ca="1" si="130"/>
        <v>#N/A</v>
      </c>
      <c r="AK117" s="216" t="e">
        <f t="shared" ca="1" si="130"/>
        <v>#N/A</v>
      </c>
      <c r="AL117" s="216" t="e">
        <f t="shared" ca="1" si="130"/>
        <v>#N/A</v>
      </c>
      <c r="AM117" s="216" t="e">
        <f t="shared" ca="1" si="130"/>
        <v>#N/A</v>
      </c>
      <c r="AN117" s="216" t="e">
        <f t="shared" ca="1" si="130"/>
        <v>#N/A</v>
      </c>
      <c r="AO117" s="216" t="e">
        <f t="shared" ca="1" si="130"/>
        <v>#N/A</v>
      </c>
      <c r="AP117" s="216" t="e">
        <f t="shared" ca="1" si="130"/>
        <v>#N/A</v>
      </c>
      <c r="AQ117" s="216" t="e">
        <f t="shared" ca="1" si="130"/>
        <v>#N/A</v>
      </c>
      <c r="AR117" s="216" t="e">
        <f t="shared" ca="1" si="130"/>
        <v>#N/A</v>
      </c>
      <c r="AS117" s="223" t="e">
        <f t="shared" ca="1" si="130"/>
        <v>#N/A</v>
      </c>
      <c r="AT117" s="34"/>
      <c r="AU117" s="215" t="e">
        <f t="shared" ca="1" si="124"/>
        <v>#N/A</v>
      </c>
      <c r="AV117" s="216" t="e">
        <f t="shared" ca="1" si="124"/>
        <v>#N/A</v>
      </c>
      <c r="AW117" s="217" t="e">
        <f t="shared" ca="1" si="131"/>
        <v>#N/A</v>
      </c>
      <c r="AX117" s="218" t="e">
        <f t="shared" ca="1" si="131"/>
        <v>#N/A</v>
      </c>
      <c r="AY117" s="218" t="e">
        <f t="shared" ca="1" si="131"/>
        <v>#N/A</v>
      </c>
      <c r="AZ117" s="218" t="e">
        <f t="shared" ca="1" si="133"/>
        <v>#N/A</v>
      </c>
      <c r="BA117" s="219" t="e">
        <f t="shared" ca="1" si="133"/>
        <v>#N/A</v>
      </c>
      <c r="BB117" s="34"/>
      <c r="BC117" s="34">
        <f t="shared" si="126"/>
        <v>26</v>
      </c>
      <c r="BD117" s="531">
        <v>12</v>
      </c>
      <c r="BE117" s="535">
        <f t="shared" si="127"/>
        <v>44632</v>
      </c>
      <c r="BF117" s="536" t="str">
        <f t="shared" si="128"/>
        <v>토</v>
      </c>
      <c r="BG117" s="534" t="e">
        <f t="shared" ca="1" si="122"/>
        <v>#REF!</v>
      </c>
      <c r="BH117" s="534" t="e">
        <f t="shared" ca="1" si="110"/>
        <v>#N/A</v>
      </c>
      <c r="BI117" s="534" t="e">
        <f t="shared" ca="1" si="110"/>
        <v>#N/A</v>
      </c>
      <c r="BJ117" s="534" t="e">
        <f t="shared" ca="1" si="110"/>
        <v>#N/A</v>
      </c>
      <c r="BK117" s="534" t="e">
        <f t="shared" ca="1" si="110"/>
        <v>#N/A</v>
      </c>
      <c r="BL117" s="534" t="e">
        <f t="shared" ca="1" si="110"/>
        <v>#N/A</v>
      </c>
      <c r="BM117" s="534" t="e">
        <f t="shared" ca="1" si="110"/>
        <v>#N/A</v>
      </c>
      <c r="BN117" s="534" t="e">
        <f t="shared" ca="1" si="110"/>
        <v>#N/A</v>
      </c>
      <c r="BO117" s="534" t="e">
        <f t="shared" ca="1" si="110"/>
        <v>#N/A</v>
      </c>
      <c r="BP117" s="534" t="e">
        <f t="shared" ca="1" si="110"/>
        <v>#N/A</v>
      </c>
      <c r="BQ117" s="534" t="e">
        <f t="shared" ca="1" si="110"/>
        <v>#N/A</v>
      </c>
      <c r="BR117" s="534" t="e">
        <f t="shared" ca="1" si="110"/>
        <v>#N/A</v>
      </c>
      <c r="BS117" s="534" t="e">
        <f t="shared" ca="1" si="110"/>
        <v>#N/A</v>
      </c>
      <c r="BT117" s="534" t="e">
        <f t="shared" ca="1" si="110"/>
        <v>#N/A</v>
      </c>
      <c r="BU117" s="534" t="e">
        <f t="shared" ca="1" si="110"/>
        <v>#N/A</v>
      </c>
      <c r="BV117" s="534" t="e">
        <f t="shared" ca="1" si="110"/>
        <v>#N/A</v>
      </c>
      <c r="BW117" s="534" t="e">
        <f t="shared" ca="1" si="110"/>
        <v>#N/A</v>
      </c>
      <c r="BX117" s="534" t="e">
        <f t="shared" ca="1" si="111"/>
        <v>#N/A</v>
      </c>
      <c r="BY117" s="534" t="e">
        <f t="shared" ca="1" si="111"/>
        <v>#N/A</v>
      </c>
      <c r="BZ117" s="534" t="e">
        <f t="shared" ca="1" si="111"/>
        <v>#N/A</v>
      </c>
      <c r="CA117" s="534" t="e">
        <f t="shared" ca="1" si="111"/>
        <v>#N/A</v>
      </c>
      <c r="CB117" s="534" t="e">
        <f t="shared" ca="1" si="111"/>
        <v>#N/A</v>
      </c>
      <c r="CC117" s="216" t="e">
        <f t="shared" ca="1" si="111"/>
        <v>#N/A</v>
      </c>
      <c r="CD117" s="216" t="e">
        <f t="shared" ca="1" si="111"/>
        <v>#N/A</v>
      </c>
      <c r="CE117" s="216" t="e">
        <f t="shared" ca="1" si="111"/>
        <v>#N/A</v>
      </c>
      <c r="CF117" s="216" t="e">
        <f t="shared" ca="1" si="111"/>
        <v>#N/A</v>
      </c>
      <c r="CG117" s="216" t="e">
        <f t="shared" ca="1" si="111"/>
        <v>#N/A</v>
      </c>
      <c r="CH117" s="216" t="e">
        <f t="shared" ca="1" si="111"/>
        <v>#N/A</v>
      </c>
      <c r="CI117" s="216" t="e">
        <f t="shared" ca="1" si="111"/>
        <v>#N/A</v>
      </c>
      <c r="CJ117" s="216" t="e">
        <f t="shared" ca="1" si="111"/>
        <v>#N/A</v>
      </c>
      <c r="CK117" s="216" t="e">
        <f t="shared" ca="1" si="111"/>
        <v>#N/A</v>
      </c>
      <c r="CL117" s="216" t="e">
        <f t="shared" ca="1" si="111"/>
        <v>#N/A</v>
      </c>
      <c r="CM117" s="216" t="e">
        <f t="shared" ca="1" si="111"/>
        <v>#N/A</v>
      </c>
      <c r="CN117" s="216" t="e">
        <f t="shared" ca="1" si="112"/>
        <v>#N/A</v>
      </c>
      <c r="CO117" s="216" t="e">
        <f t="shared" ca="1" si="112"/>
        <v>#N/A</v>
      </c>
      <c r="CP117" s="216" t="e">
        <f t="shared" ca="1" si="112"/>
        <v>#N/A</v>
      </c>
      <c r="CQ117" s="216" t="e">
        <f t="shared" ca="1" si="112"/>
        <v>#N/A</v>
      </c>
      <c r="CR117" s="216" t="e">
        <f t="shared" ca="1" si="112"/>
        <v>#N/A</v>
      </c>
      <c r="CS117" s="216" t="e">
        <f t="shared" ca="1" si="112"/>
        <v>#N/A</v>
      </c>
      <c r="CT117" s="216" t="e">
        <f t="shared" ca="1" si="112"/>
        <v>#N/A</v>
      </c>
      <c r="CU117" s="216" t="e">
        <f t="shared" ca="1" si="112"/>
        <v>#N/A</v>
      </c>
      <c r="CV117" s="216" t="e">
        <f t="shared" ca="1" si="112"/>
        <v>#N/A</v>
      </c>
      <c r="CW117" s="216" t="e">
        <f t="shared" ca="1" si="112"/>
        <v>#N/A</v>
      </c>
      <c r="CX117" s="216" t="e">
        <f t="shared" ca="1" si="112"/>
        <v>#N/A</v>
      </c>
      <c r="CY117" s="216" t="e">
        <f t="shared" ca="1" si="112"/>
        <v>#N/A</v>
      </c>
      <c r="CZ117" s="216" t="e">
        <f t="shared" ca="1" si="112"/>
        <v>#N/A</v>
      </c>
      <c r="DA117" s="216" t="e">
        <f t="shared" ca="1" si="112"/>
        <v>#N/A</v>
      </c>
      <c r="DB117" s="216" t="e">
        <f t="shared" ca="1" si="112"/>
        <v>#N/A</v>
      </c>
      <c r="DC117" s="216" t="e">
        <f t="shared" ca="1" si="112"/>
        <v>#N/A</v>
      </c>
      <c r="DD117" s="216" t="e">
        <f t="shared" ca="1" si="113"/>
        <v>#N/A</v>
      </c>
      <c r="DE117" s="216" t="e">
        <f t="shared" ca="1" si="113"/>
        <v>#N/A</v>
      </c>
      <c r="DF117" s="216" t="e">
        <f t="shared" ca="1" si="113"/>
        <v>#N/A</v>
      </c>
      <c r="DG117" s="216" t="e">
        <f t="shared" ca="1" si="113"/>
        <v>#N/A</v>
      </c>
      <c r="DH117" s="216" t="e">
        <f t="shared" ca="1" si="113"/>
        <v>#N/A</v>
      </c>
      <c r="DI117" s="216" t="e">
        <f t="shared" ca="1" si="113"/>
        <v>#N/A</v>
      </c>
      <c r="DJ117" s="216" t="e">
        <f t="shared" ca="1" si="113"/>
        <v>#N/A</v>
      </c>
      <c r="DK117" s="216" t="e">
        <f t="shared" ca="1" si="113"/>
        <v>#N/A</v>
      </c>
      <c r="DL117" s="216" t="e">
        <f t="shared" ca="1" si="113"/>
        <v>#N/A</v>
      </c>
      <c r="DM117" s="216" t="e">
        <f t="shared" ca="1" si="113"/>
        <v>#N/A</v>
      </c>
      <c r="DN117" s="216" t="e">
        <f t="shared" ca="1" si="113"/>
        <v>#N/A</v>
      </c>
      <c r="DO117" s="216" t="e">
        <f t="shared" ca="1" si="113"/>
        <v>#N/A</v>
      </c>
      <c r="DP117" s="216" t="e">
        <f t="shared" ca="1" si="113"/>
        <v>#N/A</v>
      </c>
      <c r="DQ117" s="216" t="e">
        <f t="shared" ca="1" si="113"/>
        <v>#N/A</v>
      </c>
      <c r="DR117" s="216" t="e">
        <f t="shared" ca="1" si="113"/>
        <v>#N/A</v>
      </c>
      <c r="DS117" s="216" t="e">
        <f t="shared" ca="1" si="113"/>
        <v>#N/A</v>
      </c>
      <c r="DT117" s="216" t="e">
        <f t="shared" ca="1" si="114"/>
        <v>#N/A</v>
      </c>
      <c r="DU117" s="216" t="e">
        <f t="shared" ca="1" si="114"/>
        <v>#N/A</v>
      </c>
      <c r="DV117" s="216" t="e">
        <f t="shared" ca="1" si="114"/>
        <v>#N/A</v>
      </c>
      <c r="DW117" s="216" t="e">
        <f t="shared" ca="1" si="114"/>
        <v>#N/A</v>
      </c>
      <c r="DX117" s="216" t="e">
        <f t="shared" ca="1" si="114"/>
        <v>#N/A</v>
      </c>
      <c r="DY117" s="216" t="e">
        <f t="shared" ca="1" si="114"/>
        <v>#N/A</v>
      </c>
      <c r="DZ117" s="216" t="e">
        <f t="shared" ca="1" si="114"/>
        <v>#N/A</v>
      </c>
      <c r="EA117" s="216" t="e">
        <f t="shared" ca="1" si="114"/>
        <v>#N/A</v>
      </c>
      <c r="EB117" s="216" t="e">
        <f t="shared" ca="1" si="114"/>
        <v>#N/A</v>
      </c>
      <c r="EC117" s="216" t="e">
        <f t="shared" ca="1" si="114"/>
        <v>#N/A</v>
      </c>
      <c r="ED117" s="216" t="e">
        <f t="shared" ca="1" si="114"/>
        <v>#N/A</v>
      </c>
      <c r="EE117" s="216" t="e">
        <f t="shared" ca="1" si="114"/>
        <v>#N/A</v>
      </c>
      <c r="EF117" s="216" t="e">
        <f t="shared" ca="1" si="114"/>
        <v>#N/A</v>
      </c>
      <c r="EG117" s="216" t="e">
        <f t="shared" ca="1" si="114"/>
        <v>#N/A</v>
      </c>
      <c r="EH117" s="216" t="e">
        <f t="shared" ca="1" si="114"/>
        <v>#N/A</v>
      </c>
      <c r="EI117" s="216" t="e">
        <f t="shared" ca="1" si="114"/>
        <v>#N/A</v>
      </c>
      <c r="EJ117" s="216" t="e">
        <f t="shared" ca="1" si="115"/>
        <v>#N/A</v>
      </c>
      <c r="EK117" s="216" t="e">
        <f t="shared" ca="1" si="115"/>
        <v>#N/A</v>
      </c>
      <c r="EL117" s="216" t="e">
        <f t="shared" ca="1" si="115"/>
        <v>#N/A</v>
      </c>
      <c r="EM117" s="216" t="e">
        <f t="shared" ca="1" si="115"/>
        <v>#N/A</v>
      </c>
      <c r="EN117" s="216" t="e">
        <f t="shared" ca="1" si="115"/>
        <v>#N/A</v>
      </c>
      <c r="EO117" s="216" t="e">
        <f t="shared" ca="1" si="115"/>
        <v>#N/A</v>
      </c>
      <c r="EP117" s="216" t="e">
        <f t="shared" ca="1" si="115"/>
        <v>#N/A</v>
      </c>
      <c r="EQ117" s="216" t="e">
        <f t="shared" ca="1" si="115"/>
        <v>#N/A</v>
      </c>
      <c r="ER117" s="216" t="e">
        <f t="shared" ca="1" si="115"/>
        <v>#N/A</v>
      </c>
      <c r="ES117" s="216" t="e">
        <f t="shared" ca="1" si="115"/>
        <v>#N/A</v>
      </c>
      <c r="ET117" s="216" t="e">
        <f t="shared" ca="1" si="115"/>
        <v>#N/A</v>
      </c>
      <c r="EU117" s="216" t="e">
        <f t="shared" ca="1" si="115"/>
        <v>#N/A</v>
      </c>
      <c r="EV117" s="216" t="e">
        <f t="shared" ca="1" si="115"/>
        <v>#N/A</v>
      </c>
      <c r="EW117" s="216" t="e">
        <f t="shared" ca="1" si="115"/>
        <v>#N/A</v>
      </c>
      <c r="EX117" s="216" t="e">
        <f t="shared" ca="1" si="115"/>
        <v>#N/A</v>
      </c>
      <c r="EY117" s="216" t="e">
        <f t="shared" ca="1" si="115"/>
        <v>#N/A</v>
      </c>
      <c r="EZ117" s="216" t="e">
        <f t="shared" ca="1" si="116"/>
        <v>#N/A</v>
      </c>
      <c r="FA117" s="216" t="e">
        <f t="shared" ca="1" si="116"/>
        <v>#N/A</v>
      </c>
      <c r="FB117" s="216" t="e">
        <f t="shared" ca="1" si="116"/>
        <v>#N/A</v>
      </c>
      <c r="FC117" s="216" t="e">
        <f t="shared" ca="1" si="116"/>
        <v>#N/A</v>
      </c>
      <c r="FD117" s="216" t="e">
        <f t="shared" ca="1" si="116"/>
        <v>#N/A</v>
      </c>
      <c r="FE117" s="216" t="e">
        <f t="shared" ca="1" si="116"/>
        <v>#N/A</v>
      </c>
      <c r="FF117" s="216" t="e">
        <f t="shared" ca="1" si="116"/>
        <v>#N/A</v>
      </c>
      <c r="FG117" s="216" t="e">
        <f t="shared" ca="1" si="116"/>
        <v>#N/A</v>
      </c>
      <c r="FH117" s="216" t="e">
        <f t="shared" ca="1" si="116"/>
        <v>#N/A</v>
      </c>
      <c r="FI117" s="216" t="e">
        <f t="shared" ca="1" si="116"/>
        <v>#N/A</v>
      </c>
      <c r="FJ117" s="216" t="e">
        <f t="shared" ca="1" si="116"/>
        <v>#N/A</v>
      </c>
      <c r="FK117" s="216" t="e">
        <f t="shared" ca="1" si="116"/>
        <v>#N/A</v>
      </c>
      <c r="FL117" s="216" t="e">
        <f t="shared" ca="1" si="116"/>
        <v>#N/A</v>
      </c>
      <c r="FM117" s="216" t="e">
        <f t="shared" ca="1" si="116"/>
        <v>#N/A</v>
      </c>
      <c r="FN117" s="216" t="e">
        <f t="shared" ca="1" si="116"/>
        <v>#N/A</v>
      </c>
      <c r="FO117" s="216" t="e">
        <f t="shared" ca="1" si="116"/>
        <v>#N/A</v>
      </c>
      <c r="FP117" s="216" t="e">
        <f t="shared" ca="1" si="117"/>
        <v>#N/A</v>
      </c>
      <c r="FQ117" s="216" t="e">
        <f t="shared" ca="1" si="117"/>
        <v>#N/A</v>
      </c>
      <c r="FR117" s="216" t="e">
        <f t="shared" ca="1" si="117"/>
        <v>#N/A</v>
      </c>
      <c r="FS117" s="216" t="e">
        <f t="shared" ca="1" si="117"/>
        <v>#N/A</v>
      </c>
      <c r="FT117" s="216" t="e">
        <f t="shared" ca="1" si="117"/>
        <v>#N/A</v>
      </c>
      <c r="FU117" s="216" t="e">
        <f t="shared" ca="1" si="117"/>
        <v>#N/A</v>
      </c>
      <c r="FV117" s="216" t="e">
        <f t="shared" ca="1" si="117"/>
        <v>#N/A</v>
      </c>
      <c r="FW117" s="216" t="e">
        <f t="shared" ca="1" si="117"/>
        <v>#N/A</v>
      </c>
      <c r="FX117" s="216" t="e">
        <f t="shared" ca="1" si="117"/>
        <v>#N/A</v>
      </c>
      <c r="FY117" s="216" t="e">
        <f t="shared" ca="1" si="117"/>
        <v>#N/A</v>
      </c>
      <c r="FZ117" s="216" t="e">
        <f t="shared" ca="1" si="117"/>
        <v>#N/A</v>
      </c>
      <c r="GA117" s="216" t="e">
        <f t="shared" ca="1" si="117"/>
        <v>#N/A</v>
      </c>
      <c r="GB117" s="216" t="e">
        <f t="shared" ca="1" si="117"/>
        <v>#N/A</v>
      </c>
      <c r="GC117" s="216" t="e">
        <f t="shared" ca="1" si="117"/>
        <v>#N/A</v>
      </c>
      <c r="GD117" s="216" t="e">
        <f t="shared" ca="1" si="117"/>
        <v>#N/A</v>
      </c>
      <c r="GE117" s="216" t="e">
        <f t="shared" ca="1" si="117"/>
        <v>#N/A</v>
      </c>
      <c r="GF117" s="216" t="e">
        <f t="shared" ca="1" si="118"/>
        <v>#N/A</v>
      </c>
      <c r="GG117" s="216" t="e">
        <f t="shared" ca="1" si="118"/>
        <v>#N/A</v>
      </c>
      <c r="GH117" s="216" t="e">
        <f t="shared" ca="1" si="118"/>
        <v>#N/A</v>
      </c>
      <c r="GI117" s="216" t="e">
        <f t="shared" ca="1" si="118"/>
        <v>#N/A</v>
      </c>
      <c r="GJ117" s="216" t="e">
        <f t="shared" ca="1" si="118"/>
        <v>#N/A</v>
      </c>
      <c r="GK117" s="216" t="e">
        <f t="shared" ca="1" si="118"/>
        <v>#N/A</v>
      </c>
      <c r="GL117" s="216" t="e">
        <f t="shared" ca="1" si="118"/>
        <v>#N/A</v>
      </c>
      <c r="GM117" s="216" t="e">
        <f t="shared" ca="1" si="118"/>
        <v>#N/A</v>
      </c>
      <c r="GN117" s="216" t="e">
        <f t="shared" ca="1" si="118"/>
        <v>#N/A</v>
      </c>
      <c r="GO117" s="216" t="e">
        <f t="shared" ca="1" si="118"/>
        <v>#N/A</v>
      </c>
      <c r="GP117" s="216" t="e">
        <f t="shared" ca="1" si="118"/>
        <v>#N/A</v>
      </c>
      <c r="GQ117" s="216" t="e">
        <f t="shared" ca="1" si="118"/>
        <v>#N/A</v>
      </c>
      <c r="GR117" s="216" t="e">
        <f t="shared" ca="1" si="118"/>
        <v>#N/A</v>
      </c>
      <c r="GS117" s="216" t="e">
        <f t="shared" ca="1" si="118"/>
        <v>#N/A</v>
      </c>
      <c r="GT117" s="216" t="e">
        <f t="shared" ca="1" si="118"/>
        <v>#N/A</v>
      </c>
      <c r="GU117" s="216" t="e">
        <f t="shared" ca="1" si="118"/>
        <v>#N/A</v>
      </c>
      <c r="GV117" s="216" t="e">
        <f t="shared" ca="1" si="119"/>
        <v>#N/A</v>
      </c>
      <c r="GW117" s="216" t="e">
        <f t="shared" ca="1" si="119"/>
        <v>#N/A</v>
      </c>
      <c r="GX117" s="216" t="e">
        <f t="shared" ca="1" si="119"/>
        <v>#N/A</v>
      </c>
      <c r="GY117" s="216" t="e">
        <f t="shared" ca="1" si="119"/>
        <v>#N/A</v>
      </c>
      <c r="GZ117" s="216" t="e">
        <f t="shared" ca="1" si="119"/>
        <v>#N/A</v>
      </c>
    </row>
    <row r="118" spans="2:208" s="70" customFormat="1" ht="15" customHeight="1">
      <c r="B118" s="573">
        <v>49347</v>
      </c>
      <c r="C118" s="573">
        <v>49348</v>
      </c>
      <c r="D118" s="573">
        <v>49349</v>
      </c>
      <c r="E118" s="573">
        <v>49444</v>
      </c>
      <c r="F118" s="573">
        <v>49567</v>
      </c>
      <c r="G118" s="573">
        <v>49568</v>
      </c>
      <c r="H118" s="573">
        <v>49569</v>
      </c>
      <c r="M118" s="50" t="e">
        <f t="shared" ca="1" si="132"/>
        <v>#N/A</v>
      </c>
      <c r="N118" s="216" t="e">
        <f t="shared" ca="1" si="129"/>
        <v>#N/A</v>
      </c>
      <c r="O118" s="216" t="e">
        <f t="shared" ca="1" si="129"/>
        <v>#N/A</v>
      </c>
      <c r="P118" s="216" t="e">
        <f t="shared" ca="1" si="129"/>
        <v>#N/A</v>
      </c>
      <c r="Q118" s="216" t="e">
        <f t="shared" ca="1" si="129"/>
        <v>#N/A</v>
      </c>
      <c r="R118" s="216" t="e">
        <f t="shared" ca="1" si="129"/>
        <v>#N/A</v>
      </c>
      <c r="S118" s="216" t="e">
        <f t="shared" ca="1" si="129"/>
        <v>#N/A</v>
      </c>
      <c r="T118" s="216" t="e">
        <f t="shared" ca="1" si="129"/>
        <v>#N/A</v>
      </c>
      <c r="U118" s="216" t="e">
        <f t="shared" ca="1" si="129"/>
        <v>#N/A</v>
      </c>
      <c r="V118" s="216" t="e">
        <f t="shared" ca="1" si="129"/>
        <v>#N/A</v>
      </c>
      <c r="W118" s="216" t="e">
        <f t="shared" ca="1" si="129"/>
        <v>#N/A</v>
      </c>
      <c r="X118" s="216" t="e">
        <f t="shared" ca="1" si="129"/>
        <v>#N/A</v>
      </c>
      <c r="Y118" s="216" t="e">
        <f t="shared" ca="1" si="129"/>
        <v>#N/A</v>
      </c>
      <c r="Z118" s="216" t="e">
        <f t="shared" ca="1" si="129"/>
        <v>#N/A</v>
      </c>
      <c r="AA118" s="216" t="e">
        <f t="shared" ca="1" si="129"/>
        <v>#N/A</v>
      </c>
      <c r="AB118" s="216" t="e">
        <f t="shared" ca="1" si="129"/>
        <v>#N/A</v>
      </c>
      <c r="AC118" s="216" t="e">
        <f t="shared" ca="1" si="129"/>
        <v>#N/A</v>
      </c>
      <c r="AD118" s="216" t="e">
        <f t="shared" ca="1" si="130"/>
        <v>#N/A</v>
      </c>
      <c r="AE118" s="216" t="e">
        <f t="shared" ca="1" si="130"/>
        <v>#N/A</v>
      </c>
      <c r="AF118" s="216" t="e">
        <f t="shared" ca="1" si="130"/>
        <v>#N/A</v>
      </c>
      <c r="AG118" s="216" t="e">
        <f t="shared" ca="1" si="130"/>
        <v>#N/A</v>
      </c>
      <c r="AH118" s="216" t="e">
        <f t="shared" ca="1" si="130"/>
        <v>#N/A</v>
      </c>
      <c r="AI118" s="216" t="e">
        <f t="shared" ca="1" si="130"/>
        <v>#N/A</v>
      </c>
      <c r="AJ118" s="216" t="e">
        <f t="shared" ca="1" si="130"/>
        <v>#N/A</v>
      </c>
      <c r="AK118" s="216" t="e">
        <f t="shared" ca="1" si="130"/>
        <v>#N/A</v>
      </c>
      <c r="AL118" s="216" t="e">
        <f t="shared" ca="1" si="130"/>
        <v>#N/A</v>
      </c>
      <c r="AM118" s="216" t="e">
        <f t="shared" ca="1" si="130"/>
        <v>#N/A</v>
      </c>
      <c r="AN118" s="216" t="e">
        <f t="shared" ca="1" si="130"/>
        <v>#N/A</v>
      </c>
      <c r="AO118" s="216" t="e">
        <f t="shared" ca="1" si="130"/>
        <v>#N/A</v>
      </c>
      <c r="AP118" s="216" t="e">
        <f t="shared" ca="1" si="130"/>
        <v>#N/A</v>
      </c>
      <c r="AQ118" s="216" t="e">
        <f t="shared" ca="1" si="130"/>
        <v>#N/A</v>
      </c>
      <c r="AR118" s="216" t="e">
        <f t="shared" ca="1" si="130"/>
        <v>#N/A</v>
      </c>
      <c r="AS118" s="223" t="e">
        <f t="shared" ca="1" si="130"/>
        <v>#N/A</v>
      </c>
      <c r="AT118" s="34"/>
      <c r="AU118" s="215" t="e">
        <f t="shared" ca="1" si="124"/>
        <v>#N/A</v>
      </c>
      <c r="AV118" s="216" t="e">
        <f t="shared" ca="1" si="124"/>
        <v>#N/A</v>
      </c>
      <c r="AW118" s="217" t="e">
        <f t="shared" ca="1" si="131"/>
        <v>#N/A</v>
      </c>
      <c r="AX118" s="218" t="e">
        <f t="shared" ca="1" si="131"/>
        <v>#N/A</v>
      </c>
      <c r="AY118" s="218" t="e">
        <f t="shared" ca="1" si="131"/>
        <v>#N/A</v>
      </c>
      <c r="AZ118" s="218" t="e">
        <f t="shared" ca="1" si="133"/>
        <v>#N/A</v>
      </c>
      <c r="BA118" s="219" t="e">
        <f t="shared" ca="1" si="133"/>
        <v>#N/A</v>
      </c>
      <c r="BB118" s="34"/>
      <c r="BC118" s="34">
        <f t="shared" si="126"/>
        <v>27</v>
      </c>
      <c r="BD118" s="531">
        <v>13</v>
      </c>
      <c r="BE118" s="535">
        <f t="shared" si="127"/>
        <v>44633</v>
      </c>
      <c r="BF118" s="536" t="str">
        <f t="shared" si="128"/>
        <v>일</v>
      </c>
      <c r="BG118" s="534" t="e">
        <f t="shared" ca="1" si="122"/>
        <v>#REF!</v>
      </c>
      <c r="BH118" s="534" t="e">
        <f t="shared" ca="1" si="110"/>
        <v>#N/A</v>
      </c>
      <c r="BI118" s="534" t="e">
        <f t="shared" ca="1" si="110"/>
        <v>#N/A</v>
      </c>
      <c r="BJ118" s="534" t="e">
        <f t="shared" ca="1" si="110"/>
        <v>#N/A</v>
      </c>
      <c r="BK118" s="534" t="e">
        <f t="shared" ca="1" si="110"/>
        <v>#N/A</v>
      </c>
      <c r="BL118" s="534" t="e">
        <f t="shared" ca="1" si="110"/>
        <v>#N/A</v>
      </c>
      <c r="BM118" s="534" t="e">
        <f t="shared" ca="1" si="110"/>
        <v>#N/A</v>
      </c>
      <c r="BN118" s="534" t="e">
        <f t="shared" ca="1" si="110"/>
        <v>#N/A</v>
      </c>
      <c r="BO118" s="534" t="e">
        <f t="shared" ca="1" si="110"/>
        <v>#N/A</v>
      </c>
      <c r="BP118" s="534" t="e">
        <f t="shared" ca="1" si="110"/>
        <v>#N/A</v>
      </c>
      <c r="BQ118" s="534" t="e">
        <f t="shared" ca="1" si="110"/>
        <v>#N/A</v>
      </c>
      <c r="BR118" s="534" t="e">
        <f t="shared" ca="1" si="110"/>
        <v>#N/A</v>
      </c>
      <c r="BS118" s="534" t="e">
        <f t="shared" ca="1" si="110"/>
        <v>#N/A</v>
      </c>
      <c r="BT118" s="534" t="e">
        <f t="shared" ca="1" si="110"/>
        <v>#N/A</v>
      </c>
      <c r="BU118" s="534" t="e">
        <f t="shared" ca="1" si="110"/>
        <v>#N/A</v>
      </c>
      <c r="BV118" s="534" t="e">
        <f t="shared" ca="1" si="110"/>
        <v>#N/A</v>
      </c>
      <c r="BW118" s="534" t="e">
        <f t="shared" ca="1" si="110"/>
        <v>#N/A</v>
      </c>
      <c r="BX118" s="534" t="e">
        <f t="shared" ca="1" si="111"/>
        <v>#N/A</v>
      </c>
      <c r="BY118" s="534" t="e">
        <f t="shared" ca="1" si="111"/>
        <v>#N/A</v>
      </c>
      <c r="BZ118" s="534" t="e">
        <f t="shared" ca="1" si="111"/>
        <v>#N/A</v>
      </c>
      <c r="CA118" s="534" t="e">
        <f t="shared" ca="1" si="111"/>
        <v>#N/A</v>
      </c>
      <c r="CB118" s="534" t="e">
        <f t="shared" ca="1" si="111"/>
        <v>#N/A</v>
      </c>
      <c r="CC118" s="216" t="e">
        <f t="shared" ca="1" si="111"/>
        <v>#N/A</v>
      </c>
      <c r="CD118" s="216" t="e">
        <f t="shared" ca="1" si="111"/>
        <v>#N/A</v>
      </c>
      <c r="CE118" s="216" t="e">
        <f t="shared" ca="1" si="111"/>
        <v>#N/A</v>
      </c>
      <c r="CF118" s="216" t="e">
        <f t="shared" ca="1" si="111"/>
        <v>#N/A</v>
      </c>
      <c r="CG118" s="216" t="e">
        <f t="shared" ca="1" si="111"/>
        <v>#N/A</v>
      </c>
      <c r="CH118" s="216" t="e">
        <f t="shared" ca="1" si="111"/>
        <v>#N/A</v>
      </c>
      <c r="CI118" s="216" t="e">
        <f t="shared" ca="1" si="111"/>
        <v>#N/A</v>
      </c>
      <c r="CJ118" s="216" t="e">
        <f t="shared" ca="1" si="111"/>
        <v>#N/A</v>
      </c>
      <c r="CK118" s="216" t="e">
        <f t="shared" ca="1" si="111"/>
        <v>#N/A</v>
      </c>
      <c r="CL118" s="216" t="e">
        <f t="shared" ca="1" si="111"/>
        <v>#N/A</v>
      </c>
      <c r="CM118" s="216" t="e">
        <f t="shared" ca="1" si="111"/>
        <v>#N/A</v>
      </c>
      <c r="CN118" s="216" t="e">
        <f t="shared" ca="1" si="112"/>
        <v>#N/A</v>
      </c>
      <c r="CO118" s="216" t="e">
        <f t="shared" ca="1" si="112"/>
        <v>#N/A</v>
      </c>
      <c r="CP118" s="216" t="e">
        <f t="shared" ca="1" si="112"/>
        <v>#N/A</v>
      </c>
      <c r="CQ118" s="216" t="e">
        <f t="shared" ca="1" si="112"/>
        <v>#N/A</v>
      </c>
      <c r="CR118" s="216" t="e">
        <f t="shared" ca="1" si="112"/>
        <v>#N/A</v>
      </c>
      <c r="CS118" s="216" t="e">
        <f t="shared" ca="1" si="112"/>
        <v>#N/A</v>
      </c>
      <c r="CT118" s="216" t="e">
        <f t="shared" ca="1" si="112"/>
        <v>#N/A</v>
      </c>
      <c r="CU118" s="216" t="e">
        <f t="shared" ca="1" si="112"/>
        <v>#N/A</v>
      </c>
      <c r="CV118" s="216" t="e">
        <f t="shared" ca="1" si="112"/>
        <v>#N/A</v>
      </c>
      <c r="CW118" s="216" t="e">
        <f t="shared" ca="1" si="112"/>
        <v>#N/A</v>
      </c>
      <c r="CX118" s="216" t="e">
        <f t="shared" ca="1" si="112"/>
        <v>#N/A</v>
      </c>
      <c r="CY118" s="216" t="e">
        <f t="shared" ca="1" si="112"/>
        <v>#N/A</v>
      </c>
      <c r="CZ118" s="216" t="e">
        <f t="shared" ca="1" si="112"/>
        <v>#N/A</v>
      </c>
      <c r="DA118" s="216" t="e">
        <f t="shared" ca="1" si="112"/>
        <v>#N/A</v>
      </c>
      <c r="DB118" s="216" t="e">
        <f t="shared" ca="1" si="112"/>
        <v>#N/A</v>
      </c>
      <c r="DC118" s="216" t="e">
        <f t="shared" ca="1" si="112"/>
        <v>#N/A</v>
      </c>
      <c r="DD118" s="216" t="e">
        <f t="shared" ca="1" si="113"/>
        <v>#N/A</v>
      </c>
      <c r="DE118" s="216" t="e">
        <f t="shared" ca="1" si="113"/>
        <v>#N/A</v>
      </c>
      <c r="DF118" s="216" t="e">
        <f t="shared" ca="1" si="113"/>
        <v>#N/A</v>
      </c>
      <c r="DG118" s="216" t="e">
        <f t="shared" ca="1" si="113"/>
        <v>#N/A</v>
      </c>
      <c r="DH118" s="216" t="e">
        <f t="shared" ca="1" si="113"/>
        <v>#N/A</v>
      </c>
      <c r="DI118" s="216" t="e">
        <f t="shared" ca="1" si="113"/>
        <v>#N/A</v>
      </c>
      <c r="DJ118" s="216" t="e">
        <f t="shared" ca="1" si="113"/>
        <v>#N/A</v>
      </c>
      <c r="DK118" s="216" t="e">
        <f t="shared" ca="1" si="113"/>
        <v>#N/A</v>
      </c>
      <c r="DL118" s="216" t="e">
        <f t="shared" ca="1" si="113"/>
        <v>#N/A</v>
      </c>
      <c r="DM118" s="216" t="e">
        <f t="shared" ca="1" si="113"/>
        <v>#N/A</v>
      </c>
      <c r="DN118" s="216" t="e">
        <f t="shared" ca="1" si="113"/>
        <v>#N/A</v>
      </c>
      <c r="DO118" s="216" t="e">
        <f t="shared" ca="1" si="113"/>
        <v>#N/A</v>
      </c>
      <c r="DP118" s="216" t="e">
        <f t="shared" ca="1" si="113"/>
        <v>#N/A</v>
      </c>
      <c r="DQ118" s="216" t="e">
        <f t="shared" ca="1" si="113"/>
        <v>#N/A</v>
      </c>
      <c r="DR118" s="216" t="e">
        <f t="shared" ca="1" si="113"/>
        <v>#N/A</v>
      </c>
      <c r="DS118" s="216" t="e">
        <f t="shared" ca="1" si="113"/>
        <v>#N/A</v>
      </c>
      <c r="DT118" s="216" t="e">
        <f t="shared" ca="1" si="114"/>
        <v>#N/A</v>
      </c>
      <c r="DU118" s="216" t="e">
        <f t="shared" ca="1" si="114"/>
        <v>#N/A</v>
      </c>
      <c r="DV118" s="216" t="e">
        <f t="shared" ca="1" si="114"/>
        <v>#N/A</v>
      </c>
      <c r="DW118" s="216" t="e">
        <f t="shared" ca="1" si="114"/>
        <v>#N/A</v>
      </c>
      <c r="DX118" s="216" t="e">
        <f t="shared" ca="1" si="114"/>
        <v>#N/A</v>
      </c>
      <c r="DY118" s="216" t="e">
        <f t="shared" ca="1" si="114"/>
        <v>#N/A</v>
      </c>
      <c r="DZ118" s="216" t="e">
        <f t="shared" ca="1" si="114"/>
        <v>#N/A</v>
      </c>
      <c r="EA118" s="216" t="e">
        <f t="shared" ca="1" si="114"/>
        <v>#N/A</v>
      </c>
      <c r="EB118" s="216" t="e">
        <f t="shared" ca="1" si="114"/>
        <v>#N/A</v>
      </c>
      <c r="EC118" s="216" t="e">
        <f t="shared" ca="1" si="114"/>
        <v>#N/A</v>
      </c>
      <c r="ED118" s="216" t="e">
        <f t="shared" ca="1" si="114"/>
        <v>#N/A</v>
      </c>
      <c r="EE118" s="216" t="e">
        <f t="shared" ca="1" si="114"/>
        <v>#N/A</v>
      </c>
      <c r="EF118" s="216" t="e">
        <f t="shared" ca="1" si="114"/>
        <v>#N/A</v>
      </c>
      <c r="EG118" s="216" t="e">
        <f t="shared" ca="1" si="114"/>
        <v>#N/A</v>
      </c>
      <c r="EH118" s="216" t="e">
        <f t="shared" ca="1" si="114"/>
        <v>#N/A</v>
      </c>
      <c r="EI118" s="216" t="e">
        <f t="shared" ca="1" si="114"/>
        <v>#N/A</v>
      </c>
      <c r="EJ118" s="216" t="e">
        <f t="shared" ca="1" si="115"/>
        <v>#N/A</v>
      </c>
      <c r="EK118" s="216" t="e">
        <f t="shared" ca="1" si="115"/>
        <v>#N/A</v>
      </c>
      <c r="EL118" s="216" t="e">
        <f t="shared" ca="1" si="115"/>
        <v>#N/A</v>
      </c>
      <c r="EM118" s="216" t="e">
        <f t="shared" ca="1" si="115"/>
        <v>#N/A</v>
      </c>
      <c r="EN118" s="216" t="e">
        <f t="shared" ca="1" si="115"/>
        <v>#N/A</v>
      </c>
      <c r="EO118" s="216" t="e">
        <f t="shared" ca="1" si="115"/>
        <v>#N/A</v>
      </c>
      <c r="EP118" s="216" t="e">
        <f t="shared" ca="1" si="115"/>
        <v>#N/A</v>
      </c>
      <c r="EQ118" s="216" t="e">
        <f t="shared" ca="1" si="115"/>
        <v>#N/A</v>
      </c>
      <c r="ER118" s="216" t="e">
        <f t="shared" ca="1" si="115"/>
        <v>#N/A</v>
      </c>
      <c r="ES118" s="216" t="e">
        <f t="shared" ca="1" si="115"/>
        <v>#N/A</v>
      </c>
      <c r="ET118" s="216" t="e">
        <f t="shared" ca="1" si="115"/>
        <v>#N/A</v>
      </c>
      <c r="EU118" s="216" t="e">
        <f t="shared" ca="1" si="115"/>
        <v>#N/A</v>
      </c>
      <c r="EV118" s="216" t="e">
        <f t="shared" ca="1" si="115"/>
        <v>#N/A</v>
      </c>
      <c r="EW118" s="216" t="e">
        <f t="shared" ca="1" si="115"/>
        <v>#N/A</v>
      </c>
      <c r="EX118" s="216" t="e">
        <f t="shared" ca="1" si="115"/>
        <v>#N/A</v>
      </c>
      <c r="EY118" s="216" t="e">
        <f t="shared" ca="1" si="115"/>
        <v>#N/A</v>
      </c>
      <c r="EZ118" s="216" t="e">
        <f t="shared" ca="1" si="116"/>
        <v>#N/A</v>
      </c>
      <c r="FA118" s="216" t="e">
        <f t="shared" ca="1" si="116"/>
        <v>#N/A</v>
      </c>
      <c r="FB118" s="216" t="e">
        <f t="shared" ca="1" si="116"/>
        <v>#N/A</v>
      </c>
      <c r="FC118" s="216" t="e">
        <f t="shared" ca="1" si="116"/>
        <v>#N/A</v>
      </c>
      <c r="FD118" s="216" t="e">
        <f t="shared" ca="1" si="116"/>
        <v>#N/A</v>
      </c>
      <c r="FE118" s="216" t="e">
        <f t="shared" ca="1" si="116"/>
        <v>#N/A</v>
      </c>
      <c r="FF118" s="216" t="e">
        <f t="shared" ca="1" si="116"/>
        <v>#N/A</v>
      </c>
      <c r="FG118" s="216" t="e">
        <f t="shared" ca="1" si="116"/>
        <v>#N/A</v>
      </c>
      <c r="FH118" s="216" t="e">
        <f t="shared" ca="1" si="116"/>
        <v>#N/A</v>
      </c>
      <c r="FI118" s="216" t="e">
        <f t="shared" ca="1" si="116"/>
        <v>#N/A</v>
      </c>
      <c r="FJ118" s="216" t="e">
        <f t="shared" ca="1" si="116"/>
        <v>#N/A</v>
      </c>
      <c r="FK118" s="216" t="e">
        <f t="shared" ca="1" si="116"/>
        <v>#N/A</v>
      </c>
      <c r="FL118" s="216" t="e">
        <f t="shared" ca="1" si="116"/>
        <v>#N/A</v>
      </c>
      <c r="FM118" s="216" t="e">
        <f t="shared" ca="1" si="116"/>
        <v>#N/A</v>
      </c>
      <c r="FN118" s="216" t="e">
        <f t="shared" ca="1" si="116"/>
        <v>#N/A</v>
      </c>
      <c r="FO118" s="216" t="e">
        <f t="shared" ca="1" si="116"/>
        <v>#N/A</v>
      </c>
      <c r="FP118" s="216" t="e">
        <f t="shared" ca="1" si="117"/>
        <v>#N/A</v>
      </c>
      <c r="FQ118" s="216" t="e">
        <f t="shared" ca="1" si="117"/>
        <v>#N/A</v>
      </c>
      <c r="FR118" s="216" t="e">
        <f t="shared" ca="1" si="117"/>
        <v>#N/A</v>
      </c>
      <c r="FS118" s="216" t="e">
        <f t="shared" ca="1" si="117"/>
        <v>#N/A</v>
      </c>
      <c r="FT118" s="216" t="e">
        <f t="shared" ca="1" si="117"/>
        <v>#N/A</v>
      </c>
      <c r="FU118" s="216" t="e">
        <f t="shared" ca="1" si="117"/>
        <v>#N/A</v>
      </c>
      <c r="FV118" s="216" t="e">
        <f t="shared" ca="1" si="117"/>
        <v>#N/A</v>
      </c>
      <c r="FW118" s="216" t="e">
        <f t="shared" ca="1" si="117"/>
        <v>#N/A</v>
      </c>
      <c r="FX118" s="216" t="e">
        <f t="shared" ca="1" si="117"/>
        <v>#N/A</v>
      </c>
      <c r="FY118" s="216" t="e">
        <f t="shared" ca="1" si="117"/>
        <v>#N/A</v>
      </c>
      <c r="FZ118" s="216" t="e">
        <f t="shared" ca="1" si="117"/>
        <v>#N/A</v>
      </c>
      <c r="GA118" s="216" t="e">
        <f t="shared" ca="1" si="117"/>
        <v>#N/A</v>
      </c>
      <c r="GB118" s="216" t="e">
        <f t="shared" ca="1" si="117"/>
        <v>#N/A</v>
      </c>
      <c r="GC118" s="216" t="e">
        <f t="shared" ca="1" si="117"/>
        <v>#N/A</v>
      </c>
      <c r="GD118" s="216" t="e">
        <f t="shared" ca="1" si="117"/>
        <v>#N/A</v>
      </c>
      <c r="GE118" s="216" t="e">
        <f t="shared" ca="1" si="117"/>
        <v>#N/A</v>
      </c>
      <c r="GF118" s="216" t="e">
        <f t="shared" ca="1" si="118"/>
        <v>#N/A</v>
      </c>
      <c r="GG118" s="216" t="e">
        <f t="shared" ca="1" si="118"/>
        <v>#N/A</v>
      </c>
      <c r="GH118" s="216" t="e">
        <f t="shared" ca="1" si="118"/>
        <v>#N/A</v>
      </c>
      <c r="GI118" s="216" t="e">
        <f t="shared" ca="1" si="118"/>
        <v>#N/A</v>
      </c>
      <c r="GJ118" s="216" t="e">
        <f t="shared" ca="1" si="118"/>
        <v>#N/A</v>
      </c>
      <c r="GK118" s="216" t="e">
        <f t="shared" ca="1" si="118"/>
        <v>#N/A</v>
      </c>
      <c r="GL118" s="216" t="e">
        <f t="shared" ca="1" si="118"/>
        <v>#N/A</v>
      </c>
      <c r="GM118" s="216" t="e">
        <f t="shared" ca="1" si="118"/>
        <v>#N/A</v>
      </c>
      <c r="GN118" s="216" t="e">
        <f t="shared" ca="1" si="118"/>
        <v>#N/A</v>
      </c>
      <c r="GO118" s="216" t="e">
        <f t="shared" ca="1" si="118"/>
        <v>#N/A</v>
      </c>
      <c r="GP118" s="216" t="e">
        <f t="shared" ca="1" si="118"/>
        <v>#N/A</v>
      </c>
      <c r="GQ118" s="216" t="e">
        <f t="shared" ca="1" si="118"/>
        <v>#N/A</v>
      </c>
      <c r="GR118" s="216" t="e">
        <f t="shared" ca="1" si="118"/>
        <v>#N/A</v>
      </c>
      <c r="GS118" s="216" t="e">
        <f t="shared" ca="1" si="118"/>
        <v>#N/A</v>
      </c>
      <c r="GT118" s="216" t="e">
        <f t="shared" ca="1" si="118"/>
        <v>#N/A</v>
      </c>
      <c r="GU118" s="216" t="e">
        <f t="shared" ca="1" si="118"/>
        <v>#N/A</v>
      </c>
      <c r="GV118" s="216" t="e">
        <f t="shared" ca="1" si="119"/>
        <v>#N/A</v>
      </c>
      <c r="GW118" s="216" t="e">
        <f t="shared" ca="1" si="119"/>
        <v>#N/A</v>
      </c>
      <c r="GX118" s="216" t="e">
        <f t="shared" ca="1" si="119"/>
        <v>#N/A</v>
      </c>
      <c r="GY118" s="216" t="e">
        <f t="shared" ca="1" si="119"/>
        <v>#N/A</v>
      </c>
      <c r="GZ118" s="216" t="e">
        <f t="shared" ca="1" si="119"/>
        <v>#N/A</v>
      </c>
    </row>
    <row r="119" spans="2:208" s="70" customFormat="1" ht="15" customHeight="1">
      <c r="B119" s="573">
        <v>49701</v>
      </c>
      <c r="C119" s="573">
        <v>49702</v>
      </c>
      <c r="D119" s="573">
        <v>49703</v>
      </c>
      <c r="E119" s="573">
        <v>49798</v>
      </c>
      <c r="F119" s="573">
        <v>49951</v>
      </c>
      <c r="G119" s="573">
        <v>49952</v>
      </c>
      <c r="H119" s="573">
        <v>49953</v>
      </c>
      <c r="M119" s="50" t="e">
        <f t="shared" ca="1" si="132"/>
        <v>#N/A</v>
      </c>
      <c r="N119" s="216" t="e">
        <f t="shared" ca="1" si="129"/>
        <v>#N/A</v>
      </c>
      <c r="O119" s="216" t="e">
        <f t="shared" ca="1" si="129"/>
        <v>#N/A</v>
      </c>
      <c r="P119" s="216" t="e">
        <f t="shared" ca="1" si="129"/>
        <v>#N/A</v>
      </c>
      <c r="Q119" s="216" t="e">
        <f t="shared" ca="1" si="129"/>
        <v>#N/A</v>
      </c>
      <c r="R119" s="216" t="e">
        <f t="shared" ca="1" si="129"/>
        <v>#N/A</v>
      </c>
      <c r="S119" s="216" t="e">
        <f t="shared" ca="1" si="129"/>
        <v>#N/A</v>
      </c>
      <c r="T119" s="216" t="e">
        <f t="shared" ca="1" si="129"/>
        <v>#N/A</v>
      </c>
      <c r="U119" s="216" t="e">
        <f t="shared" ca="1" si="129"/>
        <v>#N/A</v>
      </c>
      <c r="V119" s="216" t="e">
        <f t="shared" ca="1" si="129"/>
        <v>#N/A</v>
      </c>
      <c r="W119" s="216" t="e">
        <f t="shared" ca="1" si="129"/>
        <v>#N/A</v>
      </c>
      <c r="X119" s="216" t="e">
        <f t="shared" ca="1" si="129"/>
        <v>#N/A</v>
      </c>
      <c r="Y119" s="216" t="e">
        <f t="shared" ca="1" si="129"/>
        <v>#N/A</v>
      </c>
      <c r="Z119" s="216" t="e">
        <f t="shared" ca="1" si="129"/>
        <v>#N/A</v>
      </c>
      <c r="AA119" s="216" t="e">
        <f t="shared" ca="1" si="129"/>
        <v>#N/A</v>
      </c>
      <c r="AB119" s="216" t="e">
        <f t="shared" ca="1" si="129"/>
        <v>#N/A</v>
      </c>
      <c r="AC119" s="216" t="e">
        <f t="shared" ca="1" si="129"/>
        <v>#N/A</v>
      </c>
      <c r="AD119" s="216" t="e">
        <f t="shared" ca="1" si="130"/>
        <v>#N/A</v>
      </c>
      <c r="AE119" s="216" t="e">
        <f t="shared" ca="1" si="130"/>
        <v>#N/A</v>
      </c>
      <c r="AF119" s="216" t="e">
        <f t="shared" ca="1" si="130"/>
        <v>#N/A</v>
      </c>
      <c r="AG119" s="216" t="e">
        <f t="shared" ca="1" si="130"/>
        <v>#N/A</v>
      </c>
      <c r="AH119" s="216" t="e">
        <f t="shared" ca="1" si="130"/>
        <v>#N/A</v>
      </c>
      <c r="AI119" s="216" t="e">
        <f t="shared" ca="1" si="130"/>
        <v>#N/A</v>
      </c>
      <c r="AJ119" s="216" t="e">
        <f t="shared" ca="1" si="130"/>
        <v>#N/A</v>
      </c>
      <c r="AK119" s="216" t="e">
        <f t="shared" ca="1" si="130"/>
        <v>#N/A</v>
      </c>
      <c r="AL119" s="216" t="e">
        <f t="shared" ca="1" si="130"/>
        <v>#N/A</v>
      </c>
      <c r="AM119" s="216" t="e">
        <f t="shared" ca="1" si="130"/>
        <v>#N/A</v>
      </c>
      <c r="AN119" s="216" t="e">
        <f t="shared" ca="1" si="130"/>
        <v>#N/A</v>
      </c>
      <c r="AO119" s="216" t="e">
        <f t="shared" ca="1" si="130"/>
        <v>#N/A</v>
      </c>
      <c r="AP119" s="216" t="e">
        <f t="shared" ca="1" si="130"/>
        <v>#N/A</v>
      </c>
      <c r="AQ119" s="216" t="e">
        <f t="shared" ca="1" si="130"/>
        <v>#N/A</v>
      </c>
      <c r="AR119" s="216" t="e">
        <f t="shared" ca="1" si="130"/>
        <v>#N/A</v>
      </c>
      <c r="AS119" s="223" t="e">
        <f t="shared" ca="1" si="130"/>
        <v>#N/A</v>
      </c>
      <c r="AT119" s="34"/>
      <c r="AU119" s="215" t="e">
        <f t="shared" ca="1" si="124"/>
        <v>#N/A</v>
      </c>
      <c r="AV119" s="216" t="e">
        <f t="shared" ca="1" si="124"/>
        <v>#N/A</v>
      </c>
      <c r="AW119" s="217" t="e">
        <f t="shared" ca="1" si="131"/>
        <v>#N/A</v>
      </c>
      <c r="AX119" s="218" t="e">
        <f t="shared" ca="1" si="131"/>
        <v>#N/A</v>
      </c>
      <c r="AY119" s="218" t="e">
        <f t="shared" ca="1" si="131"/>
        <v>#N/A</v>
      </c>
      <c r="AZ119" s="218" t="e">
        <f t="shared" ca="1" si="133"/>
        <v>#N/A</v>
      </c>
      <c r="BA119" s="219" t="e">
        <f t="shared" ca="1" si="133"/>
        <v>#N/A</v>
      </c>
      <c r="BB119" s="34"/>
      <c r="BC119" s="34">
        <f t="shared" si="126"/>
        <v>28</v>
      </c>
      <c r="BD119" s="531">
        <v>14</v>
      </c>
      <c r="BE119" s="535">
        <f t="shared" si="127"/>
        <v>44634</v>
      </c>
      <c r="BF119" s="536" t="str">
        <f t="shared" si="128"/>
        <v>월</v>
      </c>
      <c r="BG119" s="534" t="e">
        <f t="shared" ca="1" si="122"/>
        <v>#REF!</v>
      </c>
      <c r="BH119" s="534" t="e">
        <f t="shared" ca="1" si="110"/>
        <v>#N/A</v>
      </c>
      <c r="BI119" s="534" t="e">
        <f t="shared" ca="1" si="110"/>
        <v>#N/A</v>
      </c>
      <c r="BJ119" s="534" t="e">
        <f t="shared" ca="1" si="110"/>
        <v>#N/A</v>
      </c>
      <c r="BK119" s="534" t="e">
        <f t="shared" ca="1" si="110"/>
        <v>#N/A</v>
      </c>
      <c r="BL119" s="534" t="e">
        <f t="shared" ca="1" si="110"/>
        <v>#N/A</v>
      </c>
      <c r="BM119" s="534" t="e">
        <f t="shared" ca="1" si="110"/>
        <v>#N/A</v>
      </c>
      <c r="BN119" s="534" t="e">
        <f t="shared" ca="1" si="110"/>
        <v>#N/A</v>
      </c>
      <c r="BO119" s="534" t="e">
        <f t="shared" ca="1" si="110"/>
        <v>#N/A</v>
      </c>
      <c r="BP119" s="534" t="e">
        <f t="shared" ca="1" si="110"/>
        <v>#N/A</v>
      </c>
      <c r="BQ119" s="534" t="e">
        <f t="shared" ca="1" si="110"/>
        <v>#N/A</v>
      </c>
      <c r="BR119" s="534" t="e">
        <f t="shared" ca="1" si="110"/>
        <v>#N/A</v>
      </c>
      <c r="BS119" s="534" t="e">
        <f t="shared" ca="1" si="110"/>
        <v>#N/A</v>
      </c>
      <c r="BT119" s="534" t="e">
        <f t="shared" ca="1" si="110"/>
        <v>#N/A</v>
      </c>
      <c r="BU119" s="534" t="e">
        <f t="shared" ca="1" si="110"/>
        <v>#N/A</v>
      </c>
      <c r="BV119" s="534" t="e">
        <f t="shared" ca="1" si="110"/>
        <v>#N/A</v>
      </c>
      <c r="BW119" s="534" t="e">
        <f t="shared" ref="BW119:CL134" ca="1" si="134">INDIRECT(ADDRESS(BW$103,$BC119,4,1))</f>
        <v>#N/A</v>
      </c>
      <c r="BX119" s="534" t="e">
        <f t="shared" ca="1" si="111"/>
        <v>#N/A</v>
      </c>
      <c r="BY119" s="534" t="e">
        <f t="shared" ca="1" si="111"/>
        <v>#N/A</v>
      </c>
      <c r="BZ119" s="534" t="e">
        <f t="shared" ca="1" si="111"/>
        <v>#N/A</v>
      </c>
      <c r="CA119" s="534" t="e">
        <f t="shared" ca="1" si="111"/>
        <v>#N/A</v>
      </c>
      <c r="CB119" s="534" t="e">
        <f t="shared" ca="1" si="111"/>
        <v>#N/A</v>
      </c>
      <c r="CC119" s="216" t="e">
        <f t="shared" ca="1" si="111"/>
        <v>#N/A</v>
      </c>
      <c r="CD119" s="216" t="e">
        <f t="shared" ca="1" si="111"/>
        <v>#N/A</v>
      </c>
      <c r="CE119" s="216" t="e">
        <f t="shared" ca="1" si="111"/>
        <v>#N/A</v>
      </c>
      <c r="CF119" s="216" t="e">
        <f t="shared" ca="1" si="111"/>
        <v>#N/A</v>
      </c>
      <c r="CG119" s="216" t="e">
        <f t="shared" ca="1" si="111"/>
        <v>#N/A</v>
      </c>
      <c r="CH119" s="216" t="e">
        <f t="shared" ca="1" si="111"/>
        <v>#N/A</v>
      </c>
      <c r="CI119" s="216" t="e">
        <f t="shared" ca="1" si="111"/>
        <v>#N/A</v>
      </c>
      <c r="CJ119" s="216" t="e">
        <f t="shared" ca="1" si="111"/>
        <v>#N/A</v>
      </c>
      <c r="CK119" s="216" t="e">
        <f t="shared" ca="1" si="111"/>
        <v>#N/A</v>
      </c>
      <c r="CL119" s="216" t="e">
        <f t="shared" ca="1" si="111"/>
        <v>#N/A</v>
      </c>
      <c r="CM119" s="216" t="e">
        <f t="shared" ref="CM119:DB134" ca="1" si="135">INDIRECT(ADDRESS(CM$103,$BC119,4,1))</f>
        <v>#N/A</v>
      </c>
      <c r="CN119" s="216" t="e">
        <f t="shared" ca="1" si="112"/>
        <v>#N/A</v>
      </c>
      <c r="CO119" s="216" t="e">
        <f t="shared" ca="1" si="112"/>
        <v>#N/A</v>
      </c>
      <c r="CP119" s="216" t="e">
        <f t="shared" ca="1" si="112"/>
        <v>#N/A</v>
      </c>
      <c r="CQ119" s="216" t="e">
        <f t="shared" ca="1" si="112"/>
        <v>#N/A</v>
      </c>
      <c r="CR119" s="216" t="e">
        <f t="shared" ca="1" si="112"/>
        <v>#N/A</v>
      </c>
      <c r="CS119" s="216" t="e">
        <f t="shared" ca="1" si="112"/>
        <v>#N/A</v>
      </c>
      <c r="CT119" s="216" t="e">
        <f t="shared" ca="1" si="112"/>
        <v>#N/A</v>
      </c>
      <c r="CU119" s="216" t="e">
        <f t="shared" ca="1" si="112"/>
        <v>#N/A</v>
      </c>
      <c r="CV119" s="216" t="e">
        <f t="shared" ca="1" si="112"/>
        <v>#N/A</v>
      </c>
      <c r="CW119" s="216" t="e">
        <f t="shared" ca="1" si="112"/>
        <v>#N/A</v>
      </c>
      <c r="CX119" s="216" t="e">
        <f t="shared" ca="1" si="112"/>
        <v>#N/A</v>
      </c>
      <c r="CY119" s="216" t="e">
        <f t="shared" ca="1" si="112"/>
        <v>#N/A</v>
      </c>
      <c r="CZ119" s="216" t="e">
        <f t="shared" ca="1" si="112"/>
        <v>#N/A</v>
      </c>
      <c r="DA119" s="216" t="e">
        <f t="shared" ca="1" si="112"/>
        <v>#N/A</v>
      </c>
      <c r="DB119" s="216" t="e">
        <f t="shared" ca="1" si="112"/>
        <v>#N/A</v>
      </c>
      <c r="DC119" s="216" t="e">
        <f t="shared" ref="DC119:DR134" ca="1" si="136">INDIRECT(ADDRESS(DC$103,$BC119,4,1))</f>
        <v>#N/A</v>
      </c>
      <c r="DD119" s="216" t="e">
        <f t="shared" ca="1" si="136"/>
        <v>#N/A</v>
      </c>
      <c r="DE119" s="216" t="e">
        <f t="shared" ca="1" si="136"/>
        <v>#N/A</v>
      </c>
      <c r="DF119" s="216" t="e">
        <f t="shared" ca="1" si="136"/>
        <v>#N/A</v>
      </c>
      <c r="DG119" s="216" t="e">
        <f t="shared" ca="1" si="136"/>
        <v>#N/A</v>
      </c>
      <c r="DH119" s="216" t="e">
        <f t="shared" ca="1" si="136"/>
        <v>#N/A</v>
      </c>
      <c r="DI119" s="216" t="e">
        <f t="shared" ca="1" si="136"/>
        <v>#N/A</v>
      </c>
      <c r="DJ119" s="216" t="e">
        <f t="shared" ca="1" si="136"/>
        <v>#N/A</v>
      </c>
      <c r="DK119" s="216" t="e">
        <f t="shared" ca="1" si="136"/>
        <v>#N/A</v>
      </c>
      <c r="DL119" s="216" t="e">
        <f t="shared" ca="1" si="136"/>
        <v>#N/A</v>
      </c>
      <c r="DM119" s="216" t="e">
        <f t="shared" ca="1" si="136"/>
        <v>#N/A</v>
      </c>
      <c r="DN119" s="216" t="e">
        <f t="shared" ca="1" si="136"/>
        <v>#N/A</v>
      </c>
      <c r="DO119" s="216" t="e">
        <f t="shared" ca="1" si="113"/>
        <v>#N/A</v>
      </c>
      <c r="DP119" s="216" t="e">
        <f t="shared" ca="1" si="113"/>
        <v>#N/A</v>
      </c>
      <c r="DQ119" s="216" t="e">
        <f t="shared" ca="1" si="113"/>
        <v>#N/A</v>
      </c>
      <c r="DR119" s="216" t="e">
        <f t="shared" ca="1" si="113"/>
        <v>#N/A</v>
      </c>
      <c r="DS119" s="216" t="e">
        <f t="shared" ca="1" si="113"/>
        <v>#N/A</v>
      </c>
      <c r="DT119" s="216" t="e">
        <f t="shared" ca="1" si="114"/>
        <v>#N/A</v>
      </c>
      <c r="DU119" s="216" t="e">
        <f t="shared" ca="1" si="114"/>
        <v>#N/A</v>
      </c>
      <c r="DV119" s="216" t="e">
        <f t="shared" ca="1" si="114"/>
        <v>#N/A</v>
      </c>
      <c r="DW119" s="216" t="e">
        <f t="shared" ca="1" si="114"/>
        <v>#N/A</v>
      </c>
      <c r="DX119" s="216" t="e">
        <f t="shared" ca="1" si="114"/>
        <v>#N/A</v>
      </c>
      <c r="DY119" s="216" t="e">
        <f t="shared" ca="1" si="114"/>
        <v>#N/A</v>
      </c>
      <c r="DZ119" s="216" t="e">
        <f t="shared" ca="1" si="114"/>
        <v>#N/A</v>
      </c>
      <c r="EA119" s="216" t="e">
        <f t="shared" ca="1" si="114"/>
        <v>#N/A</v>
      </c>
      <c r="EB119" s="216" t="e">
        <f t="shared" ca="1" si="114"/>
        <v>#N/A</v>
      </c>
      <c r="EC119" s="216" t="e">
        <f t="shared" ca="1" si="114"/>
        <v>#N/A</v>
      </c>
      <c r="ED119" s="216" t="e">
        <f t="shared" ca="1" si="114"/>
        <v>#N/A</v>
      </c>
      <c r="EE119" s="216" t="e">
        <f t="shared" ca="1" si="114"/>
        <v>#N/A</v>
      </c>
      <c r="EF119" s="216" t="e">
        <f t="shared" ca="1" si="114"/>
        <v>#N/A</v>
      </c>
      <c r="EG119" s="216" t="e">
        <f t="shared" ca="1" si="114"/>
        <v>#N/A</v>
      </c>
      <c r="EH119" s="216" t="e">
        <f t="shared" ca="1" si="114"/>
        <v>#N/A</v>
      </c>
      <c r="EI119" s="216" t="e">
        <f t="shared" ref="EI119:EX134" ca="1" si="137">INDIRECT(ADDRESS(EI$103,$BC119,4,1))</f>
        <v>#N/A</v>
      </c>
      <c r="EJ119" s="216" t="e">
        <f t="shared" ca="1" si="137"/>
        <v>#N/A</v>
      </c>
      <c r="EK119" s="216" t="e">
        <f t="shared" ca="1" si="137"/>
        <v>#N/A</v>
      </c>
      <c r="EL119" s="216" t="e">
        <f t="shared" ca="1" si="137"/>
        <v>#N/A</v>
      </c>
      <c r="EM119" s="216" t="e">
        <f t="shared" ca="1" si="137"/>
        <v>#N/A</v>
      </c>
      <c r="EN119" s="216" t="e">
        <f t="shared" ca="1" si="137"/>
        <v>#N/A</v>
      </c>
      <c r="EO119" s="216" t="e">
        <f t="shared" ca="1" si="137"/>
        <v>#N/A</v>
      </c>
      <c r="EP119" s="216" t="e">
        <f t="shared" ca="1" si="137"/>
        <v>#N/A</v>
      </c>
      <c r="EQ119" s="216" t="e">
        <f t="shared" ca="1" si="137"/>
        <v>#N/A</v>
      </c>
      <c r="ER119" s="216" t="e">
        <f t="shared" ca="1" si="137"/>
        <v>#N/A</v>
      </c>
      <c r="ES119" s="216" t="e">
        <f t="shared" ca="1" si="115"/>
        <v>#N/A</v>
      </c>
      <c r="ET119" s="216" t="e">
        <f t="shared" ca="1" si="115"/>
        <v>#N/A</v>
      </c>
      <c r="EU119" s="216" t="e">
        <f t="shared" ca="1" si="115"/>
        <v>#N/A</v>
      </c>
      <c r="EV119" s="216" t="e">
        <f t="shared" ca="1" si="115"/>
        <v>#N/A</v>
      </c>
      <c r="EW119" s="216" t="e">
        <f t="shared" ca="1" si="115"/>
        <v>#N/A</v>
      </c>
      <c r="EX119" s="216" t="e">
        <f t="shared" ca="1" si="115"/>
        <v>#N/A</v>
      </c>
      <c r="EY119" s="216" t="e">
        <f t="shared" ca="1" si="115"/>
        <v>#N/A</v>
      </c>
      <c r="EZ119" s="216" t="e">
        <f t="shared" ca="1" si="116"/>
        <v>#N/A</v>
      </c>
      <c r="FA119" s="216" t="e">
        <f t="shared" ca="1" si="116"/>
        <v>#N/A</v>
      </c>
      <c r="FB119" s="216" t="e">
        <f t="shared" ca="1" si="116"/>
        <v>#N/A</v>
      </c>
      <c r="FC119" s="216" t="e">
        <f t="shared" ca="1" si="116"/>
        <v>#N/A</v>
      </c>
      <c r="FD119" s="216" t="e">
        <f t="shared" ca="1" si="116"/>
        <v>#N/A</v>
      </c>
      <c r="FE119" s="216" t="e">
        <f t="shared" ca="1" si="116"/>
        <v>#N/A</v>
      </c>
      <c r="FF119" s="216" t="e">
        <f t="shared" ca="1" si="116"/>
        <v>#N/A</v>
      </c>
      <c r="FG119" s="216" t="e">
        <f t="shared" ca="1" si="116"/>
        <v>#N/A</v>
      </c>
      <c r="FH119" s="216" t="e">
        <f t="shared" ca="1" si="116"/>
        <v>#N/A</v>
      </c>
      <c r="FI119" s="216" t="e">
        <f t="shared" ca="1" si="116"/>
        <v>#N/A</v>
      </c>
      <c r="FJ119" s="216" t="e">
        <f t="shared" ca="1" si="116"/>
        <v>#N/A</v>
      </c>
      <c r="FK119" s="216" t="e">
        <f t="shared" ca="1" si="116"/>
        <v>#N/A</v>
      </c>
      <c r="FL119" s="216" t="e">
        <f t="shared" ca="1" si="116"/>
        <v>#N/A</v>
      </c>
      <c r="FM119" s="216" t="e">
        <f t="shared" ca="1" si="116"/>
        <v>#N/A</v>
      </c>
      <c r="FN119" s="216" t="e">
        <f t="shared" ca="1" si="116"/>
        <v>#N/A</v>
      </c>
      <c r="FO119" s="216" t="e">
        <f t="shared" ref="FO119:GD134" ca="1" si="138">INDIRECT(ADDRESS(FO$103,$BC119,4,1))</f>
        <v>#N/A</v>
      </c>
      <c r="FP119" s="216" t="e">
        <f t="shared" ca="1" si="138"/>
        <v>#N/A</v>
      </c>
      <c r="FQ119" s="216" t="e">
        <f t="shared" ca="1" si="138"/>
        <v>#N/A</v>
      </c>
      <c r="FR119" s="216" t="e">
        <f t="shared" ca="1" si="138"/>
        <v>#N/A</v>
      </c>
      <c r="FS119" s="216" t="e">
        <f t="shared" ca="1" si="138"/>
        <v>#N/A</v>
      </c>
      <c r="FT119" s="216" t="e">
        <f t="shared" ca="1" si="138"/>
        <v>#N/A</v>
      </c>
      <c r="FU119" s="216" t="e">
        <f t="shared" ca="1" si="138"/>
        <v>#N/A</v>
      </c>
      <c r="FV119" s="216" t="e">
        <f t="shared" ca="1" si="138"/>
        <v>#N/A</v>
      </c>
      <c r="FW119" s="216" t="e">
        <f t="shared" ca="1" si="117"/>
        <v>#N/A</v>
      </c>
      <c r="FX119" s="216" t="e">
        <f t="shared" ca="1" si="117"/>
        <v>#N/A</v>
      </c>
      <c r="FY119" s="216" t="e">
        <f t="shared" ca="1" si="117"/>
        <v>#N/A</v>
      </c>
      <c r="FZ119" s="216" t="e">
        <f t="shared" ca="1" si="117"/>
        <v>#N/A</v>
      </c>
      <c r="GA119" s="216" t="e">
        <f t="shared" ca="1" si="117"/>
        <v>#N/A</v>
      </c>
      <c r="GB119" s="216" t="e">
        <f t="shared" ca="1" si="117"/>
        <v>#N/A</v>
      </c>
      <c r="GC119" s="216" t="e">
        <f t="shared" ca="1" si="117"/>
        <v>#N/A</v>
      </c>
      <c r="GD119" s="216" t="e">
        <f t="shared" ca="1" si="117"/>
        <v>#N/A</v>
      </c>
      <c r="GE119" s="216" t="e">
        <f t="shared" ca="1" si="117"/>
        <v>#N/A</v>
      </c>
      <c r="GF119" s="216" t="e">
        <f t="shared" ca="1" si="118"/>
        <v>#N/A</v>
      </c>
      <c r="GG119" s="216" t="e">
        <f t="shared" ca="1" si="118"/>
        <v>#N/A</v>
      </c>
      <c r="GH119" s="216" t="e">
        <f t="shared" ca="1" si="118"/>
        <v>#N/A</v>
      </c>
      <c r="GI119" s="216" t="e">
        <f t="shared" ca="1" si="118"/>
        <v>#N/A</v>
      </c>
      <c r="GJ119" s="216" t="e">
        <f t="shared" ca="1" si="118"/>
        <v>#N/A</v>
      </c>
      <c r="GK119" s="216" t="e">
        <f t="shared" ca="1" si="118"/>
        <v>#N/A</v>
      </c>
      <c r="GL119" s="216" t="e">
        <f t="shared" ca="1" si="118"/>
        <v>#N/A</v>
      </c>
      <c r="GM119" s="216" t="e">
        <f t="shared" ca="1" si="118"/>
        <v>#N/A</v>
      </c>
      <c r="GN119" s="216" t="e">
        <f t="shared" ca="1" si="118"/>
        <v>#N/A</v>
      </c>
      <c r="GO119" s="216" t="e">
        <f t="shared" ca="1" si="118"/>
        <v>#N/A</v>
      </c>
      <c r="GP119" s="216" t="e">
        <f t="shared" ca="1" si="118"/>
        <v>#N/A</v>
      </c>
      <c r="GQ119" s="216" t="e">
        <f t="shared" ca="1" si="118"/>
        <v>#N/A</v>
      </c>
      <c r="GR119" s="216" t="e">
        <f t="shared" ca="1" si="118"/>
        <v>#N/A</v>
      </c>
      <c r="GS119" s="216" t="e">
        <f t="shared" ca="1" si="118"/>
        <v>#N/A</v>
      </c>
      <c r="GT119" s="216" t="e">
        <f t="shared" ca="1" si="118"/>
        <v>#N/A</v>
      </c>
      <c r="GU119" s="216" t="e">
        <f t="shared" ref="GU119:GZ134" ca="1" si="139">INDIRECT(ADDRESS(GU$103,$BC119,4,1))</f>
        <v>#N/A</v>
      </c>
      <c r="GV119" s="216" t="e">
        <f t="shared" ca="1" si="139"/>
        <v>#N/A</v>
      </c>
      <c r="GW119" s="216" t="e">
        <f t="shared" ca="1" si="139"/>
        <v>#N/A</v>
      </c>
      <c r="GX119" s="216" t="e">
        <f t="shared" ca="1" si="139"/>
        <v>#N/A</v>
      </c>
      <c r="GY119" s="216" t="e">
        <f t="shared" ca="1" si="139"/>
        <v>#N/A</v>
      </c>
      <c r="GZ119" s="216" t="e">
        <f t="shared" ca="1" si="139"/>
        <v>#N/A</v>
      </c>
    </row>
    <row r="120" spans="2:208" s="70" customFormat="1" ht="15" customHeight="1">
      <c r="B120" s="573">
        <v>50085</v>
      </c>
      <c r="C120" s="573">
        <v>50086</v>
      </c>
      <c r="D120" s="573">
        <v>50087</v>
      </c>
      <c r="E120" s="573">
        <v>50182</v>
      </c>
      <c r="F120" s="573">
        <v>50306</v>
      </c>
      <c r="G120" s="573">
        <v>50307</v>
      </c>
      <c r="H120" s="573">
        <v>50308</v>
      </c>
      <c r="M120" s="50" t="e">
        <f t="shared" ca="1" si="132"/>
        <v>#N/A</v>
      </c>
      <c r="N120" s="216" t="e">
        <f t="shared" ca="1" si="129"/>
        <v>#N/A</v>
      </c>
      <c r="O120" s="216" t="e">
        <f t="shared" ca="1" si="129"/>
        <v>#N/A</v>
      </c>
      <c r="P120" s="216" t="e">
        <f t="shared" ca="1" si="129"/>
        <v>#N/A</v>
      </c>
      <c r="Q120" s="216" t="e">
        <f t="shared" ca="1" si="129"/>
        <v>#N/A</v>
      </c>
      <c r="R120" s="216" t="e">
        <f t="shared" ca="1" si="129"/>
        <v>#N/A</v>
      </c>
      <c r="S120" s="216" t="e">
        <f t="shared" ca="1" si="129"/>
        <v>#N/A</v>
      </c>
      <c r="T120" s="216" t="e">
        <f t="shared" ca="1" si="129"/>
        <v>#N/A</v>
      </c>
      <c r="U120" s="216" t="e">
        <f t="shared" ca="1" si="129"/>
        <v>#N/A</v>
      </c>
      <c r="V120" s="216" t="e">
        <f t="shared" ca="1" si="129"/>
        <v>#N/A</v>
      </c>
      <c r="W120" s="216" t="e">
        <f t="shared" ca="1" si="129"/>
        <v>#N/A</v>
      </c>
      <c r="X120" s="216" t="e">
        <f t="shared" ca="1" si="129"/>
        <v>#N/A</v>
      </c>
      <c r="Y120" s="216" t="e">
        <f t="shared" ca="1" si="129"/>
        <v>#N/A</v>
      </c>
      <c r="Z120" s="216" t="e">
        <f t="shared" ca="1" si="129"/>
        <v>#N/A</v>
      </c>
      <c r="AA120" s="216" t="e">
        <f t="shared" ca="1" si="129"/>
        <v>#N/A</v>
      </c>
      <c r="AB120" s="216" t="e">
        <f t="shared" ca="1" si="129"/>
        <v>#N/A</v>
      </c>
      <c r="AC120" s="216" t="e">
        <f t="shared" ca="1" si="129"/>
        <v>#N/A</v>
      </c>
      <c r="AD120" s="216" t="e">
        <f t="shared" ca="1" si="130"/>
        <v>#N/A</v>
      </c>
      <c r="AE120" s="216" t="e">
        <f t="shared" ca="1" si="130"/>
        <v>#N/A</v>
      </c>
      <c r="AF120" s="216" t="e">
        <f t="shared" ca="1" si="130"/>
        <v>#N/A</v>
      </c>
      <c r="AG120" s="216" t="e">
        <f t="shared" ca="1" si="130"/>
        <v>#N/A</v>
      </c>
      <c r="AH120" s="216" t="e">
        <f t="shared" ca="1" si="130"/>
        <v>#N/A</v>
      </c>
      <c r="AI120" s="216" t="e">
        <f t="shared" ca="1" si="130"/>
        <v>#N/A</v>
      </c>
      <c r="AJ120" s="216" t="e">
        <f t="shared" ca="1" si="130"/>
        <v>#N/A</v>
      </c>
      <c r="AK120" s="216" t="e">
        <f t="shared" ca="1" si="130"/>
        <v>#N/A</v>
      </c>
      <c r="AL120" s="216" t="e">
        <f t="shared" ca="1" si="130"/>
        <v>#N/A</v>
      </c>
      <c r="AM120" s="216" t="e">
        <f t="shared" ca="1" si="130"/>
        <v>#N/A</v>
      </c>
      <c r="AN120" s="216" t="e">
        <f t="shared" ca="1" si="130"/>
        <v>#N/A</v>
      </c>
      <c r="AO120" s="216" t="e">
        <f t="shared" ca="1" si="130"/>
        <v>#N/A</v>
      </c>
      <c r="AP120" s="216" t="e">
        <f t="shared" ca="1" si="130"/>
        <v>#N/A</v>
      </c>
      <c r="AQ120" s="216" t="e">
        <f t="shared" ca="1" si="130"/>
        <v>#N/A</v>
      </c>
      <c r="AR120" s="216" t="e">
        <f t="shared" ca="1" si="130"/>
        <v>#N/A</v>
      </c>
      <c r="AS120" s="223" t="e">
        <f t="shared" ca="1" si="130"/>
        <v>#N/A</v>
      </c>
      <c r="AT120" s="34"/>
      <c r="AU120" s="215" t="e">
        <f t="shared" ca="1" si="124"/>
        <v>#N/A</v>
      </c>
      <c r="AV120" s="216" t="e">
        <f t="shared" ca="1" si="124"/>
        <v>#N/A</v>
      </c>
      <c r="AW120" s="217" t="e">
        <f t="shared" ca="1" si="131"/>
        <v>#N/A</v>
      </c>
      <c r="AX120" s="218" t="e">
        <f t="shared" ca="1" si="131"/>
        <v>#N/A</v>
      </c>
      <c r="AY120" s="218" t="e">
        <f t="shared" ca="1" si="131"/>
        <v>#N/A</v>
      </c>
      <c r="AZ120" s="218" t="e">
        <f t="shared" ca="1" si="133"/>
        <v>#N/A</v>
      </c>
      <c r="BA120" s="219" t="e">
        <f t="shared" ca="1" si="133"/>
        <v>#N/A</v>
      </c>
      <c r="BB120" s="34"/>
      <c r="BC120" s="34">
        <f t="shared" si="126"/>
        <v>29</v>
      </c>
      <c r="BD120" s="531">
        <v>15</v>
      </c>
      <c r="BE120" s="535">
        <f t="shared" si="127"/>
        <v>44635</v>
      </c>
      <c r="BF120" s="536" t="str">
        <f t="shared" si="128"/>
        <v>화</v>
      </c>
      <c r="BG120" s="534" t="e">
        <f t="shared" ca="1" si="122"/>
        <v>#REF!</v>
      </c>
      <c r="BH120" s="534" t="e">
        <f t="shared" ca="1" si="122"/>
        <v>#N/A</v>
      </c>
      <c r="BI120" s="534" t="e">
        <f t="shared" ca="1" si="122"/>
        <v>#N/A</v>
      </c>
      <c r="BJ120" s="534" t="e">
        <f t="shared" ca="1" si="122"/>
        <v>#N/A</v>
      </c>
      <c r="BK120" s="534" t="e">
        <f t="shared" ca="1" si="122"/>
        <v>#N/A</v>
      </c>
      <c r="BL120" s="534" t="e">
        <f t="shared" ca="1" si="122"/>
        <v>#N/A</v>
      </c>
      <c r="BM120" s="534" t="e">
        <f t="shared" ca="1" si="122"/>
        <v>#N/A</v>
      </c>
      <c r="BN120" s="534" t="e">
        <f t="shared" ca="1" si="122"/>
        <v>#N/A</v>
      </c>
      <c r="BO120" s="534" t="e">
        <f t="shared" ca="1" si="122"/>
        <v>#N/A</v>
      </c>
      <c r="BP120" s="534" t="e">
        <f t="shared" ca="1" si="122"/>
        <v>#N/A</v>
      </c>
      <c r="BQ120" s="534" t="e">
        <f t="shared" ca="1" si="122"/>
        <v>#N/A</v>
      </c>
      <c r="BR120" s="534" t="e">
        <f t="shared" ca="1" si="122"/>
        <v>#N/A</v>
      </c>
      <c r="BS120" s="534" t="e">
        <f t="shared" ca="1" si="122"/>
        <v>#N/A</v>
      </c>
      <c r="BT120" s="534" t="e">
        <f t="shared" ca="1" si="122"/>
        <v>#N/A</v>
      </c>
      <c r="BU120" s="534" t="e">
        <f t="shared" ca="1" si="122"/>
        <v>#N/A</v>
      </c>
      <c r="BV120" s="534" t="e">
        <f t="shared" ca="1" si="122"/>
        <v>#N/A</v>
      </c>
      <c r="BW120" s="534" t="e">
        <f t="shared" ca="1" si="134"/>
        <v>#N/A</v>
      </c>
      <c r="BX120" s="534" t="e">
        <f t="shared" ca="1" si="134"/>
        <v>#N/A</v>
      </c>
      <c r="BY120" s="534" t="e">
        <f t="shared" ca="1" si="134"/>
        <v>#N/A</v>
      </c>
      <c r="BZ120" s="534" t="e">
        <f t="shared" ca="1" si="134"/>
        <v>#N/A</v>
      </c>
      <c r="CA120" s="534" t="e">
        <f t="shared" ca="1" si="134"/>
        <v>#N/A</v>
      </c>
      <c r="CB120" s="534" t="e">
        <f t="shared" ca="1" si="134"/>
        <v>#N/A</v>
      </c>
      <c r="CC120" s="216" t="e">
        <f t="shared" ca="1" si="134"/>
        <v>#N/A</v>
      </c>
      <c r="CD120" s="216" t="e">
        <f t="shared" ca="1" si="134"/>
        <v>#N/A</v>
      </c>
      <c r="CE120" s="216" t="e">
        <f t="shared" ca="1" si="134"/>
        <v>#N/A</v>
      </c>
      <c r="CF120" s="216" t="e">
        <f t="shared" ca="1" si="134"/>
        <v>#N/A</v>
      </c>
      <c r="CG120" s="216" t="e">
        <f t="shared" ca="1" si="134"/>
        <v>#N/A</v>
      </c>
      <c r="CH120" s="216" t="e">
        <f t="shared" ca="1" si="134"/>
        <v>#N/A</v>
      </c>
      <c r="CI120" s="216" t="e">
        <f t="shared" ca="1" si="134"/>
        <v>#N/A</v>
      </c>
      <c r="CJ120" s="216" t="e">
        <f t="shared" ca="1" si="134"/>
        <v>#N/A</v>
      </c>
      <c r="CK120" s="216" t="e">
        <f t="shared" ca="1" si="134"/>
        <v>#N/A</v>
      </c>
      <c r="CL120" s="216" t="e">
        <f t="shared" ca="1" si="134"/>
        <v>#N/A</v>
      </c>
      <c r="CM120" s="216" t="e">
        <f t="shared" ca="1" si="135"/>
        <v>#N/A</v>
      </c>
      <c r="CN120" s="216" t="e">
        <f t="shared" ca="1" si="135"/>
        <v>#N/A</v>
      </c>
      <c r="CO120" s="216" t="e">
        <f t="shared" ca="1" si="135"/>
        <v>#N/A</v>
      </c>
      <c r="CP120" s="216" t="e">
        <f t="shared" ca="1" si="135"/>
        <v>#N/A</v>
      </c>
      <c r="CQ120" s="216" t="e">
        <f t="shared" ca="1" si="135"/>
        <v>#N/A</v>
      </c>
      <c r="CR120" s="216" t="e">
        <f t="shared" ca="1" si="135"/>
        <v>#N/A</v>
      </c>
      <c r="CS120" s="216" t="e">
        <f t="shared" ca="1" si="135"/>
        <v>#N/A</v>
      </c>
      <c r="CT120" s="216" t="e">
        <f t="shared" ca="1" si="135"/>
        <v>#N/A</v>
      </c>
      <c r="CU120" s="216" t="e">
        <f t="shared" ca="1" si="135"/>
        <v>#N/A</v>
      </c>
      <c r="CV120" s="216" t="e">
        <f t="shared" ca="1" si="135"/>
        <v>#N/A</v>
      </c>
      <c r="CW120" s="216" t="e">
        <f t="shared" ca="1" si="135"/>
        <v>#N/A</v>
      </c>
      <c r="CX120" s="216" t="e">
        <f t="shared" ca="1" si="135"/>
        <v>#N/A</v>
      </c>
      <c r="CY120" s="216" t="e">
        <f t="shared" ca="1" si="135"/>
        <v>#N/A</v>
      </c>
      <c r="CZ120" s="216" t="e">
        <f t="shared" ca="1" si="135"/>
        <v>#N/A</v>
      </c>
      <c r="DA120" s="216" t="e">
        <f t="shared" ca="1" si="135"/>
        <v>#N/A</v>
      </c>
      <c r="DB120" s="216" t="e">
        <f t="shared" ca="1" si="135"/>
        <v>#N/A</v>
      </c>
      <c r="DC120" s="216" t="e">
        <f t="shared" ca="1" si="136"/>
        <v>#N/A</v>
      </c>
      <c r="DD120" s="216" t="e">
        <f t="shared" ca="1" si="136"/>
        <v>#N/A</v>
      </c>
      <c r="DE120" s="216" t="e">
        <f t="shared" ca="1" si="136"/>
        <v>#N/A</v>
      </c>
      <c r="DF120" s="216" t="e">
        <f t="shared" ca="1" si="136"/>
        <v>#N/A</v>
      </c>
      <c r="DG120" s="216" t="e">
        <f t="shared" ca="1" si="136"/>
        <v>#N/A</v>
      </c>
      <c r="DH120" s="216" t="e">
        <f t="shared" ca="1" si="136"/>
        <v>#N/A</v>
      </c>
      <c r="DI120" s="216" t="e">
        <f t="shared" ca="1" si="136"/>
        <v>#N/A</v>
      </c>
      <c r="DJ120" s="216" t="e">
        <f t="shared" ca="1" si="136"/>
        <v>#N/A</v>
      </c>
      <c r="DK120" s="216" t="e">
        <f t="shared" ca="1" si="136"/>
        <v>#N/A</v>
      </c>
      <c r="DL120" s="216" t="e">
        <f t="shared" ca="1" si="136"/>
        <v>#N/A</v>
      </c>
      <c r="DM120" s="216" t="e">
        <f t="shared" ca="1" si="136"/>
        <v>#N/A</v>
      </c>
      <c r="DN120" s="216" t="e">
        <f t="shared" ca="1" si="136"/>
        <v>#N/A</v>
      </c>
      <c r="DO120" s="216" t="e">
        <f t="shared" ca="1" si="136"/>
        <v>#N/A</v>
      </c>
      <c r="DP120" s="216" t="e">
        <f t="shared" ca="1" si="136"/>
        <v>#N/A</v>
      </c>
      <c r="DQ120" s="216" t="e">
        <f t="shared" ca="1" si="136"/>
        <v>#N/A</v>
      </c>
      <c r="DR120" s="216" t="e">
        <f t="shared" ca="1" si="136"/>
        <v>#N/A</v>
      </c>
      <c r="DS120" s="216" t="e">
        <f t="shared" ref="DS120:EH135" ca="1" si="140">INDIRECT(ADDRESS(DS$103,$BC120,4,1))</f>
        <v>#N/A</v>
      </c>
      <c r="DT120" s="216" t="e">
        <f t="shared" ca="1" si="140"/>
        <v>#N/A</v>
      </c>
      <c r="DU120" s="216" t="e">
        <f t="shared" ca="1" si="140"/>
        <v>#N/A</v>
      </c>
      <c r="DV120" s="216" t="e">
        <f t="shared" ca="1" si="140"/>
        <v>#N/A</v>
      </c>
      <c r="DW120" s="216" t="e">
        <f t="shared" ca="1" si="140"/>
        <v>#N/A</v>
      </c>
      <c r="DX120" s="216" t="e">
        <f t="shared" ca="1" si="140"/>
        <v>#N/A</v>
      </c>
      <c r="DY120" s="216" t="e">
        <f t="shared" ca="1" si="140"/>
        <v>#N/A</v>
      </c>
      <c r="DZ120" s="216" t="e">
        <f t="shared" ca="1" si="140"/>
        <v>#N/A</v>
      </c>
      <c r="EA120" s="216" t="e">
        <f t="shared" ca="1" si="140"/>
        <v>#N/A</v>
      </c>
      <c r="EB120" s="216" t="e">
        <f t="shared" ca="1" si="140"/>
        <v>#N/A</v>
      </c>
      <c r="EC120" s="216" t="e">
        <f t="shared" ca="1" si="140"/>
        <v>#N/A</v>
      </c>
      <c r="ED120" s="216" t="e">
        <f t="shared" ca="1" si="140"/>
        <v>#N/A</v>
      </c>
      <c r="EE120" s="216" t="e">
        <f t="shared" ca="1" si="140"/>
        <v>#N/A</v>
      </c>
      <c r="EF120" s="216" t="e">
        <f t="shared" ca="1" si="140"/>
        <v>#N/A</v>
      </c>
      <c r="EG120" s="216" t="e">
        <f t="shared" ca="1" si="140"/>
        <v>#N/A</v>
      </c>
      <c r="EH120" s="216" t="e">
        <f t="shared" ca="1" si="140"/>
        <v>#N/A</v>
      </c>
      <c r="EI120" s="216" t="e">
        <f t="shared" ca="1" si="137"/>
        <v>#N/A</v>
      </c>
      <c r="EJ120" s="216" t="e">
        <f t="shared" ca="1" si="137"/>
        <v>#N/A</v>
      </c>
      <c r="EK120" s="216" t="e">
        <f t="shared" ca="1" si="137"/>
        <v>#N/A</v>
      </c>
      <c r="EL120" s="216" t="e">
        <f t="shared" ca="1" si="137"/>
        <v>#N/A</v>
      </c>
      <c r="EM120" s="216" t="e">
        <f t="shared" ca="1" si="137"/>
        <v>#N/A</v>
      </c>
      <c r="EN120" s="216" t="e">
        <f t="shared" ca="1" si="137"/>
        <v>#N/A</v>
      </c>
      <c r="EO120" s="216" t="e">
        <f t="shared" ca="1" si="137"/>
        <v>#N/A</v>
      </c>
      <c r="EP120" s="216" t="e">
        <f t="shared" ca="1" si="137"/>
        <v>#N/A</v>
      </c>
      <c r="EQ120" s="216" t="e">
        <f t="shared" ca="1" si="137"/>
        <v>#N/A</v>
      </c>
      <c r="ER120" s="216" t="e">
        <f t="shared" ca="1" si="137"/>
        <v>#N/A</v>
      </c>
      <c r="ES120" s="216" t="e">
        <f t="shared" ca="1" si="137"/>
        <v>#N/A</v>
      </c>
      <c r="ET120" s="216" t="e">
        <f t="shared" ca="1" si="137"/>
        <v>#N/A</v>
      </c>
      <c r="EU120" s="216" t="e">
        <f t="shared" ca="1" si="137"/>
        <v>#N/A</v>
      </c>
      <c r="EV120" s="216" t="e">
        <f t="shared" ca="1" si="137"/>
        <v>#N/A</v>
      </c>
      <c r="EW120" s="216" t="e">
        <f t="shared" ca="1" si="137"/>
        <v>#N/A</v>
      </c>
      <c r="EX120" s="216" t="e">
        <f t="shared" ca="1" si="137"/>
        <v>#N/A</v>
      </c>
      <c r="EY120" s="216" t="e">
        <f t="shared" ref="EY120:FN135" ca="1" si="141">INDIRECT(ADDRESS(EY$103,$BC120,4,1))</f>
        <v>#N/A</v>
      </c>
      <c r="EZ120" s="216" t="e">
        <f t="shared" ca="1" si="141"/>
        <v>#N/A</v>
      </c>
      <c r="FA120" s="216" t="e">
        <f t="shared" ca="1" si="141"/>
        <v>#N/A</v>
      </c>
      <c r="FB120" s="216" t="e">
        <f t="shared" ca="1" si="141"/>
        <v>#N/A</v>
      </c>
      <c r="FC120" s="216" t="e">
        <f t="shared" ca="1" si="141"/>
        <v>#N/A</v>
      </c>
      <c r="FD120" s="216" t="e">
        <f t="shared" ca="1" si="141"/>
        <v>#N/A</v>
      </c>
      <c r="FE120" s="216" t="e">
        <f t="shared" ca="1" si="141"/>
        <v>#N/A</v>
      </c>
      <c r="FF120" s="216" t="e">
        <f t="shared" ca="1" si="141"/>
        <v>#N/A</v>
      </c>
      <c r="FG120" s="216" t="e">
        <f t="shared" ca="1" si="141"/>
        <v>#N/A</v>
      </c>
      <c r="FH120" s="216" t="e">
        <f t="shared" ca="1" si="141"/>
        <v>#N/A</v>
      </c>
      <c r="FI120" s="216" t="e">
        <f t="shared" ca="1" si="141"/>
        <v>#N/A</v>
      </c>
      <c r="FJ120" s="216" t="e">
        <f t="shared" ca="1" si="141"/>
        <v>#N/A</v>
      </c>
      <c r="FK120" s="216" t="e">
        <f t="shared" ca="1" si="141"/>
        <v>#N/A</v>
      </c>
      <c r="FL120" s="216" t="e">
        <f t="shared" ca="1" si="141"/>
        <v>#N/A</v>
      </c>
      <c r="FM120" s="216" t="e">
        <f t="shared" ca="1" si="141"/>
        <v>#N/A</v>
      </c>
      <c r="FN120" s="216" t="e">
        <f t="shared" ca="1" si="141"/>
        <v>#N/A</v>
      </c>
      <c r="FO120" s="216" t="e">
        <f t="shared" ca="1" si="138"/>
        <v>#N/A</v>
      </c>
      <c r="FP120" s="216" t="e">
        <f t="shared" ca="1" si="138"/>
        <v>#N/A</v>
      </c>
      <c r="FQ120" s="216" t="e">
        <f t="shared" ca="1" si="138"/>
        <v>#N/A</v>
      </c>
      <c r="FR120" s="216" t="e">
        <f t="shared" ca="1" si="138"/>
        <v>#N/A</v>
      </c>
      <c r="FS120" s="216" t="e">
        <f t="shared" ca="1" si="138"/>
        <v>#N/A</v>
      </c>
      <c r="FT120" s="216" t="e">
        <f t="shared" ca="1" si="138"/>
        <v>#N/A</v>
      </c>
      <c r="FU120" s="216" t="e">
        <f t="shared" ca="1" si="138"/>
        <v>#N/A</v>
      </c>
      <c r="FV120" s="216" t="e">
        <f t="shared" ca="1" si="138"/>
        <v>#N/A</v>
      </c>
      <c r="FW120" s="216" t="e">
        <f t="shared" ca="1" si="138"/>
        <v>#N/A</v>
      </c>
      <c r="FX120" s="216" t="e">
        <f t="shared" ca="1" si="138"/>
        <v>#N/A</v>
      </c>
      <c r="FY120" s="216" t="e">
        <f t="shared" ca="1" si="138"/>
        <v>#N/A</v>
      </c>
      <c r="FZ120" s="216" t="e">
        <f t="shared" ca="1" si="138"/>
        <v>#N/A</v>
      </c>
      <c r="GA120" s="216" t="e">
        <f t="shared" ca="1" si="138"/>
        <v>#N/A</v>
      </c>
      <c r="GB120" s="216" t="e">
        <f t="shared" ca="1" si="138"/>
        <v>#N/A</v>
      </c>
      <c r="GC120" s="216" t="e">
        <f t="shared" ca="1" si="138"/>
        <v>#N/A</v>
      </c>
      <c r="GD120" s="216" t="e">
        <f t="shared" ca="1" si="138"/>
        <v>#N/A</v>
      </c>
      <c r="GE120" s="216" t="e">
        <f t="shared" ref="GE120:GT135" ca="1" si="142">INDIRECT(ADDRESS(GE$103,$BC120,4,1))</f>
        <v>#N/A</v>
      </c>
      <c r="GF120" s="216" t="e">
        <f t="shared" ca="1" si="142"/>
        <v>#N/A</v>
      </c>
      <c r="GG120" s="216" t="e">
        <f t="shared" ca="1" si="142"/>
        <v>#N/A</v>
      </c>
      <c r="GH120" s="216" t="e">
        <f t="shared" ca="1" si="142"/>
        <v>#N/A</v>
      </c>
      <c r="GI120" s="216" t="e">
        <f t="shared" ca="1" si="142"/>
        <v>#N/A</v>
      </c>
      <c r="GJ120" s="216" t="e">
        <f t="shared" ca="1" si="142"/>
        <v>#N/A</v>
      </c>
      <c r="GK120" s="216" t="e">
        <f t="shared" ca="1" si="142"/>
        <v>#N/A</v>
      </c>
      <c r="GL120" s="216" t="e">
        <f t="shared" ca="1" si="142"/>
        <v>#N/A</v>
      </c>
      <c r="GM120" s="216" t="e">
        <f t="shared" ca="1" si="142"/>
        <v>#N/A</v>
      </c>
      <c r="GN120" s="216" t="e">
        <f t="shared" ca="1" si="142"/>
        <v>#N/A</v>
      </c>
      <c r="GO120" s="216" t="e">
        <f t="shared" ca="1" si="142"/>
        <v>#N/A</v>
      </c>
      <c r="GP120" s="216" t="e">
        <f t="shared" ca="1" si="142"/>
        <v>#N/A</v>
      </c>
      <c r="GQ120" s="216" t="e">
        <f t="shared" ca="1" si="142"/>
        <v>#N/A</v>
      </c>
      <c r="GR120" s="216" t="e">
        <f t="shared" ca="1" si="142"/>
        <v>#N/A</v>
      </c>
      <c r="GS120" s="216" t="e">
        <f t="shared" ca="1" si="142"/>
        <v>#N/A</v>
      </c>
      <c r="GT120" s="216" t="e">
        <f t="shared" ca="1" si="142"/>
        <v>#N/A</v>
      </c>
      <c r="GU120" s="216" t="e">
        <f t="shared" ca="1" si="139"/>
        <v>#N/A</v>
      </c>
      <c r="GV120" s="216" t="e">
        <f t="shared" ca="1" si="139"/>
        <v>#N/A</v>
      </c>
      <c r="GW120" s="216" t="e">
        <f t="shared" ca="1" si="139"/>
        <v>#N/A</v>
      </c>
      <c r="GX120" s="216" t="e">
        <f t="shared" ca="1" si="139"/>
        <v>#N/A</v>
      </c>
      <c r="GY120" s="216" t="e">
        <f t="shared" ca="1" si="139"/>
        <v>#N/A</v>
      </c>
      <c r="GZ120" s="216" t="e">
        <f t="shared" ca="1" si="139"/>
        <v>#N/A</v>
      </c>
    </row>
    <row r="121" spans="2:208" s="70" customFormat="1" ht="15" customHeight="1">
      <c r="B121" s="573">
        <v>50439</v>
      </c>
      <c r="C121" s="573">
        <v>50440</v>
      </c>
      <c r="D121" s="573">
        <v>50441</v>
      </c>
      <c r="E121" s="573">
        <v>50536</v>
      </c>
      <c r="F121" s="573">
        <v>50660</v>
      </c>
      <c r="G121" s="573">
        <v>50661</v>
      </c>
      <c r="H121" s="573">
        <v>50662</v>
      </c>
      <c r="M121" s="50" t="e">
        <f t="shared" ca="1" si="132"/>
        <v>#N/A</v>
      </c>
      <c r="N121" s="216" t="e">
        <f t="shared" ca="1" si="129"/>
        <v>#N/A</v>
      </c>
      <c r="O121" s="216" t="e">
        <f t="shared" ca="1" si="129"/>
        <v>#N/A</v>
      </c>
      <c r="P121" s="216" t="e">
        <f t="shared" ca="1" si="129"/>
        <v>#N/A</v>
      </c>
      <c r="Q121" s="216" t="e">
        <f t="shared" ca="1" si="129"/>
        <v>#N/A</v>
      </c>
      <c r="R121" s="216" t="e">
        <f t="shared" ca="1" si="129"/>
        <v>#N/A</v>
      </c>
      <c r="S121" s="216" t="e">
        <f t="shared" ca="1" si="129"/>
        <v>#N/A</v>
      </c>
      <c r="T121" s="216" t="e">
        <f t="shared" ca="1" si="129"/>
        <v>#N/A</v>
      </c>
      <c r="U121" s="216" t="e">
        <f t="shared" ca="1" si="129"/>
        <v>#N/A</v>
      </c>
      <c r="V121" s="216" t="e">
        <f t="shared" ca="1" si="129"/>
        <v>#N/A</v>
      </c>
      <c r="W121" s="216" t="e">
        <f t="shared" ca="1" si="129"/>
        <v>#N/A</v>
      </c>
      <c r="X121" s="216" t="e">
        <f t="shared" ca="1" si="129"/>
        <v>#N/A</v>
      </c>
      <c r="Y121" s="216" t="e">
        <f t="shared" ca="1" si="129"/>
        <v>#N/A</v>
      </c>
      <c r="Z121" s="216" t="e">
        <f t="shared" ca="1" si="129"/>
        <v>#N/A</v>
      </c>
      <c r="AA121" s="216" t="e">
        <f t="shared" ca="1" si="129"/>
        <v>#N/A</v>
      </c>
      <c r="AB121" s="216" t="e">
        <f t="shared" ca="1" si="129"/>
        <v>#N/A</v>
      </c>
      <c r="AC121" s="216" t="e">
        <f t="shared" ca="1" si="129"/>
        <v>#N/A</v>
      </c>
      <c r="AD121" s="216" t="e">
        <f t="shared" ca="1" si="130"/>
        <v>#N/A</v>
      </c>
      <c r="AE121" s="216" t="e">
        <f t="shared" ca="1" si="130"/>
        <v>#N/A</v>
      </c>
      <c r="AF121" s="216" t="e">
        <f t="shared" ca="1" si="130"/>
        <v>#N/A</v>
      </c>
      <c r="AG121" s="216" t="e">
        <f t="shared" ca="1" si="130"/>
        <v>#N/A</v>
      </c>
      <c r="AH121" s="216" t="e">
        <f t="shared" ca="1" si="130"/>
        <v>#N/A</v>
      </c>
      <c r="AI121" s="216" t="e">
        <f t="shared" ca="1" si="130"/>
        <v>#N/A</v>
      </c>
      <c r="AJ121" s="216" t="e">
        <f t="shared" ca="1" si="130"/>
        <v>#N/A</v>
      </c>
      <c r="AK121" s="216" t="e">
        <f t="shared" ca="1" si="130"/>
        <v>#N/A</v>
      </c>
      <c r="AL121" s="216" t="e">
        <f t="shared" ca="1" si="130"/>
        <v>#N/A</v>
      </c>
      <c r="AM121" s="216" t="e">
        <f t="shared" ca="1" si="130"/>
        <v>#N/A</v>
      </c>
      <c r="AN121" s="216" t="e">
        <f t="shared" ca="1" si="130"/>
        <v>#N/A</v>
      </c>
      <c r="AO121" s="216" t="e">
        <f t="shared" ca="1" si="130"/>
        <v>#N/A</v>
      </c>
      <c r="AP121" s="216" t="e">
        <f t="shared" ca="1" si="130"/>
        <v>#N/A</v>
      </c>
      <c r="AQ121" s="216" t="e">
        <f t="shared" ca="1" si="130"/>
        <v>#N/A</v>
      </c>
      <c r="AR121" s="216" t="e">
        <f t="shared" ca="1" si="130"/>
        <v>#N/A</v>
      </c>
      <c r="AS121" s="223" t="e">
        <f t="shared" ca="1" si="130"/>
        <v>#N/A</v>
      </c>
      <c r="AT121" s="34"/>
      <c r="AU121" s="215" t="e">
        <f t="shared" ca="1" si="124"/>
        <v>#N/A</v>
      </c>
      <c r="AV121" s="216" t="e">
        <f t="shared" ca="1" si="124"/>
        <v>#N/A</v>
      </c>
      <c r="AW121" s="217" t="e">
        <f t="shared" ca="1" si="131"/>
        <v>#N/A</v>
      </c>
      <c r="AX121" s="218" t="e">
        <f t="shared" ca="1" si="131"/>
        <v>#N/A</v>
      </c>
      <c r="AY121" s="218" t="e">
        <f t="shared" ca="1" si="131"/>
        <v>#N/A</v>
      </c>
      <c r="AZ121" s="218" t="e">
        <f t="shared" ca="1" si="133"/>
        <v>#N/A</v>
      </c>
      <c r="BA121" s="219" t="e">
        <f t="shared" ca="1" si="133"/>
        <v>#N/A</v>
      </c>
      <c r="BB121" s="34"/>
      <c r="BC121" s="34">
        <f t="shared" si="126"/>
        <v>30</v>
      </c>
      <c r="BD121" s="531">
        <v>16</v>
      </c>
      <c r="BE121" s="535">
        <f t="shared" si="127"/>
        <v>44636</v>
      </c>
      <c r="BF121" s="536" t="str">
        <f t="shared" si="128"/>
        <v>수</v>
      </c>
      <c r="BG121" s="534" t="e">
        <f t="shared" ref="BG121:BV136" ca="1" si="143">INDIRECT(ADDRESS(BG$103,$BC121,4,1))</f>
        <v>#REF!</v>
      </c>
      <c r="BH121" s="534" t="e">
        <f t="shared" ca="1" si="143"/>
        <v>#N/A</v>
      </c>
      <c r="BI121" s="534" t="e">
        <f t="shared" ca="1" si="143"/>
        <v>#N/A</v>
      </c>
      <c r="BJ121" s="534" t="e">
        <f t="shared" ca="1" si="143"/>
        <v>#N/A</v>
      </c>
      <c r="BK121" s="534" t="e">
        <f t="shared" ca="1" si="143"/>
        <v>#N/A</v>
      </c>
      <c r="BL121" s="534" t="e">
        <f t="shared" ca="1" si="143"/>
        <v>#N/A</v>
      </c>
      <c r="BM121" s="534" t="e">
        <f t="shared" ca="1" si="143"/>
        <v>#N/A</v>
      </c>
      <c r="BN121" s="534" t="e">
        <f t="shared" ca="1" si="143"/>
        <v>#N/A</v>
      </c>
      <c r="BO121" s="534" t="e">
        <f t="shared" ca="1" si="143"/>
        <v>#N/A</v>
      </c>
      <c r="BP121" s="534" t="e">
        <f t="shared" ca="1" si="143"/>
        <v>#N/A</v>
      </c>
      <c r="BQ121" s="534" t="e">
        <f t="shared" ca="1" si="143"/>
        <v>#N/A</v>
      </c>
      <c r="BR121" s="534" t="e">
        <f t="shared" ca="1" si="143"/>
        <v>#N/A</v>
      </c>
      <c r="BS121" s="534" t="e">
        <f t="shared" ca="1" si="143"/>
        <v>#N/A</v>
      </c>
      <c r="BT121" s="534" t="e">
        <f t="shared" ca="1" si="143"/>
        <v>#N/A</v>
      </c>
      <c r="BU121" s="534" t="e">
        <f t="shared" ca="1" si="143"/>
        <v>#N/A</v>
      </c>
      <c r="BV121" s="534" t="e">
        <f t="shared" ca="1" si="143"/>
        <v>#N/A</v>
      </c>
      <c r="BW121" s="534" t="e">
        <f t="shared" ca="1" si="134"/>
        <v>#N/A</v>
      </c>
      <c r="BX121" s="534" t="e">
        <f t="shared" ca="1" si="134"/>
        <v>#N/A</v>
      </c>
      <c r="BY121" s="534" t="e">
        <f t="shared" ca="1" si="134"/>
        <v>#N/A</v>
      </c>
      <c r="BZ121" s="534" t="e">
        <f t="shared" ca="1" si="134"/>
        <v>#N/A</v>
      </c>
      <c r="CA121" s="534" t="e">
        <f t="shared" ca="1" si="134"/>
        <v>#N/A</v>
      </c>
      <c r="CB121" s="534" t="e">
        <f t="shared" ca="1" si="134"/>
        <v>#N/A</v>
      </c>
      <c r="CC121" s="216" t="e">
        <f t="shared" ca="1" si="134"/>
        <v>#N/A</v>
      </c>
      <c r="CD121" s="216" t="e">
        <f t="shared" ca="1" si="134"/>
        <v>#N/A</v>
      </c>
      <c r="CE121" s="216" t="e">
        <f t="shared" ca="1" si="134"/>
        <v>#N/A</v>
      </c>
      <c r="CF121" s="216" t="e">
        <f t="shared" ca="1" si="134"/>
        <v>#N/A</v>
      </c>
      <c r="CG121" s="216" t="e">
        <f t="shared" ca="1" si="134"/>
        <v>#N/A</v>
      </c>
      <c r="CH121" s="216" t="e">
        <f t="shared" ca="1" si="134"/>
        <v>#N/A</v>
      </c>
      <c r="CI121" s="216" t="e">
        <f t="shared" ca="1" si="134"/>
        <v>#N/A</v>
      </c>
      <c r="CJ121" s="216" t="e">
        <f t="shared" ca="1" si="134"/>
        <v>#N/A</v>
      </c>
      <c r="CK121" s="216" t="e">
        <f t="shared" ca="1" si="134"/>
        <v>#N/A</v>
      </c>
      <c r="CL121" s="216" t="e">
        <f t="shared" ca="1" si="134"/>
        <v>#N/A</v>
      </c>
      <c r="CM121" s="216" t="e">
        <f t="shared" ca="1" si="135"/>
        <v>#N/A</v>
      </c>
      <c r="CN121" s="216" t="e">
        <f t="shared" ca="1" si="135"/>
        <v>#N/A</v>
      </c>
      <c r="CO121" s="216" t="e">
        <f t="shared" ca="1" si="135"/>
        <v>#N/A</v>
      </c>
      <c r="CP121" s="216" t="e">
        <f t="shared" ca="1" si="135"/>
        <v>#N/A</v>
      </c>
      <c r="CQ121" s="216" t="e">
        <f t="shared" ca="1" si="135"/>
        <v>#N/A</v>
      </c>
      <c r="CR121" s="216" t="e">
        <f t="shared" ca="1" si="135"/>
        <v>#N/A</v>
      </c>
      <c r="CS121" s="216" t="e">
        <f t="shared" ca="1" si="135"/>
        <v>#N/A</v>
      </c>
      <c r="CT121" s="216" t="e">
        <f t="shared" ca="1" si="135"/>
        <v>#N/A</v>
      </c>
      <c r="CU121" s="216" t="e">
        <f t="shared" ca="1" si="135"/>
        <v>#N/A</v>
      </c>
      <c r="CV121" s="216" t="e">
        <f t="shared" ca="1" si="135"/>
        <v>#N/A</v>
      </c>
      <c r="CW121" s="216" t="e">
        <f t="shared" ca="1" si="135"/>
        <v>#N/A</v>
      </c>
      <c r="CX121" s="216" t="e">
        <f t="shared" ca="1" si="135"/>
        <v>#N/A</v>
      </c>
      <c r="CY121" s="216" t="e">
        <f t="shared" ca="1" si="135"/>
        <v>#N/A</v>
      </c>
      <c r="CZ121" s="216" t="e">
        <f t="shared" ca="1" si="135"/>
        <v>#N/A</v>
      </c>
      <c r="DA121" s="216" t="e">
        <f t="shared" ca="1" si="135"/>
        <v>#N/A</v>
      </c>
      <c r="DB121" s="216" t="e">
        <f t="shared" ca="1" si="135"/>
        <v>#N/A</v>
      </c>
      <c r="DC121" s="216" t="e">
        <f t="shared" ca="1" si="136"/>
        <v>#N/A</v>
      </c>
      <c r="DD121" s="216" t="e">
        <f t="shared" ca="1" si="136"/>
        <v>#N/A</v>
      </c>
      <c r="DE121" s="216" t="e">
        <f t="shared" ca="1" si="136"/>
        <v>#N/A</v>
      </c>
      <c r="DF121" s="216" t="e">
        <f t="shared" ca="1" si="136"/>
        <v>#N/A</v>
      </c>
      <c r="DG121" s="216" t="e">
        <f t="shared" ca="1" si="136"/>
        <v>#N/A</v>
      </c>
      <c r="DH121" s="216" t="e">
        <f t="shared" ca="1" si="136"/>
        <v>#N/A</v>
      </c>
      <c r="DI121" s="216" t="e">
        <f t="shared" ca="1" si="136"/>
        <v>#N/A</v>
      </c>
      <c r="DJ121" s="216" t="e">
        <f t="shared" ca="1" si="136"/>
        <v>#N/A</v>
      </c>
      <c r="DK121" s="216" t="e">
        <f t="shared" ca="1" si="136"/>
        <v>#N/A</v>
      </c>
      <c r="DL121" s="216" t="e">
        <f t="shared" ca="1" si="136"/>
        <v>#N/A</v>
      </c>
      <c r="DM121" s="216" t="e">
        <f t="shared" ca="1" si="136"/>
        <v>#N/A</v>
      </c>
      <c r="DN121" s="216" t="e">
        <f t="shared" ca="1" si="136"/>
        <v>#N/A</v>
      </c>
      <c r="DO121" s="216" t="e">
        <f t="shared" ca="1" si="136"/>
        <v>#N/A</v>
      </c>
      <c r="DP121" s="216" t="e">
        <f t="shared" ca="1" si="136"/>
        <v>#N/A</v>
      </c>
      <c r="DQ121" s="216" t="e">
        <f t="shared" ca="1" si="136"/>
        <v>#N/A</v>
      </c>
      <c r="DR121" s="216" t="e">
        <f t="shared" ca="1" si="136"/>
        <v>#N/A</v>
      </c>
      <c r="DS121" s="216" t="e">
        <f t="shared" ca="1" si="140"/>
        <v>#N/A</v>
      </c>
      <c r="DT121" s="216" t="e">
        <f t="shared" ca="1" si="140"/>
        <v>#N/A</v>
      </c>
      <c r="DU121" s="216" t="e">
        <f t="shared" ca="1" si="140"/>
        <v>#N/A</v>
      </c>
      <c r="DV121" s="216" t="e">
        <f t="shared" ca="1" si="140"/>
        <v>#N/A</v>
      </c>
      <c r="DW121" s="216" t="e">
        <f t="shared" ca="1" si="140"/>
        <v>#N/A</v>
      </c>
      <c r="DX121" s="216" t="e">
        <f t="shared" ca="1" si="140"/>
        <v>#N/A</v>
      </c>
      <c r="DY121" s="216" t="e">
        <f t="shared" ca="1" si="140"/>
        <v>#N/A</v>
      </c>
      <c r="DZ121" s="216" t="e">
        <f t="shared" ca="1" si="140"/>
        <v>#N/A</v>
      </c>
      <c r="EA121" s="216" t="e">
        <f t="shared" ca="1" si="140"/>
        <v>#N/A</v>
      </c>
      <c r="EB121" s="216" t="e">
        <f t="shared" ca="1" si="140"/>
        <v>#N/A</v>
      </c>
      <c r="EC121" s="216" t="e">
        <f t="shared" ca="1" si="140"/>
        <v>#N/A</v>
      </c>
      <c r="ED121" s="216" t="e">
        <f t="shared" ca="1" si="140"/>
        <v>#N/A</v>
      </c>
      <c r="EE121" s="216" t="e">
        <f t="shared" ca="1" si="140"/>
        <v>#N/A</v>
      </c>
      <c r="EF121" s="216" t="e">
        <f t="shared" ca="1" si="140"/>
        <v>#N/A</v>
      </c>
      <c r="EG121" s="216" t="e">
        <f t="shared" ca="1" si="140"/>
        <v>#N/A</v>
      </c>
      <c r="EH121" s="216" t="e">
        <f t="shared" ca="1" si="140"/>
        <v>#N/A</v>
      </c>
      <c r="EI121" s="216" t="e">
        <f t="shared" ca="1" si="137"/>
        <v>#N/A</v>
      </c>
      <c r="EJ121" s="216" t="e">
        <f t="shared" ca="1" si="137"/>
        <v>#N/A</v>
      </c>
      <c r="EK121" s="216" t="e">
        <f t="shared" ca="1" si="137"/>
        <v>#N/A</v>
      </c>
      <c r="EL121" s="216" t="e">
        <f t="shared" ca="1" si="137"/>
        <v>#N/A</v>
      </c>
      <c r="EM121" s="216" t="e">
        <f t="shared" ca="1" si="137"/>
        <v>#N/A</v>
      </c>
      <c r="EN121" s="216" t="e">
        <f t="shared" ca="1" si="137"/>
        <v>#N/A</v>
      </c>
      <c r="EO121" s="216" t="e">
        <f t="shared" ca="1" si="137"/>
        <v>#N/A</v>
      </c>
      <c r="EP121" s="216" t="e">
        <f t="shared" ca="1" si="137"/>
        <v>#N/A</v>
      </c>
      <c r="EQ121" s="216" t="e">
        <f t="shared" ca="1" si="137"/>
        <v>#N/A</v>
      </c>
      <c r="ER121" s="216" t="e">
        <f t="shared" ca="1" si="137"/>
        <v>#N/A</v>
      </c>
      <c r="ES121" s="216" t="e">
        <f t="shared" ca="1" si="137"/>
        <v>#N/A</v>
      </c>
      <c r="ET121" s="216" t="e">
        <f t="shared" ca="1" si="137"/>
        <v>#N/A</v>
      </c>
      <c r="EU121" s="216" t="e">
        <f t="shared" ca="1" si="137"/>
        <v>#N/A</v>
      </c>
      <c r="EV121" s="216" t="e">
        <f t="shared" ca="1" si="137"/>
        <v>#N/A</v>
      </c>
      <c r="EW121" s="216" t="e">
        <f t="shared" ca="1" si="137"/>
        <v>#N/A</v>
      </c>
      <c r="EX121" s="216" t="e">
        <f t="shared" ca="1" si="137"/>
        <v>#N/A</v>
      </c>
      <c r="EY121" s="216" t="e">
        <f t="shared" ca="1" si="141"/>
        <v>#N/A</v>
      </c>
      <c r="EZ121" s="216" t="e">
        <f t="shared" ca="1" si="141"/>
        <v>#N/A</v>
      </c>
      <c r="FA121" s="216" t="e">
        <f t="shared" ca="1" si="141"/>
        <v>#N/A</v>
      </c>
      <c r="FB121" s="216" t="e">
        <f t="shared" ca="1" si="141"/>
        <v>#N/A</v>
      </c>
      <c r="FC121" s="216" t="e">
        <f t="shared" ca="1" si="141"/>
        <v>#N/A</v>
      </c>
      <c r="FD121" s="216" t="e">
        <f t="shared" ca="1" si="141"/>
        <v>#N/A</v>
      </c>
      <c r="FE121" s="216" t="e">
        <f t="shared" ca="1" si="141"/>
        <v>#N/A</v>
      </c>
      <c r="FF121" s="216" t="e">
        <f t="shared" ca="1" si="141"/>
        <v>#N/A</v>
      </c>
      <c r="FG121" s="216" t="e">
        <f t="shared" ca="1" si="141"/>
        <v>#N/A</v>
      </c>
      <c r="FH121" s="216" t="e">
        <f t="shared" ca="1" si="141"/>
        <v>#N/A</v>
      </c>
      <c r="FI121" s="216" t="e">
        <f t="shared" ca="1" si="141"/>
        <v>#N/A</v>
      </c>
      <c r="FJ121" s="216" t="e">
        <f t="shared" ca="1" si="141"/>
        <v>#N/A</v>
      </c>
      <c r="FK121" s="216" t="e">
        <f t="shared" ca="1" si="141"/>
        <v>#N/A</v>
      </c>
      <c r="FL121" s="216" t="e">
        <f t="shared" ca="1" si="141"/>
        <v>#N/A</v>
      </c>
      <c r="FM121" s="216" t="e">
        <f t="shared" ca="1" si="141"/>
        <v>#N/A</v>
      </c>
      <c r="FN121" s="216" t="e">
        <f t="shared" ca="1" si="141"/>
        <v>#N/A</v>
      </c>
      <c r="FO121" s="216" t="e">
        <f t="shared" ca="1" si="138"/>
        <v>#N/A</v>
      </c>
      <c r="FP121" s="216" t="e">
        <f t="shared" ca="1" si="138"/>
        <v>#N/A</v>
      </c>
      <c r="FQ121" s="216" t="e">
        <f t="shared" ca="1" si="138"/>
        <v>#N/A</v>
      </c>
      <c r="FR121" s="216" t="e">
        <f t="shared" ca="1" si="138"/>
        <v>#N/A</v>
      </c>
      <c r="FS121" s="216" t="e">
        <f t="shared" ca="1" si="138"/>
        <v>#N/A</v>
      </c>
      <c r="FT121" s="216" t="e">
        <f t="shared" ca="1" si="138"/>
        <v>#N/A</v>
      </c>
      <c r="FU121" s="216" t="e">
        <f t="shared" ca="1" si="138"/>
        <v>#N/A</v>
      </c>
      <c r="FV121" s="216" t="e">
        <f t="shared" ca="1" si="138"/>
        <v>#N/A</v>
      </c>
      <c r="FW121" s="216" t="e">
        <f t="shared" ca="1" si="138"/>
        <v>#N/A</v>
      </c>
      <c r="FX121" s="216" t="e">
        <f t="shared" ca="1" si="138"/>
        <v>#N/A</v>
      </c>
      <c r="FY121" s="216" t="e">
        <f t="shared" ca="1" si="138"/>
        <v>#N/A</v>
      </c>
      <c r="FZ121" s="216" t="e">
        <f t="shared" ca="1" si="138"/>
        <v>#N/A</v>
      </c>
      <c r="GA121" s="216" t="e">
        <f t="shared" ca="1" si="138"/>
        <v>#N/A</v>
      </c>
      <c r="GB121" s="216" t="e">
        <f t="shared" ca="1" si="138"/>
        <v>#N/A</v>
      </c>
      <c r="GC121" s="216" t="e">
        <f t="shared" ca="1" si="138"/>
        <v>#N/A</v>
      </c>
      <c r="GD121" s="216" t="e">
        <f t="shared" ca="1" si="138"/>
        <v>#N/A</v>
      </c>
      <c r="GE121" s="216" t="e">
        <f t="shared" ca="1" si="142"/>
        <v>#N/A</v>
      </c>
      <c r="GF121" s="216" t="e">
        <f t="shared" ca="1" si="142"/>
        <v>#N/A</v>
      </c>
      <c r="GG121" s="216" t="e">
        <f t="shared" ca="1" si="142"/>
        <v>#N/A</v>
      </c>
      <c r="GH121" s="216" t="e">
        <f t="shared" ca="1" si="142"/>
        <v>#N/A</v>
      </c>
      <c r="GI121" s="216" t="e">
        <f t="shared" ca="1" si="142"/>
        <v>#N/A</v>
      </c>
      <c r="GJ121" s="216" t="e">
        <f t="shared" ca="1" si="142"/>
        <v>#N/A</v>
      </c>
      <c r="GK121" s="216" t="e">
        <f t="shared" ca="1" si="142"/>
        <v>#N/A</v>
      </c>
      <c r="GL121" s="216" t="e">
        <f t="shared" ca="1" si="142"/>
        <v>#N/A</v>
      </c>
      <c r="GM121" s="216" t="e">
        <f t="shared" ca="1" si="142"/>
        <v>#N/A</v>
      </c>
      <c r="GN121" s="216" t="e">
        <f t="shared" ca="1" si="142"/>
        <v>#N/A</v>
      </c>
      <c r="GO121" s="216" t="e">
        <f t="shared" ca="1" si="142"/>
        <v>#N/A</v>
      </c>
      <c r="GP121" s="216" t="e">
        <f t="shared" ca="1" si="142"/>
        <v>#N/A</v>
      </c>
      <c r="GQ121" s="216" t="e">
        <f t="shared" ca="1" si="142"/>
        <v>#N/A</v>
      </c>
      <c r="GR121" s="216" t="e">
        <f t="shared" ca="1" si="142"/>
        <v>#N/A</v>
      </c>
      <c r="GS121" s="216" t="e">
        <f t="shared" ca="1" si="142"/>
        <v>#N/A</v>
      </c>
      <c r="GT121" s="216" t="e">
        <f t="shared" ca="1" si="142"/>
        <v>#N/A</v>
      </c>
      <c r="GU121" s="216" t="e">
        <f t="shared" ca="1" si="139"/>
        <v>#N/A</v>
      </c>
      <c r="GV121" s="216" t="e">
        <f t="shared" ca="1" si="139"/>
        <v>#N/A</v>
      </c>
      <c r="GW121" s="216" t="e">
        <f t="shared" ca="1" si="139"/>
        <v>#N/A</v>
      </c>
      <c r="GX121" s="216" t="e">
        <f t="shared" ca="1" si="139"/>
        <v>#N/A</v>
      </c>
      <c r="GY121" s="216" t="e">
        <f t="shared" ca="1" si="139"/>
        <v>#N/A</v>
      </c>
      <c r="GZ121" s="216" t="e">
        <f t="shared" ca="1" si="139"/>
        <v>#N/A</v>
      </c>
    </row>
    <row r="122" spans="2:208" s="70" customFormat="1" ht="15" customHeight="1">
      <c r="B122" s="573">
        <v>50793</v>
      </c>
      <c r="C122" s="573">
        <v>50794</v>
      </c>
      <c r="D122" s="573">
        <v>50795</v>
      </c>
      <c r="E122" s="573">
        <v>50890</v>
      </c>
      <c r="F122" s="573">
        <v>51044</v>
      </c>
      <c r="G122" s="573">
        <v>51045</v>
      </c>
      <c r="H122" s="573">
        <v>51046</v>
      </c>
      <c r="M122" s="50" t="e">
        <f t="shared" ca="1" si="132"/>
        <v>#N/A</v>
      </c>
      <c r="N122" s="216" t="e">
        <f t="shared" ca="1" si="129"/>
        <v>#N/A</v>
      </c>
      <c r="O122" s="216" t="e">
        <f t="shared" ca="1" si="129"/>
        <v>#N/A</v>
      </c>
      <c r="P122" s="216" t="e">
        <f t="shared" ca="1" si="129"/>
        <v>#N/A</v>
      </c>
      <c r="Q122" s="216" t="e">
        <f t="shared" ca="1" si="129"/>
        <v>#N/A</v>
      </c>
      <c r="R122" s="216" t="e">
        <f t="shared" ca="1" si="129"/>
        <v>#N/A</v>
      </c>
      <c r="S122" s="216" t="e">
        <f t="shared" ca="1" si="129"/>
        <v>#N/A</v>
      </c>
      <c r="T122" s="216" t="e">
        <f t="shared" ca="1" si="129"/>
        <v>#N/A</v>
      </c>
      <c r="U122" s="216" t="e">
        <f t="shared" ca="1" si="129"/>
        <v>#N/A</v>
      </c>
      <c r="V122" s="216" t="e">
        <f t="shared" ca="1" si="129"/>
        <v>#N/A</v>
      </c>
      <c r="W122" s="216" t="e">
        <f t="shared" ca="1" si="129"/>
        <v>#N/A</v>
      </c>
      <c r="X122" s="216" t="e">
        <f t="shared" ca="1" si="129"/>
        <v>#N/A</v>
      </c>
      <c r="Y122" s="216" t="e">
        <f t="shared" ca="1" si="129"/>
        <v>#N/A</v>
      </c>
      <c r="Z122" s="216" t="e">
        <f t="shared" ca="1" si="129"/>
        <v>#N/A</v>
      </c>
      <c r="AA122" s="216" t="e">
        <f t="shared" ca="1" si="129"/>
        <v>#N/A</v>
      </c>
      <c r="AB122" s="216" t="e">
        <f t="shared" ca="1" si="129"/>
        <v>#N/A</v>
      </c>
      <c r="AC122" s="216" t="e">
        <f t="shared" ref="X122:AM137" ca="1" si="144">IF(ROW()-ROW(AC$105)&lt;=HLOOKUP($M122,$N$97:$AM$99,3,FALSE),INDIRECT($M122&amp;"!"&amp;ADDRESS(ROW()-HLOOKUP($M122,$N$97:$AM$99,3,FALSE)+HLOOKUP($M122,$N$97:$AM$99,2,FALSE),COLUMN(),4)))</f>
        <v>#N/A</v>
      </c>
      <c r="AD122" s="216" t="e">
        <f t="shared" ca="1" si="144"/>
        <v>#N/A</v>
      </c>
      <c r="AE122" s="216" t="e">
        <f t="shared" ca="1" si="144"/>
        <v>#N/A</v>
      </c>
      <c r="AF122" s="216" t="e">
        <f t="shared" ca="1" si="144"/>
        <v>#N/A</v>
      </c>
      <c r="AG122" s="216" t="e">
        <f t="shared" ca="1" si="144"/>
        <v>#N/A</v>
      </c>
      <c r="AH122" s="216" t="e">
        <f t="shared" ca="1" si="130"/>
        <v>#N/A</v>
      </c>
      <c r="AI122" s="216" t="e">
        <f t="shared" ca="1" si="130"/>
        <v>#N/A</v>
      </c>
      <c r="AJ122" s="216" t="e">
        <f t="shared" ca="1" si="130"/>
        <v>#N/A</v>
      </c>
      <c r="AK122" s="216" t="e">
        <f t="shared" ca="1" si="130"/>
        <v>#N/A</v>
      </c>
      <c r="AL122" s="216" t="e">
        <f t="shared" ca="1" si="130"/>
        <v>#N/A</v>
      </c>
      <c r="AM122" s="216" t="e">
        <f t="shared" ca="1" si="130"/>
        <v>#N/A</v>
      </c>
      <c r="AN122" s="216" t="e">
        <f t="shared" ca="1" si="130"/>
        <v>#N/A</v>
      </c>
      <c r="AO122" s="216" t="e">
        <f t="shared" ca="1" si="130"/>
        <v>#N/A</v>
      </c>
      <c r="AP122" s="216" t="e">
        <f t="shared" ca="1" si="130"/>
        <v>#N/A</v>
      </c>
      <c r="AQ122" s="216" t="e">
        <f t="shared" ca="1" si="130"/>
        <v>#N/A</v>
      </c>
      <c r="AR122" s="216" t="e">
        <f t="shared" ca="1" si="130"/>
        <v>#N/A</v>
      </c>
      <c r="AS122" s="223" t="e">
        <f t="shared" ca="1" si="130"/>
        <v>#N/A</v>
      </c>
      <c r="AT122" s="34"/>
      <c r="AU122" s="215" t="e">
        <f t="shared" ca="1" si="124"/>
        <v>#N/A</v>
      </c>
      <c r="AV122" s="216" t="e">
        <f t="shared" ca="1" si="124"/>
        <v>#N/A</v>
      </c>
      <c r="AW122" s="217" t="e">
        <f t="shared" ca="1" si="131"/>
        <v>#N/A</v>
      </c>
      <c r="AX122" s="218" t="e">
        <f t="shared" ca="1" si="131"/>
        <v>#N/A</v>
      </c>
      <c r="AY122" s="218" t="e">
        <f t="shared" ca="1" si="131"/>
        <v>#N/A</v>
      </c>
      <c r="AZ122" s="218" t="e">
        <f t="shared" ca="1" si="133"/>
        <v>#N/A</v>
      </c>
      <c r="BA122" s="219" t="e">
        <f t="shared" ca="1" si="133"/>
        <v>#N/A</v>
      </c>
      <c r="BB122" s="34"/>
      <c r="BC122" s="34">
        <f t="shared" si="126"/>
        <v>31</v>
      </c>
      <c r="BD122" s="531">
        <v>17</v>
      </c>
      <c r="BE122" s="535">
        <f t="shared" si="127"/>
        <v>44637</v>
      </c>
      <c r="BF122" s="536" t="str">
        <f t="shared" si="128"/>
        <v>목</v>
      </c>
      <c r="BG122" s="534" t="e">
        <f t="shared" ca="1" si="143"/>
        <v>#REF!</v>
      </c>
      <c r="BH122" s="534" t="e">
        <f t="shared" ca="1" si="143"/>
        <v>#N/A</v>
      </c>
      <c r="BI122" s="534" t="e">
        <f t="shared" ca="1" si="143"/>
        <v>#N/A</v>
      </c>
      <c r="BJ122" s="534" t="e">
        <f t="shared" ca="1" si="143"/>
        <v>#N/A</v>
      </c>
      <c r="BK122" s="534" t="e">
        <f t="shared" ca="1" si="143"/>
        <v>#N/A</v>
      </c>
      <c r="BL122" s="534" t="e">
        <f t="shared" ca="1" si="143"/>
        <v>#N/A</v>
      </c>
      <c r="BM122" s="534" t="e">
        <f t="shared" ca="1" si="143"/>
        <v>#N/A</v>
      </c>
      <c r="BN122" s="534" t="e">
        <f t="shared" ca="1" si="143"/>
        <v>#N/A</v>
      </c>
      <c r="BO122" s="534" t="e">
        <f t="shared" ca="1" si="143"/>
        <v>#N/A</v>
      </c>
      <c r="BP122" s="534" t="e">
        <f t="shared" ca="1" si="143"/>
        <v>#N/A</v>
      </c>
      <c r="BQ122" s="534" t="e">
        <f t="shared" ca="1" si="143"/>
        <v>#N/A</v>
      </c>
      <c r="BR122" s="534" t="e">
        <f t="shared" ca="1" si="143"/>
        <v>#N/A</v>
      </c>
      <c r="BS122" s="534" t="e">
        <f t="shared" ca="1" si="143"/>
        <v>#N/A</v>
      </c>
      <c r="BT122" s="534" t="e">
        <f t="shared" ca="1" si="143"/>
        <v>#N/A</v>
      </c>
      <c r="BU122" s="534" t="e">
        <f t="shared" ca="1" si="143"/>
        <v>#N/A</v>
      </c>
      <c r="BV122" s="534" t="e">
        <f t="shared" ca="1" si="143"/>
        <v>#N/A</v>
      </c>
      <c r="BW122" s="534" t="e">
        <f t="shared" ca="1" si="134"/>
        <v>#N/A</v>
      </c>
      <c r="BX122" s="534" t="e">
        <f t="shared" ca="1" si="134"/>
        <v>#N/A</v>
      </c>
      <c r="BY122" s="534" t="e">
        <f t="shared" ca="1" si="134"/>
        <v>#N/A</v>
      </c>
      <c r="BZ122" s="534" t="e">
        <f t="shared" ca="1" si="134"/>
        <v>#N/A</v>
      </c>
      <c r="CA122" s="534" t="e">
        <f t="shared" ca="1" si="134"/>
        <v>#N/A</v>
      </c>
      <c r="CB122" s="534" t="e">
        <f t="shared" ca="1" si="134"/>
        <v>#N/A</v>
      </c>
      <c r="CC122" s="216" t="e">
        <f t="shared" ca="1" si="134"/>
        <v>#N/A</v>
      </c>
      <c r="CD122" s="216" t="e">
        <f t="shared" ca="1" si="134"/>
        <v>#N/A</v>
      </c>
      <c r="CE122" s="216" t="e">
        <f t="shared" ca="1" si="134"/>
        <v>#N/A</v>
      </c>
      <c r="CF122" s="216" t="e">
        <f t="shared" ca="1" si="134"/>
        <v>#N/A</v>
      </c>
      <c r="CG122" s="216" t="e">
        <f t="shared" ca="1" si="134"/>
        <v>#N/A</v>
      </c>
      <c r="CH122" s="216" t="e">
        <f t="shared" ca="1" si="134"/>
        <v>#N/A</v>
      </c>
      <c r="CI122" s="216" t="e">
        <f t="shared" ca="1" si="134"/>
        <v>#N/A</v>
      </c>
      <c r="CJ122" s="216" t="e">
        <f t="shared" ca="1" si="134"/>
        <v>#N/A</v>
      </c>
      <c r="CK122" s="216" t="e">
        <f t="shared" ca="1" si="134"/>
        <v>#N/A</v>
      </c>
      <c r="CL122" s="216" t="e">
        <f t="shared" ca="1" si="134"/>
        <v>#N/A</v>
      </c>
      <c r="CM122" s="216" t="e">
        <f t="shared" ca="1" si="135"/>
        <v>#N/A</v>
      </c>
      <c r="CN122" s="216" t="e">
        <f t="shared" ca="1" si="135"/>
        <v>#N/A</v>
      </c>
      <c r="CO122" s="216" t="e">
        <f t="shared" ca="1" si="135"/>
        <v>#N/A</v>
      </c>
      <c r="CP122" s="216" t="e">
        <f t="shared" ca="1" si="135"/>
        <v>#N/A</v>
      </c>
      <c r="CQ122" s="216" t="e">
        <f t="shared" ca="1" si="135"/>
        <v>#N/A</v>
      </c>
      <c r="CR122" s="216" t="e">
        <f t="shared" ca="1" si="135"/>
        <v>#N/A</v>
      </c>
      <c r="CS122" s="216" t="e">
        <f t="shared" ca="1" si="135"/>
        <v>#N/A</v>
      </c>
      <c r="CT122" s="216" t="e">
        <f t="shared" ca="1" si="135"/>
        <v>#N/A</v>
      </c>
      <c r="CU122" s="216" t="e">
        <f t="shared" ca="1" si="135"/>
        <v>#N/A</v>
      </c>
      <c r="CV122" s="216" t="e">
        <f t="shared" ca="1" si="135"/>
        <v>#N/A</v>
      </c>
      <c r="CW122" s="216" t="e">
        <f t="shared" ca="1" si="135"/>
        <v>#N/A</v>
      </c>
      <c r="CX122" s="216" t="e">
        <f t="shared" ca="1" si="135"/>
        <v>#N/A</v>
      </c>
      <c r="CY122" s="216" t="e">
        <f t="shared" ca="1" si="135"/>
        <v>#N/A</v>
      </c>
      <c r="CZ122" s="216" t="e">
        <f t="shared" ca="1" si="135"/>
        <v>#N/A</v>
      </c>
      <c r="DA122" s="216" t="e">
        <f t="shared" ca="1" si="135"/>
        <v>#N/A</v>
      </c>
      <c r="DB122" s="216" t="e">
        <f t="shared" ca="1" si="135"/>
        <v>#N/A</v>
      </c>
      <c r="DC122" s="216" t="e">
        <f t="shared" ca="1" si="136"/>
        <v>#N/A</v>
      </c>
      <c r="DD122" s="216" t="e">
        <f t="shared" ca="1" si="136"/>
        <v>#N/A</v>
      </c>
      <c r="DE122" s="216" t="e">
        <f t="shared" ca="1" si="136"/>
        <v>#N/A</v>
      </c>
      <c r="DF122" s="216" t="e">
        <f t="shared" ca="1" si="136"/>
        <v>#N/A</v>
      </c>
      <c r="DG122" s="216" t="e">
        <f t="shared" ca="1" si="136"/>
        <v>#N/A</v>
      </c>
      <c r="DH122" s="216" t="e">
        <f t="shared" ca="1" si="136"/>
        <v>#N/A</v>
      </c>
      <c r="DI122" s="216" t="e">
        <f t="shared" ca="1" si="136"/>
        <v>#N/A</v>
      </c>
      <c r="DJ122" s="216" t="e">
        <f t="shared" ca="1" si="136"/>
        <v>#N/A</v>
      </c>
      <c r="DK122" s="216" t="e">
        <f t="shared" ca="1" si="136"/>
        <v>#N/A</v>
      </c>
      <c r="DL122" s="216" t="e">
        <f t="shared" ca="1" si="136"/>
        <v>#N/A</v>
      </c>
      <c r="DM122" s="216" t="e">
        <f t="shared" ca="1" si="136"/>
        <v>#N/A</v>
      </c>
      <c r="DN122" s="216" t="e">
        <f t="shared" ca="1" si="136"/>
        <v>#N/A</v>
      </c>
      <c r="DO122" s="216" t="e">
        <f t="shared" ca="1" si="136"/>
        <v>#N/A</v>
      </c>
      <c r="DP122" s="216" t="e">
        <f t="shared" ca="1" si="136"/>
        <v>#N/A</v>
      </c>
      <c r="DQ122" s="216" t="e">
        <f t="shared" ca="1" si="136"/>
        <v>#N/A</v>
      </c>
      <c r="DR122" s="216" t="e">
        <f t="shared" ca="1" si="136"/>
        <v>#N/A</v>
      </c>
      <c r="DS122" s="216" t="e">
        <f t="shared" ca="1" si="140"/>
        <v>#N/A</v>
      </c>
      <c r="DT122" s="216" t="e">
        <f t="shared" ca="1" si="140"/>
        <v>#N/A</v>
      </c>
      <c r="DU122" s="216" t="e">
        <f t="shared" ca="1" si="140"/>
        <v>#N/A</v>
      </c>
      <c r="DV122" s="216" t="e">
        <f t="shared" ca="1" si="140"/>
        <v>#N/A</v>
      </c>
      <c r="DW122" s="216" t="e">
        <f t="shared" ca="1" si="140"/>
        <v>#N/A</v>
      </c>
      <c r="DX122" s="216" t="e">
        <f t="shared" ca="1" si="140"/>
        <v>#N/A</v>
      </c>
      <c r="DY122" s="216" t="e">
        <f t="shared" ca="1" si="140"/>
        <v>#N/A</v>
      </c>
      <c r="DZ122" s="216" t="e">
        <f t="shared" ca="1" si="140"/>
        <v>#N/A</v>
      </c>
      <c r="EA122" s="216" t="e">
        <f t="shared" ca="1" si="140"/>
        <v>#N/A</v>
      </c>
      <c r="EB122" s="216" t="e">
        <f t="shared" ca="1" si="140"/>
        <v>#N/A</v>
      </c>
      <c r="EC122" s="216" t="e">
        <f t="shared" ca="1" si="140"/>
        <v>#N/A</v>
      </c>
      <c r="ED122" s="216" t="e">
        <f t="shared" ca="1" si="140"/>
        <v>#N/A</v>
      </c>
      <c r="EE122" s="216" t="e">
        <f t="shared" ca="1" si="140"/>
        <v>#N/A</v>
      </c>
      <c r="EF122" s="216" t="e">
        <f t="shared" ca="1" si="140"/>
        <v>#N/A</v>
      </c>
      <c r="EG122" s="216" t="e">
        <f t="shared" ca="1" si="140"/>
        <v>#N/A</v>
      </c>
      <c r="EH122" s="216" t="e">
        <f t="shared" ca="1" si="140"/>
        <v>#N/A</v>
      </c>
      <c r="EI122" s="216" t="e">
        <f t="shared" ca="1" si="137"/>
        <v>#N/A</v>
      </c>
      <c r="EJ122" s="216" t="e">
        <f t="shared" ca="1" si="137"/>
        <v>#N/A</v>
      </c>
      <c r="EK122" s="216" t="e">
        <f t="shared" ca="1" si="137"/>
        <v>#N/A</v>
      </c>
      <c r="EL122" s="216" t="e">
        <f t="shared" ca="1" si="137"/>
        <v>#N/A</v>
      </c>
      <c r="EM122" s="216" t="e">
        <f t="shared" ca="1" si="137"/>
        <v>#N/A</v>
      </c>
      <c r="EN122" s="216" t="e">
        <f t="shared" ca="1" si="137"/>
        <v>#N/A</v>
      </c>
      <c r="EO122" s="216" t="e">
        <f t="shared" ca="1" si="137"/>
        <v>#N/A</v>
      </c>
      <c r="EP122" s="216" t="e">
        <f t="shared" ca="1" si="137"/>
        <v>#N/A</v>
      </c>
      <c r="EQ122" s="216" t="e">
        <f t="shared" ca="1" si="137"/>
        <v>#N/A</v>
      </c>
      <c r="ER122" s="216" t="e">
        <f t="shared" ca="1" si="137"/>
        <v>#N/A</v>
      </c>
      <c r="ES122" s="216" t="e">
        <f t="shared" ca="1" si="137"/>
        <v>#N/A</v>
      </c>
      <c r="ET122" s="216" t="e">
        <f t="shared" ca="1" si="137"/>
        <v>#N/A</v>
      </c>
      <c r="EU122" s="216" t="e">
        <f t="shared" ca="1" si="137"/>
        <v>#N/A</v>
      </c>
      <c r="EV122" s="216" t="e">
        <f t="shared" ca="1" si="137"/>
        <v>#N/A</v>
      </c>
      <c r="EW122" s="216" t="e">
        <f t="shared" ca="1" si="137"/>
        <v>#N/A</v>
      </c>
      <c r="EX122" s="216" t="e">
        <f t="shared" ca="1" si="137"/>
        <v>#N/A</v>
      </c>
      <c r="EY122" s="216" t="e">
        <f t="shared" ca="1" si="141"/>
        <v>#N/A</v>
      </c>
      <c r="EZ122" s="216" t="e">
        <f t="shared" ca="1" si="141"/>
        <v>#N/A</v>
      </c>
      <c r="FA122" s="216" t="e">
        <f t="shared" ca="1" si="141"/>
        <v>#N/A</v>
      </c>
      <c r="FB122" s="216" t="e">
        <f t="shared" ca="1" si="141"/>
        <v>#N/A</v>
      </c>
      <c r="FC122" s="216" t="e">
        <f t="shared" ca="1" si="141"/>
        <v>#N/A</v>
      </c>
      <c r="FD122" s="216" t="e">
        <f t="shared" ca="1" si="141"/>
        <v>#N/A</v>
      </c>
      <c r="FE122" s="216" t="e">
        <f t="shared" ca="1" si="141"/>
        <v>#N/A</v>
      </c>
      <c r="FF122" s="216" t="e">
        <f t="shared" ca="1" si="141"/>
        <v>#N/A</v>
      </c>
      <c r="FG122" s="216" t="e">
        <f t="shared" ca="1" si="141"/>
        <v>#N/A</v>
      </c>
      <c r="FH122" s="216" t="e">
        <f t="shared" ca="1" si="141"/>
        <v>#N/A</v>
      </c>
      <c r="FI122" s="216" t="e">
        <f t="shared" ca="1" si="141"/>
        <v>#N/A</v>
      </c>
      <c r="FJ122" s="216" t="e">
        <f t="shared" ca="1" si="141"/>
        <v>#N/A</v>
      </c>
      <c r="FK122" s="216" t="e">
        <f t="shared" ca="1" si="141"/>
        <v>#N/A</v>
      </c>
      <c r="FL122" s="216" t="e">
        <f t="shared" ca="1" si="141"/>
        <v>#N/A</v>
      </c>
      <c r="FM122" s="216" t="e">
        <f t="shared" ca="1" si="141"/>
        <v>#N/A</v>
      </c>
      <c r="FN122" s="216" t="e">
        <f t="shared" ca="1" si="141"/>
        <v>#N/A</v>
      </c>
      <c r="FO122" s="216" t="e">
        <f t="shared" ca="1" si="138"/>
        <v>#N/A</v>
      </c>
      <c r="FP122" s="216" t="e">
        <f t="shared" ca="1" si="138"/>
        <v>#N/A</v>
      </c>
      <c r="FQ122" s="216" t="e">
        <f t="shared" ca="1" si="138"/>
        <v>#N/A</v>
      </c>
      <c r="FR122" s="216" t="e">
        <f t="shared" ca="1" si="138"/>
        <v>#N/A</v>
      </c>
      <c r="FS122" s="216" t="e">
        <f t="shared" ca="1" si="138"/>
        <v>#N/A</v>
      </c>
      <c r="FT122" s="216" t="e">
        <f t="shared" ca="1" si="138"/>
        <v>#N/A</v>
      </c>
      <c r="FU122" s="216" t="e">
        <f t="shared" ca="1" si="138"/>
        <v>#N/A</v>
      </c>
      <c r="FV122" s="216" t="e">
        <f t="shared" ca="1" si="138"/>
        <v>#N/A</v>
      </c>
      <c r="FW122" s="216" t="e">
        <f t="shared" ca="1" si="138"/>
        <v>#N/A</v>
      </c>
      <c r="FX122" s="216" t="e">
        <f t="shared" ca="1" si="138"/>
        <v>#N/A</v>
      </c>
      <c r="FY122" s="216" t="e">
        <f t="shared" ca="1" si="138"/>
        <v>#N/A</v>
      </c>
      <c r="FZ122" s="216" t="e">
        <f t="shared" ca="1" si="138"/>
        <v>#N/A</v>
      </c>
      <c r="GA122" s="216" t="e">
        <f t="shared" ca="1" si="138"/>
        <v>#N/A</v>
      </c>
      <c r="GB122" s="216" t="e">
        <f t="shared" ca="1" si="138"/>
        <v>#N/A</v>
      </c>
      <c r="GC122" s="216" t="e">
        <f t="shared" ca="1" si="138"/>
        <v>#N/A</v>
      </c>
      <c r="GD122" s="216" t="e">
        <f t="shared" ca="1" si="138"/>
        <v>#N/A</v>
      </c>
      <c r="GE122" s="216" t="e">
        <f t="shared" ca="1" si="142"/>
        <v>#N/A</v>
      </c>
      <c r="GF122" s="216" t="e">
        <f t="shared" ca="1" si="142"/>
        <v>#N/A</v>
      </c>
      <c r="GG122" s="216" t="e">
        <f t="shared" ca="1" si="142"/>
        <v>#N/A</v>
      </c>
      <c r="GH122" s="216" t="e">
        <f t="shared" ca="1" si="142"/>
        <v>#N/A</v>
      </c>
      <c r="GI122" s="216" t="e">
        <f t="shared" ca="1" si="142"/>
        <v>#N/A</v>
      </c>
      <c r="GJ122" s="216" t="e">
        <f t="shared" ca="1" si="142"/>
        <v>#N/A</v>
      </c>
      <c r="GK122" s="216" t="e">
        <f t="shared" ca="1" si="142"/>
        <v>#N/A</v>
      </c>
      <c r="GL122" s="216" t="e">
        <f t="shared" ca="1" si="142"/>
        <v>#N/A</v>
      </c>
      <c r="GM122" s="216" t="e">
        <f t="shared" ca="1" si="142"/>
        <v>#N/A</v>
      </c>
      <c r="GN122" s="216" t="e">
        <f t="shared" ca="1" si="142"/>
        <v>#N/A</v>
      </c>
      <c r="GO122" s="216" t="e">
        <f t="shared" ca="1" si="142"/>
        <v>#N/A</v>
      </c>
      <c r="GP122" s="216" t="e">
        <f t="shared" ca="1" si="142"/>
        <v>#N/A</v>
      </c>
      <c r="GQ122" s="216" t="e">
        <f t="shared" ca="1" si="142"/>
        <v>#N/A</v>
      </c>
      <c r="GR122" s="216" t="e">
        <f t="shared" ca="1" si="142"/>
        <v>#N/A</v>
      </c>
      <c r="GS122" s="216" t="e">
        <f t="shared" ca="1" si="142"/>
        <v>#N/A</v>
      </c>
      <c r="GT122" s="216" t="e">
        <f t="shared" ca="1" si="142"/>
        <v>#N/A</v>
      </c>
      <c r="GU122" s="216" t="e">
        <f t="shared" ca="1" si="139"/>
        <v>#N/A</v>
      </c>
      <c r="GV122" s="216" t="e">
        <f t="shared" ca="1" si="139"/>
        <v>#N/A</v>
      </c>
      <c r="GW122" s="216" t="e">
        <f t="shared" ca="1" si="139"/>
        <v>#N/A</v>
      </c>
      <c r="GX122" s="216" t="e">
        <f t="shared" ca="1" si="139"/>
        <v>#N/A</v>
      </c>
      <c r="GY122" s="216" t="e">
        <f t="shared" ca="1" si="139"/>
        <v>#N/A</v>
      </c>
      <c r="GZ122" s="216" t="e">
        <f t="shared" ca="1" si="139"/>
        <v>#N/A</v>
      </c>
    </row>
    <row r="123" spans="2:208" s="70" customFormat="1" ht="15" customHeight="1">
      <c r="B123" s="573">
        <v>51177</v>
      </c>
      <c r="C123" s="573">
        <v>51178</v>
      </c>
      <c r="D123" s="573">
        <v>51179</v>
      </c>
      <c r="E123" s="573">
        <v>51274</v>
      </c>
      <c r="F123" s="573">
        <v>51399</v>
      </c>
      <c r="G123" s="573">
        <v>51400</v>
      </c>
      <c r="H123" s="573">
        <v>51401</v>
      </c>
      <c r="M123" s="50" t="e">
        <f t="shared" ca="1" si="132"/>
        <v>#N/A</v>
      </c>
      <c r="N123" s="216" t="e">
        <f t="shared" ref="N123:AC138" ca="1" si="145">IF(ROW()-ROW(N$105)&lt;=HLOOKUP($M123,$N$97:$AM$99,3,FALSE),INDIRECT($M123&amp;"!"&amp;ADDRESS(ROW()-HLOOKUP($M123,$N$97:$AM$99,3,FALSE)+HLOOKUP($M123,$N$97:$AM$99,2,FALSE),COLUMN(),4)))</f>
        <v>#N/A</v>
      </c>
      <c r="O123" s="216" t="e">
        <f t="shared" ca="1" si="145"/>
        <v>#N/A</v>
      </c>
      <c r="P123" s="216" t="e">
        <f t="shared" ca="1" si="145"/>
        <v>#N/A</v>
      </c>
      <c r="Q123" s="216" t="e">
        <f t="shared" ca="1" si="145"/>
        <v>#N/A</v>
      </c>
      <c r="R123" s="216" t="e">
        <f t="shared" ca="1" si="145"/>
        <v>#N/A</v>
      </c>
      <c r="S123" s="216" t="e">
        <f t="shared" ca="1" si="145"/>
        <v>#N/A</v>
      </c>
      <c r="T123" s="216" t="e">
        <f t="shared" ca="1" si="145"/>
        <v>#N/A</v>
      </c>
      <c r="U123" s="216" t="e">
        <f t="shared" ca="1" si="145"/>
        <v>#N/A</v>
      </c>
      <c r="V123" s="216" t="e">
        <f t="shared" ca="1" si="145"/>
        <v>#N/A</v>
      </c>
      <c r="W123" s="216" t="e">
        <f t="shared" ca="1" si="145"/>
        <v>#N/A</v>
      </c>
      <c r="X123" s="216" t="e">
        <f t="shared" ca="1" si="144"/>
        <v>#N/A</v>
      </c>
      <c r="Y123" s="216" t="e">
        <f t="shared" ca="1" si="144"/>
        <v>#N/A</v>
      </c>
      <c r="Z123" s="216" t="e">
        <f t="shared" ca="1" si="144"/>
        <v>#N/A</v>
      </c>
      <c r="AA123" s="216" t="e">
        <f t="shared" ca="1" si="144"/>
        <v>#N/A</v>
      </c>
      <c r="AB123" s="216" t="e">
        <f t="shared" ca="1" si="144"/>
        <v>#N/A</v>
      </c>
      <c r="AC123" s="216" t="e">
        <f t="shared" ca="1" si="144"/>
        <v>#N/A</v>
      </c>
      <c r="AD123" s="216" t="e">
        <f t="shared" ca="1" si="144"/>
        <v>#N/A</v>
      </c>
      <c r="AE123" s="216" t="e">
        <f t="shared" ca="1" si="144"/>
        <v>#N/A</v>
      </c>
      <c r="AF123" s="216" t="e">
        <f t="shared" ca="1" si="144"/>
        <v>#N/A</v>
      </c>
      <c r="AG123" s="216" t="e">
        <f t="shared" ca="1" si="144"/>
        <v>#N/A</v>
      </c>
      <c r="AH123" s="216" t="e">
        <f t="shared" ca="1" si="144"/>
        <v>#N/A</v>
      </c>
      <c r="AI123" s="216" t="e">
        <f t="shared" ca="1" si="144"/>
        <v>#N/A</v>
      </c>
      <c r="AJ123" s="216" t="e">
        <f t="shared" ca="1" si="144"/>
        <v>#N/A</v>
      </c>
      <c r="AK123" s="216" t="e">
        <f t="shared" ca="1" si="144"/>
        <v>#N/A</v>
      </c>
      <c r="AL123" s="216" t="e">
        <f t="shared" ca="1" si="144"/>
        <v>#N/A</v>
      </c>
      <c r="AM123" s="216" t="e">
        <f t="shared" ca="1" si="144"/>
        <v>#N/A</v>
      </c>
      <c r="AN123" s="216" t="e">
        <f t="shared" ref="AN123:AS137" ca="1" si="146">IF(ROW()-ROW(AN$105)&lt;=HLOOKUP($M123,$N$97:$AM$99,3,FALSE),INDIRECT($M123&amp;"!"&amp;ADDRESS(ROW()-HLOOKUP($M123,$N$97:$AM$99,3,FALSE)+HLOOKUP($M123,$N$97:$AM$99,2,FALSE),COLUMN(),4)))</f>
        <v>#N/A</v>
      </c>
      <c r="AO123" s="216" t="e">
        <f t="shared" ca="1" si="146"/>
        <v>#N/A</v>
      </c>
      <c r="AP123" s="216" t="e">
        <f t="shared" ca="1" si="146"/>
        <v>#N/A</v>
      </c>
      <c r="AQ123" s="216" t="e">
        <f t="shared" ca="1" si="146"/>
        <v>#N/A</v>
      </c>
      <c r="AR123" s="216" t="e">
        <f t="shared" ca="1" si="146"/>
        <v>#N/A</v>
      </c>
      <c r="AS123" s="223" t="e">
        <f t="shared" ca="1" si="146"/>
        <v>#N/A</v>
      </c>
      <c r="AT123" s="34"/>
      <c r="AU123" s="215" t="e">
        <f t="shared" ca="1" si="124"/>
        <v>#N/A</v>
      </c>
      <c r="AV123" s="216" t="e">
        <f t="shared" ca="1" si="124"/>
        <v>#N/A</v>
      </c>
      <c r="AW123" s="217" t="e">
        <f t="shared" ca="1" si="131"/>
        <v>#N/A</v>
      </c>
      <c r="AX123" s="218" t="e">
        <f t="shared" ca="1" si="131"/>
        <v>#N/A</v>
      </c>
      <c r="AY123" s="218" t="e">
        <f t="shared" ca="1" si="131"/>
        <v>#N/A</v>
      </c>
      <c r="AZ123" s="218" t="e">
        <f t="shared" ca="1" si="133"/>
        <v>#N/A</v>
      </c>
      <c r="BA123" s="219" t="e">
        <f t="shared" ca="1" si="133"/>
        <v>#N/A</v>
      </c>
      <c r="BB123" s="34"/>
      <c r="BC123" s="34">
        <f t="shared" si="126"/>
        <v>32</v>
      </c>
      <c r="BD123" s="531">
        <v>18</v>
      </c>
      <c r="BE123" s="535">
        <f t="shared" si="127"/>
        <v>44638</v>
      </c>
      <c r="BF123" s="536" t="str">
        <f t="shared" si="128"/>
        <v>금</v>
      </c>
      <c r="BG123" s="534" t="e">
        <f t="shared" ca="1" si="143"/>
        <v>#REF!</v>
      </c>
      <c r="BH123" s="534" t="e">
        <f t="shared" ca="1" si="143"/>
        <v>#N/A</v>
      </c>
      <c r="BI123" s="534" t="e">
        <f t="shared" ca="1" si="143"/>
        <v>#N/A</v>
      </c>
      <c r="BJ123" s="534" t="e">
        <f t="shared" ca="1" si="143"/>
        <v>#N/A</v>
      </c>
      <c r="BK123" s="534" t="e">
        <f t="shared" ca="1" si="143"/>
        <v>#N/A</v>
      </c>
      <c r="BL123" s="534" t="e">
        <f t="shared" ca="1" si="143"/>
        <v>#N/A</v>
      </c>
      <c r="BM123" s="534" t="e">
        <f t="shared" ca="1" si="143"/>
        <v>#N/A</v>
      </c>
      <c r="BN123" s="534" t="e">
        <f t="shared" ca="1" si="143"/>
        <v>#N/A</v>
      </c>
      <c r="BO123" s="534" t="e">
        <f t="shared" ca="1" si="143"/>
        <v>#N/A</v>
      </c>
      <c r="BP123" s="534" t="e">
        <f t="shared" ca="1" si="143"/>
        <v>#N/A</v>
      </c>
      <c r="BQ123" s="534" t="e">
        <f t="shared" ca="1" si="143"/>
        <v>#N/A</v>
      </c>
      <c r="BR123" s="534" t="e">
        <f t="shared" ca="1" si="143"/>
        <v>#N/A</v>
      </c>
      <c r="BS123" s="534" t="e">
        <f t="shared" ca="1" si="143"/>
        <v>#N/A</v>
      </c>
      <c r="BT123" s="534" t="e">
        <f t="shared" ca="1" si="143"/>
        <v>#N/A</v>
      </c>
      <c r="BU123" s="534" t="e">
        <f t="shared" ca="1" si="143"/>
        <v>#N/A</v>
      </c>
      <c r="BV123" s="534" t="e">
        <f t="shared" ca="1" si="143"/>
        <v>#N/A</v>
      </c>
      <c r="BW123" s="534" t="e">
        <f t="shared" ca="1" si="134"/>
        <v>#N/A</v>
      </c>
      <c r="BX123" s="534" t="e">
        <f t="shared" ca="1" si="134"/>
        <v>#N/A</v>
      </c>
      <c r="BY123" s="534" t="e">
        <f t="shared" ca="1" si="134"/>
        <v>#N/A</v>
      </c>
      <c r="BZ123" s="534" t="e">
        <f t="shared" ca="1" si="134"/>
        <v>#N/A</v>
      </c>
      <c r="CA123" s="534" t="e">
        <f t="shared" ca="1" si="134"/>
        <v>#N/A</v>
      </c>
      <c r="CB123" s="534" t="e">
        <f t="shared" ca="1" si="134"/>
        <v>#N/A</v>
      </c>
      <c r="CC123" s="216" t="e">
        <f t="shared" ca="1" si="134"/>
        <v>#N/A</v>
      </c>
      <c r="CD123" s="216" t="e">
        <f t="shared" ca="1" si="134"/>
        <v>#N/A</v>
      </c>
      <c r="CE123" s="216" t="e">
        <f t="shared" ca="1" si="134"/>
        <v>#N/A</v>
      </c>
      <c r="CF123" s="216" t="e">
        <f t="shared" ca="1" si="134"/>
        <v>#N/A</v>
      </c>
      <c r="CG123" s="216" t="e">
        <f t="shared" ca="1" si="134"/>
        <v>#N/A</v>
      </c>
      <c r="CH123" s="216" t="e">
        <f t="shared" ca="1" si="134"/>
        <v>#N/A</v>
      </c>
      <c r="CI123" s="216" t="e">
        <f t="shared" ca="1" si="134"/>
        <v>#N/A</v>
      </c>
      <c r="CJ123" s="216" t="e">
        <f t="shared" ca="1" si="134"/>
        <v>#N/A</v>
      </c>
      <c r="CK123" s="216" t="e">
        <f t="shared" ca="1" si="134"/>
        <v>#N/A</v>
      </c>
      <c r="CL123" s="216" t="e">
        <f t="shared" ca="1" si="134"/>
        <v>#N/A</v>
      </c>
      <c r="CM123" s="216" t="e">
        <f t="shared" ca="1" si="135"/>
        <v>#N/A</v>
      </c>
      <c r="CN123" s="216" t="e">
        <f t="shared" ca="1" si="135"/>
        <v>#N/A</v>
      </c>
      <c r="CO123" s="216" t="e">
        <f t="shared" ca="1" si="135"/>
        <v>#N/A</v>
      </c>
      <c r="CP123" s="216" t="e">
        <f t="shared" ca="1" si="135"/>
        <v>#N/A</v>
      </c>
      <c r="CQ123" s="216" t="e">
        <f t="shared" ca="1" si="135"/>
        <v>#N/A</v>
      </c>
      <c r="CR123" s="216" t="e">
        <f t="shared" ca="1" si="135"/>
        <v>#N/A</v>
      </c>
      <c r="CS123" s="216" t="e">
        <f t="shared" ca="1" si="135"/>
        <v>#N/A</v>
      </c>
      <c r="CT123" s="216" t="e">
        <f t="shared" ca="1" si="135"/>
        <v>#N/A</v>
      </c>
      <c r="CU123" s="216" t="e">
        <f t="shared" ca="1" si="135"/>
        <v>#N/A</v>
      </c>
      <c r="CV123" s="216" t="e">
        <f t="shared" ca="1" si="135"/>
        <v>#N/A</v>
      </c>
      <c r="CW123" s="216" t="e">
        <f t="shared" ca="1" si="135"/>
        <v>#N/A</v>
      </c>
      <c r="CX123" s="216" t="e">
        <f t="shared" ca="1" si="135"/>
        <v>#N/A</v>
      </c>
      <c r="CY123" s="216" t="e">
        <f t="shared" ca="1" si="135"/>
        <v>#N/A</v>
      </c>
      <c r="CZ123" s="216" t="e">
        <f t="shared" ca="1" si="135"/>
        <v>#N/A</v>
      </c>
      <c r="DA123" s="216" t="e">
        <f t="shared" ca="1" si="135"/>
        <v>#N/A</v>
      </c>
      <c r="DB123" s="216" t="e">
        <f t="shared" ca="1" si="135"/>
        <v>#N/A</v>
      </c>
      <c r="DC123" s="216" t="e">
        <f t="shared" ca="1" si="136"/>
        <v>#N/A</v>
      </c>
      <c r="DD123" s="216" t="e">
        <f t="shared" ca="1" si="136"/>
        <v>#N/A</v>
      </c>
      <c r="DE123" s="216" t="e">
        <f t="shared" ca="1" si="136"/>
        <v>#N/A</v>
      </c>
      <c r="DF123" s="216" t="e">
        <f t="shared" ca="1" si="136"/>
        <v>#N/A</v>
      </c>
      <c r="DG123" s="216" t="e">
        <f t="shared" ca="1" si="136"/>
        <v>#N/A</v>
      </c>
      <c r="DH123" s="216" t="e">
        <f t="shared" ca="1" si="136"/>
        <v>#N/A</v>
      </c>
      <c r="DI123" s="216" t="e">
        <f t="shared" ca="1" si="136"/>
        <v>#N/A</v>
      </c>
      <c r="DJ123" s="216" t="e">
        <f t="shared" ca="1" si="136"/>
        <v>#N/A</v>
      </c>
      <c r="DK123" s="216" t="e">
        <f t="shared" ca="1" si="136"/>
        <v>#N/A</v>
      </c>
      <c r="DL123" s="216" t="e">
        <f t="shared" ca="1" si="136"/>
        <v>#N/A</v>
      </c>
      <c r="DM123" s="216" t="e">
        <f t="shared" ca="1" si="136"/>
        <v>#N/A</v>
      </c>
      <c r="DN123" s="216" t="e">
        <f t="shared" ca="1" si="136"/>
        <v>#N/A</v>
      </c>
      <c r="DO123" s="216" t="e">
        <f t="shared" ca="1" si="136"/>
        <v>#N/A</v>
      </c>
      <c r="DP123" s="216" t="e">
        <f t="shared" ca="1" si="136"/>
        <v>#N/A</v>
      </c>
      <c r="DQ123" s="216" t="e">
        <f t="shared" ca="1" si="136"/>
        <v>#N/A</v>
      </c>
      <c r="DR123" s="216" t="e">
        <f t="shared" ca="1" si="136"/>
        <v>#N/A</v>
      </c>
      <c r="DS123" s="216" t="e">
        <f t="shared" ca="1" si="140"/>
        <v>#N/A</v>
      </c>
      <c r="DT123" s="216" t="e">
        <f t="shared" ca="1" si="140"/>
        <v>#N/A</v>
      </c>
      <c r="DU123" s="216" t="e">
        <f t="shared" ca="1" si="140"/>
        <v>#N/A</v>
      </c>
      <c r="DV123" s="216" t="e">
        <f t="shared" ca="1" si="140"/>
        <v>#N/A</v>
      </c>
      <c r="DW123" s="216" t="e">
        <f t="shared" ca="1" si="140"/>
        <v>#N/A</v>
      </c>
      <c r="DX123" s="216" t="e">
        <f t="shared" ca="1" si="140"/>
        <v>#N/A</v>
      </c>
      <c r="DY123" s="216" t="e">
        <f t="shared" ca="1" si="140"/>
        <v>#N/A</v>
      </c>
      <c r="DZ123" s="216" t="e">
        <f t="shared" ca="1" si="140"/>
        <v>#N/A</v>
      </c>
      <c r="EA123" s="216" t="e">
        <f t="shared" ca="1" si="140"/>
        <v>#N/A</v>
      </c>
      <c r="EB123" s="216" t="e">
        <f t="shared" ca="1" si="140"/>
        <v>#N/A</v>
      </c>
      <c r="EC123" s="216" t="e">
        <f t="shared" ca="1" si="140"/>
        <v>#N/A</v>
      </c>
      <c r="ED123" s="216" t="e">
        <f t="shared" ca="1" si="140"/>
        <v>#N/A</v>
      </c>
      <c r="EE123" s="216" t="e">
        <f t="shared" ca="1" si="140"/>
        <v>#N/A</v>
      </c>
      <c r="EF123" s="216" t="e">
        <f t="shared" ca="1" si="140"/>
        <v>#N/A</v>
      </c>
      <c r="EG123" s="216" t="e">
        <f t="shared" ca="1" si="140"/>
        <v>#N/A</v>
      </c>
      <c r="EH123" s="216" t="e">
        <f t="shared" ca="1" si="140"/>
        <v>#N/A</v>
      </c>
      <c r="EI123" s="216" t="e">
        <f t="shared" ca="1" si="137"/>
        <v>#N/A</v>
      </c>
      <c r="EJ123" s="216" t="e">
        <f t="shared" ca="1" si="137"/>
        <v>#N/A</v>
      </c>
      <c r="EK123" s="216" t="e">
        <f t="shared" ca="1" si="137"/>
        <v>#N/A</v>
      </c>
      <c r="EL123" s="216" t="e">
        <f t="shared" ca="1" si="137"/>
        <v>#N/A</v>
      </c>
      <c r="EM123" s="216" t="e">
        <f t="shared" ca="1" si="137"/>
        <v>#N/A</v>
      </c>
      <c r="EN123" s="216" t="e">
        <f t="shared" ca="1" si="137"/>
        <v>#N/A</v>
      </c>
      <c r="EO123" s="216" t="e">
        <f t="shared" ca="1" si="137"/>
        <v>#N/A</v>
      </c>
      <c r="EP123" s="216" t="e">
        <f t="shared" ca="1" si="137"/>
        <v>#N/A</v>
      </c>
      <c r="EQ123" s="216" t="e">
        <f t="shared" ca="1" si="137"/>
        <v>#N/A</v>
      </c>
      <c r="ER123" s="216" t="e">
        <f t="shared" ca="1" si="137"/>
        <v>#N/A</v>
      </c>
      <c r="ES123" s="216" t="e">
        <f t="shared" ca="1" si="137"/>
        <v>#N/A</v>
      </c>
      <c r="ET123" s="216" t="e">
        <f t="shared" ca="1" si="137"/>
        <v>#N/A</v>
      </c>
      <c r="EU123" s="216" t="e">
        <f t="shared" ca="1" si="137"/>
        <v>#N/A</v>
      </c>
      <c r="EV123" s="216" t="e">
        <f t="shared" ca="1" si="137"/>
        <v>#N/A</v>
      </c>
      <c r="EW123" s="216" t="e">
        <f t="shared" ca="1" si="137"/>
        <v>#N/A</v>
      </c>
      <c r="EX123" s="216" t="e">
        <f t="shared" ca="1" si="137"/>
        <v>#N/A</v>
      </c>
      <c r="EY123" s="216" t="e">
        <f t="shared" ca="1" si="141"/>
        <v>#N/A</v>
      </c>
      <c r="EZ123" s="216" t="e">
        <f t="shared" ca="1" si="141"/>
        <v>#N/A</v>
      </c>
      <c r="FA123" s="216" t="e">
        <f t="shared" ca="1" si="141"/>
        <v>#N/A</v>
      </c>
      <c r="FB123" s="216" t="e">
        <f t="shared" ca="1" si="141"/>
        <v>#N/A</v>
      </c>
      <c r="FC123" s="216" t="e">
        <f t="shared" ca="1" si="141"/>
        <v>#N/A</v>
      </c>
      <c r="FD123" s="216" t="e">
        <f t="shared" ca="1" si="141"/>
        <v>#N/A</v>
      </c>
      <c r="FE123" s="216" t="e">
        <f t="shared" ca="1" si="141"/>
        <v>#N/A</v>
      </c>
      <c r="FF123" s="216" t="e">
        <f t="shared" ca="1" si="141"/>
        <v>#N/A</v>
      </c>
      <c r="FG123" s="216" t="e">
        <f t="shared" ca="1" si="141"/>
        <v>#N/A</v>
      </c>
      <c r="FH123" s="216" t="e">
        <f t="shared" ca="1" si="141"/>
        <v>#N/A</v>
      </c>
      <c r="FI123" s="216" t="e">
        <f t="shared" ca="1" si="141"/>
        <v>#N/A</v>
      </c>
      <c r="FJ123" s="216" t="e">
        <f t="shared" ca="1" si="141"/>
        <v>#N/A</v>
      </c>
      <c r="FK123" s="216" t="e">
        <f t="shared" ca="1" si="141"/>
        <v>#N/A</v>
      </c>
      <c r="FL123" s="216" t="e">
        <f t="shared" ca="1" si="141"/>
        <v>#N/A</v>
      </c>
      <c r="FM123" s="216" t="e">
        <f t="shared" ca="1" si="141"/>
        <v>#N/A</v>
      </c>
      <c r="FN123" s="216" t="e">
        <f t="shared" ca="1" si="141"/>
        <v>#N/A</v>
      </c>
      <c r="FO123" s="216" t="e">
        <f t="shared" ca="1" si="138"/>
        <v>#N/A</v>
      </c>
      <c r="FP123" s="216" t="e">
        <f t="shared" ca="1" si="138"/>
        <v>#N/A</v>
      </c>
      <c r="FQ123" s="216" t="e">
        <f t="shared" ca="1" si="138"/>
        <v>#N/A</v>
      </c>
      <c r="FR123" s="216" t="e">
        <f t="shared" ca="1" si="138"/>
        <v>#N/A</v>
      </c>
      <c r="FS123" s="216" t="e">
        <f t="shared" ca="1" si="138"/>
        <v>#N/A</v>
      </c>
      <c r="FT123" s="216" t="e">
        <f t="shared" ca="1" si="138"/>
        <v>#N/A</v>
      </c>
      <c r="FU123" s="216" t="e">
        <f t="shared" ca="1" si="138"/>
        <v>#N/A</v>
      </c>
      <c r="FV123" s="216" t="e">
        <f t="shared" ca="1" si="138"/>
        <v>#N/A</v>
      </c>
      <c r="FW123" s="216" t="e">
        <f t="shared" ca="1" si="138"/>
        <v>#N/A</v>
      </c>
      <c r="FX123" s="216" t="e">
        <f t="shared" ca="1" si="138"/>
        <v>#N/A</v>
      </c>
      <c r="FY123" s="216" t="e">
        <f t="shared" ca="1" si="138"/>
        <v>#N/A</v>
      </c>
      <c r="FZ123" s="216" t="e">
        <f t="shared" ca="1" si="138"/>
        <v>#N/A</v>
      </c>
      <c r="GA123" s="216" t="e">
        <f t="shared" ca="1" si="138"/>
        <v>#N/A</v>
      </c>
      <c r="GB123" s="216" t="e">
        <f t="shared" ca="1" si="138"/>
        <v>#N/A</v>
      </c>
      <c r="GC123" s="216" t="e">
        <f t="shared" ca="1" si="138"/>
        <v>#N/A</v>
      </c>
      <c r="GD123" s="216" t="e">
        <f t="shared" ca="1" si="138"/>
        <v>#N/A</v>
      </c>
      <c r="GE123" s="216" t="e">
        <f t="shared" ca="1" si="142"/>
        <v>#N/A</v>
      </c>
      <c r="GF123" s="216" t="e">
        <f t="shared" ca="1" si="142"/>
        <v>#N/A</v>
      </c>
      <c r="GG123" s="216" t="e">
        <f t="shared" ca="1" si="142"/>
        <v>#N/A</v>
      </c>
      <c r="GH123" s="216" t="e">
        <f t="shared" ca="1" si="142"/>
        <v>#N/A</v>
      </c>
      <c r="GI123" s="216" t="e">
        <f t="shared" ca="1" si="142"/>
        <v>#N/A</v>
      </c>
      <c r="GJ123" s="216" t="e">
        <f t="shared" ca="1" si="142"/>
        <v>#N/A</v>
      </c>
      <c r="GK123" s="216" t="e">
        <f t="shared" ca="1" si="142"/>
        <v>#N/A</v>
      </c>
      <c r="GL123" s="216" t="e">
        <f t="shared" ca="1" si="142"/>
        <v>#N/A</v>
      </c>
      <c r="GM123" s="216" t="e">
        <f t="shared" ca="1" si="142"/>
        <v>#N/A</v>
      </c>
      <c r="GN123" s="216" t="e">
        <f t="shared" ca="1" si="142"/>
        <v>#N/A</v>
      </c>
      <c r="GO123" s="216" t="e">
        <f t="shared" ca="1" si="142"/>
        <v>#N/A</v>
      </c>
      <c r="GP123" s="216" t="e">
        <f t="shared" ca="1" si="142"/>
        <v>#N/A</v>
      </c>
      <c r="GQ123" s="216" t="e">
        <f t="shared" ca="1" si="142"/>
        <v>#N/A</v>
      </c>
      <c r="GR123" s="216" t="e">
        <f t="shared" ca="1" si="142"/>
        <v>#N/A</v>
      </c>
      <c r="GS123" s="216" t="e">
        <f t="shared" ca="1" si="142"/>
        <v>#N/A</v>
      </c>
      <c r="GT123" s="216" t="e">
        <f t="shared" ca="1" si="142"/>
        <v>#N/A</v>
      </c>
      <c r="GU123" s="216" t="e">
        <f t="shared" ca="1" si="139"/>
        <v>#N/A</v>
      </c>
      <c r="GV123" s="216" t="e">
        <f t="shared" ca="1" si="139"/>
        <v>#N/A</v>
      </c>
      <c r="GW123" s="216" t="e">
        <f t="shared" ca="1" si="139"/>
        <v>#N/A</v>
      </c>
      <c r="GX123" s="216" t="e">
        <f t="shared" ca="1" si="139"/>
        <v>#N/A</v>
      </c>
      <c r="GY123" s="216" t="e">
        <f t="shared" ca="1" si="139"/>
        <v>#N/A</v>
      </c>
      <c r="GZ123" s="216" t="e">
        <f t="shared" ca="1" si="139"/>
        <v>#N/A</v>
      </c>
    </row>
    <row r="124" spans="2:208" s="70" customFormat="1" ht="15" customHeight="1">
      <c r="B124" s="573">
        <v>51532</v>
      </c>
      <c r="C124" s="573">
        <v>51533</v>
      </c>
      <c r="D124" s="573">
        <v>51534</v>
      </c>
      <c r="E124" s="573">
        <v>51628</v>
      </c>
      <c r="F124" s="573">
        <v>51753</v>
      </c>
      <c r="G124" s="573">
        <v>51754</v>
      </c>
      <c r="H124" s="573">
        <v>51755</v>
      </c>
      <c r="M124" s="50" t="e">
        <f t="shared" ca="1" si="132"/>
        <v>#N/A</v>
      </c>
      <c r="N124" s="216" t="e">
        <f t="shared" ca="1" si="145"/>
        <v>#N/A</v>
      </c>
      <c r="O124" s="216" t="e">
        <f t="shared" ca="1" si="145"/>
        <v>#N/A</v>
      </c>
      <c r="P124" s="216" t="e">
        <f t="shared" ca="1" si="145"/>
        <v>#N/A</v>
      </c>
      <c r="Q124" s="216" t="e">
        <f t="shared" ca="1" si="145"/>
        <v>#N/A</v>
      </c>
      <c r="R124" s="216" t="e">
        <f t="shared" ca="1" si="145"/>
        <v>#N/A</v>
      </c>
      <c r="S124" s="216" t="e">
        <f t="shared" ca="1" si="145"/>
        <v>#N/A</v>
      </c>
      <c r="T124" s="216" t="e">
        <f t="shared" ca="1" si="145"/>
        <v>#N/A</v>
      </c>
      <c r="U124" s="216" t="e">
        <f t="shared" ca="1" si="145"/>
        <v>#N/A</v>
      </c>
      <c r="V124" s="216" t="e">
        <f t="shared" ca="1" si="145"/>
        <v>#N/A</v>
      </c>
      <c r="W124" s="216" t="e">
        <f t="shared" ca="1" si="145"/>
        <v>#N/A</v>
      </c>
      <c r="X124" s="216" t="e">
        <f t="shared" ca="1" si="144"/>
        <v>#N/A</v>
      </c>
      <c r="Y124" s="216" t="e">
        <f t="shared" ca="1" si="144"/>
        <v>#N/A</v>
      </c>
      <c r="Z124" s="216" t="e">
        <f t="shared" ca="1" si="144"/>
        <v>#N/A</v>
      </c>
      <c r="AA124" s="216" t="e">
        <f t="shared" ca="1" si="144"/>
        <v>#N/A</v>
      </c>
      <c r="AB124" s="216" t="e">
        <f t="shared" ca="1" si="144"/>
        <v>#N/A</v>
      </c>
      <c r="AC124" s="216" t="e">
        <f t="shared" ca="1" si="144"/>
        <v>#N/A</v>
      </c>
      <c r="AD124" s="216" t="e">
        <f t="shared" ca="1" si="144"/>
        <v>#N/A</v>
      </c>
      <c r="AE124" s="216" t="e">
        <f t="shared" ca="1" si="144"/>
        <v>#N/A</v>
      </c>
      <c r="AF124" s="216" t="e">
        <f t="shared" ca="1" si="144"/>
        <v>#N/A</v>
      </c>
      <c r="AG124" s="216" t="e">
        <f t="shared" ca="1" si="144"/>
        <v>#N/A</v>
      </c>
      <c r="AH124" s="216" t="e">
        <f t="shared" ca="1" si="144"/>
        <v>#N/A</v>
      </c>
      <c r="AI124" s="216" t="e">
        <f t="shared" ca="1" si="144"/>
        <v>#N/A</v>
      </c>
      <c r="AJ124" s="216" t="e">
        <f t="shared" ca="1" si="144"/>
        <v>#N/A</v>
      </c>
      <c r="AK124" s="216" t="e">
        <f t="shared" ca="1" si="144"/>
        <v>#N/A</v>
      </c>
      <c r="AL124" s="216" t="e">
        <f t="shared" ca="1" si="144"/>
        <v>#N/A</v>
      </c>
      <c r="AM124" s="216" t="e">
        <f t="shared" ca="1" si="144"/>
        <v>#N/A</v>
      </c>
      <c r="AN124" s="216" t="e">
        <f t="shared" ca="1" si="146"/>
        <v>#N/A</v>
      </c>
      <c r="AO124" s="216" t="e">
        <f t="shared" ca="1" si="146"/>
        <v>#N/A</v>
      </c>
      <c r="AP124" s="216" t="e">
        <f t="shared" ca="1" si="146"/>
        <v>#N/A</v>
      </c>
      <c r="AQ124" s="216" t="e">
        <f t="shared" ca="1" si="146"/>
        <v>#N/A</v>
      </c>
      <c r="AR124" s="216" t="e">
        <f t="shared" ca="1" si="146"/>
        <v>#N/A</v>
      </c>
      <c r="AS124" s="223" t="e">
        <f t="shared" ca="1" si="146"/>
        <v>#N/A</v>
      </c>
      <c r="AT124" s="34"/>
      <c r="AU124" s="215" t="e">
        <f t="shared" ca="1" si="124"/>
        <v>#N/A</v>
      </c>
      <c r="AV124" s="216" t="e">
        <f t="shared" ca="1" si="124"/>
        <v>#N/A</v>
      </c>
      <c r="AW124" s="217" t="e">
        <f t="shared" ca="1" si="131"/>
        <v>#N/A</v>
      </c>
      <c r="AX124" s="218" t="e">
        <f t="shared" ca="1" si="131"/>
        <v>#N/A</v>
      </c>
      <c r="AY124" s="218" t="e">
        <f t="shared" ca="1" si="131"/>
        <v>#N/A</v>
      </c>
      <c r="AZ124" s="218" t="e">
        <f t="shared" ca="1" si="133"/>
        <v>#N/A</v>
      </c>
      <c r="BA124" s="219" t="e">
        <f t="shared" ca="1" si="133"/>
        <v>#N/A</v>
      </c>
      <c r="BB124" s="34"/>
      <c r="BC124" s="34">
        <f t="shared" si="126"/>
        <v>33</v>
      </c>
      <c r="BD124" s="531">
        <v>19</v>
      </c>
      <c r="BE124" s="535">
        <f t="shared" si="127"/>
        <v>44639</v>
      </c>
      <c r="BF124" s="536" t="str">
        <f t="shared" si="128"/>
        <v>토</v>
      </c>
      <c r="BG124" s="534" t="e">
        <f t="shared" ca="1" si="143"/>
        <v>#REF!</v>
      </c>
      <c r="BH124" s="534" t="e">
        <f t="shared" ca="1" si="143"/>
        <v>#N/A</v>
      </c>
      <c r="BI124" s="534" t="e">
        <f t="shared" ca="1" si="143"/>
        <v>#N/A</v>
      </c>
      <c r="BJ124" s="534" t="e">
        <f t="shared" ca="1" si="143"/>
        <v>#N/A</v>
      </c>
      <c r="BK124" s="534" t="e">
        <f t="shared" ca="1" si="143"/>
        <v>#N/A</v>
      </c>
      <c r="BL124" s="534" t="e">
        <f t="shared" ca="1" si="143"/>
        <v>#N/A</v>
      </c>
      <c r="BM124" s="534" t="e">
        <f t="shared" ca="1" si="143"/>
        <v>#N/A</v>
      </c>
      <c r="BN124" s="534" t="e">
        <f t="shared" ca="1" si="143"/>
        <v>#N/A</v>
      </c>
      <c r="BO124" s="534" t="e">
        <f t="shared" ca="1" si="143"/>
        <v>#N/A</v>
      </c>
      <c r="BP124" s="534" t="e">
        <f t="shared" ca="1" si="143"/>
        <v>#N/A</v>
      </c>
      <c r="BQ124" s="534" t="e">
        <f t="shared" ca="1" si="143"/>
        <v>#N/A</v>
      </c>
      <c r="BR124" s="534" t="e">
        <f t="shared" ca="1" si="143"/>
        <v>#N/A</v>
      </c>
      <c r="BS124" s="534" t="e">
        <f t="shared" ca="1" si="143"/>
        <v>#N/A</v>
      </c>
      <c r="BT124" s="534" t="e">
        <f t="shared" ca="1" si="143"/>
        <v>#N/A</v>
      </c>
      <c r="BU124" s="534" t="e">
        <f t="shared" ca="1" si="143"/>
        <v>#N/A</v>
      </c>
      <c r="BV124" s="534" t="e">
        <f t="shared" ca="1" si="143"/>
        <v>#N/A</v>
      </c>
      <c r="BW124" s="534" t="e">
        <f t="shared" ca="1" si="134"/>
        <v>#N/A</v>
      </c>
      <c r="BX124" s="534" t="e">
        <f t="shared" ca="1" si="134"/>
        <v>#N/A</v>
      </c>
      <c r="BY124" s="534" t="e">
        <f t="shared" ca="1" si="134"/>
        <v>#N/A</v>
      </c>
      <c r="BZ124" s="534" t="e">
        <f t="shared" ca="1" si="134"/>
        <v>#N/A</v>
      </c>
      <c r="CA124" s="534" t="e">
        <f t="shared" ca="1" si="134"/>
        <v>#N/A</v>
      </c>
      <c r="CB124" s="534" t="e">
        <f t="shared" ca="1" si="134"/>
        <v>#N/A</v>
      </c>
      <c r="CC124" s="216" t="e">
        <f t="shared" ca="1" si="134"/>
        <v>#N/A</v>
      </c>
      <c r="CD124" s="216" t="e">
        <f t="shared" ca="1" si="134"/>
        <v>#N/A</v>
      </c>
      <c r="CE124" s="216" t="e">
        <f t="shared" ca="1" si="134"/>
        <v>#N/A</v>
      </c>
      <c r="CF124" s="216" t="e">
        <f t="shared" ca="1" si="134"/>
        <v>#N/A</v>
      </c>
      <c r="CG124" s="216" t="e">
        <f t="shared" ca="1" si="134"/>
        <v>#N/A</v>
      </c>
      <c r="CH124" s="216" t="e">
        <f t="shared" ca="1" si="134"/>
        <v>#N/A</v>
      </c>
      <c r="CI124" s="216" t="e">
        <f t="shared" ca="1" si="134"/>
        <v>#N/A</v>
      </c>
      <c r="CJ124" s="216" t="e">
        <f t="shared" ca="1" si="134"/>
        <v>#N/A</v>
      </c>
      <c r="CK124" s="216" t="e">
        <f t="shared" ca="1" si="134"/>
        <v>#N/A</v>
      </c>
      <c r="CL124" s="216" t="e">
        <f t="shared" ca="1" si="134"/>
        <v>#N/A</v>
      </c>
      <c r="CM124" s="216" t="e">
        <f t="shared" ca="1" si="135"/>
        <v>#N/A</v>
      </c>
      <c r="CN124" s="216" t="e">
        <f t="shared" ca="1" si="135"/>
        <v>#N/A</v>
      </c>
      <c r="CO124" s="216" t="e">
        <f t="shared" ca="1" si="135"/>
        <v>#N/A</v>
      </c>
      <c r="CP124" s="216" t="e">
        <f t="shared" ca="1" si="135"/>
        <v>#N/A</v>
      </c>
      <c r="CQ124" s="216" t="e">
        <f t="shared" ca="1" si="135"/>
        <v>#N/A</v>
      </c>
      <c r="CR124" s="216" t="e">
        <f t="shared" ca="1" si="135"/>
        <v>#N/A</v>
      </c>
      <c r="CS124" s="216" t="e">
        <f t="shared" ca="1" si="135"/>
        <v>#N/A</v>
      </c>
      <c r="CT124" s="216" t="e">
        <f t="shared" ca="1" si="135"/>
        <v>#N/A</v>
      </c>
      <c r="CU124" s="216" t="e">
        <f t="shared" ca="1" si="135"/>
        <v>#N/A</v>
      </c>
      <c r="CV124" s="216" t="e">
        <f t="shared" ca="1" si="135"/>
        <v>#N/A</v>
      </c>
      <c r="CW124" s="216" t="e">
        <f t="shared" ca="1" si="135"/>
        <v>#N/A</v>
      </c>
      <c r="CX124" s="216" t="e">
        <f t="shared" ca="1" si="135"/>
        <v>#N/A</v>
      </c>
      <c r="CY124" s="216" t="e">
        <f t="shared" ca="1" si="135"/>
        <v>#N/A</v>
      </c>
      <c r="CZ124" s="216" t="e">
        <f t="shared" ca="1" si="135"/>
        <v>#N/A</v>
      </c>
      <c r="DA124" s="216" t="e">
        <f t="shared" ca="1" si="135"/>
        <v>#N/A</v>
      </c>
      <c r="DB124" s="216" t="e">
        <f t="shared" ca="1" si="135"/>
        <v>#N/A</v>
      </c>
      <c r="DC124" s="216" t="e">
        <f t="shared" ca="1" si="136"/>
        <v>#N/A</v>
      </c>
      <c r="DD124" s="216" t="e">
        <f t="shared" ca="1" si="136"/>
        <v>#N/A</v>
      </c>
      <c r="DE124" s="216" t="e">
        <f t="shared" ca="1" si="136"/>
        <v>#N/A</v>
      </c>
      <c r="DF124" s="216" t="e">
        <f t="shared" ca="1" si="136"/>
        <v>#N/A</v>
      </c>
      <c r="DG124" s="216" t="e">
        <f t="shared" ca="1" si="136"/>
        <v>#N/A</v>
      </c>
      <c r="DH124" s="216" t="e">
        <f t="shared" ca="1" si="136"/>
        <v>#N/A</v>
      </c>
      <c r="DI124" s="216" t="e">
        <f t="shared" ca="1" si="136"/>
        <v>#N/A</v>
      </c>
      <c r="DJ124" s="216" t="e">
        <f t="shared" ca="1" si="136"/>
        <v>#N/A</v>
      </c>
      <c r="DK124" s="216" t="e">
        <f t="shared" ca="1" si="136"/>
        <v>#N/A</v>
      </c>
      <c r="DL124" s="216" t="e">
        <f t="shared" ca="1" si="136"/>
        <v>#N/A</v>
      </c>
      <c r="DM124" s="216" t="e">
        <f t="shared" ca="1" si="136"/>
        <v>#N/A</v>
      </c>
      <c r="DN124" s="216" t="e">
        <f t="shared" ca="1" si="136"/>
        <v>#N/A</v>
      </c>
      <c r="DO124" s="216" t="e">
        <f t="shared" ca="1" si="136"/>
        <v>#N/A</v>
      </c>
      <c r="DP124" s="216" t="e">
        <f t="shared" ca="1" si="136"/>
        <v>#N/A</v>
      </c>
      <c r="DQ124" s="216" t="e">
        <f t="shared" ca="1" si="136"/>
        <v>#N/A</v>
      </c>
      <c r="DR124" s="216" t="e">
        <f t="shared" ca="1" si="136"/>
        <v>#N/A</v>
      </c>
      <c r="DS124" s="216" t="e">
        <f t="shared" ca="1" si="140"/>
        <v>#N/A</v>
      </c>
      <c r="DT124" s="216" t="e">
        <f t="shared" ca="1" si="140"/>
        <v>#N/A</v>
      </c>
      <c r="DU124" s="216" t="e">
        <f t="shared" ca="1" si="140"/>
        <v>#N/A</v>
      </c>
      <c r="DV124" s="216" t="e">
        <f t="shared" ca="1" si="140"/>
        <v>#N/A</v>
      </c>
      <c r="DW124" s="216" t="e">
        <f t="shared" ca="1" si="140"/>
        <v>#N/A</v>
      </c>
      <c r="DX124" s="216" t="e">
        <f t="shared" ca="1" si="140"/>
        <v>#N/A</v>
      </c>
      <c r="DY124" s="216" t="e">
        <f t="shared" ca="1" si="140"/>
        <v>#N/A</v>
      </c>
      <c r="DZ124" s="216" t="e">
        <f t="shared" ca="1" si="140"/>
        <v>#N/A</v>
      </c>
      <c r="EA124" s="216" t="e">
        <f t="shared" ca="1" si="140"/>
        <v>#N/A</v>
      </c>
      <c r="EB124" s="216" t="e">
        <f t="shared" ca="1" si="140"/>
        <v>#N/A</v>
      </c>
      <c r="EC124" s="216" t="e">
        <f t="shared" ca="1" si="140"/>
        <v>#N/A</v>
      </c>
      <c r="ED124" s="216" t="e">
        <f t="shared" ca="1" si="140"/>
        <v>#N/A</v>
      </c>
      <c r="EE124" s="216" t="e">
        <f t="shared" ca="1" si="140"/>
        <v>#N/A</v>
      </c>
      <c r="EF124" s="216" t="e">
        <f t="shared" ca="1" si="140"/>
        <v>#N/A</v>
      </c>
      <c r="EG124" s="216" t="e">
        <f t="shared" ca="1" si="140"/>
        <v>#N/A</v>
      </c>
      <c r="EH124" s="216" t="e">
        <f t="shared" ca="1" si="140"/>
        <v>#N/A</v>
      </c>
      <c r="EI124" s="216" t="e">
        <f t="shared" ca="1" si="137"/>
        <v>#N/A</v>
      </c>
      <c r="EJ124" s="216" t="e">
        <f t="shared" ca="1" si="137"/>
        <v>#N/A</v>
      </c>
      <c r="EK124" s="216" t="e">
        <f t="shared" ca="1" si="137"/>
        <v>#N/A</v>
      </c>
      <c r="EL124" s="216" t="e">
        <f t="shared" ca="1" si="137"/>
        <v>#N/A</v>
      </c>
      <c r="EM124" s="216" t="e">
        <f t="shared" ca="1" si="137"/>
        <v>#N/A</v>
      </c>
      <c r="EN124" s="216" t="e">
        <f t="shared" ca="1" si="137"/>
        <v>#N/A</v>
      </c>
      <c r="EO124" s="216" t="e">
        <f t="shared" ca="1" si="137"/>
        <v>#N/A</v>
      </c>
      <c r="EP124" s="216" t="e">
        <f t="shared" ca="1" si="137"/>
        <v>#N/A</v>
      </c>
      <c r="EQ124" s="216" t="e">
        <f t="shared" ca="1" si="137"/>
        <v>#N/A</v>
      </c>
      <c r="ER124" s="216" t="e">
        <f t="shared" ca="1" si="137"/>
        <v>#N/A</v>
      </c>
      <c r="ES124" s="216" t="e">
        <f t="shared" ca="1" si="137"/>
        <v>#N/A</v>
      </c>
      <c r="ET124" s="216" t="e">
        <f t="shared" ca="1" si="137"/>
        <v>#N/A</v>
      </c>
      <c r="EU124" s="216" t="e">
        <f t="shared" ca="1" si="137"/>
        <v>#N/A</v>
      </c>
      <c r="EV124" s="216" t="e">
        <f t="shared" ca="1" si="137"/>
        <v>#N/A</v>
      </c>
      <c r="EW124" s="216" t="e">
        <f t="shared" ca="1" si="137"/>
        <v>#N/A</v>
      </c>
      <c r="EX124" s="216" t="e">
        <f t="shared" ca="1" si="137"/>
        <v>#N/A</v>
      </c>
      <c r="EY124" s="216" t="e">
        <f t="shared" ca="1" si="141"/>
        <v>#N/A</v>
      </c>
      <c r="EZ124" s="216" t="e">
        <f t="shared" ca="1" si="141"/>
        <v>#N/A</v>
      </c>
      <c r="FA124" s="216" t="e">
        <f t="shared" ca="1" si="141"/>
        <v>#N/A</v>
      </c>
      <c r="FB124" s="216" t="e">
        <f t="shared" ca="1" si="141"/>
        <v>#N/A</v>
      </c>
      <c r="FC124" s="216" t="e">
        <f t="shared" ca="1" si="141"/>
        <v>#N/A</v>
      </c>
      <c r="FD124" s="216" t="e">
        <f t="shared" ca="1" si="141"/>
        <v>#N/A</v>
      </c>
      <c r="FE124" s="216" t="e">
        <f t="shared" ca="1" si="141"/>
        <v>#N/A</v>
      </c>
      <c r="FF124" s="216" t="e">
        <f t="shared" ca="1" si="141"/>
        <v>#N/A</v>
      </c>
      <c r="FG124" s="216" t="e">
        <f t="shared" ca="1" si="141"/>
        <v>#N/A</v>
      </c>
      <c r="FH124" s="216" t="e">
        <f t="shared" ca="1" si="141"/>
        <v>#N/A</v>
      </c>
      <c r="FI124" s="216" t="e">
        <f t="shared" ca="1" si="141"/>
        <v>#N/A</v>
      </c>
      <c r="FJ124" s="216" t="e">
        <f t="shared" ca="1" si="141"/>
        <v>#N/A</v>
      </c>
      <c r="FK124" s="216" t="e">
        <f t="shared" ca="1" si="141"/>
        <v>#N/A</v>
      </c>
      <c r="FL124" s="216" t="e">
        <f t="shared" ca="1" si="141"/>
        <v>#N/A</v>
      </c>
      <c r="FM124" s="216" t="e">
        <f t="shared" ca="1" si="141"/>
        <v>#N/A</v>
      </c>
      <c r="FN124" s="216" t="e">
        <f t="shared" ca="1" si="141"/>
        <v>#N/A</v>
      </c>
      <c r="FO124" s="216" t="e">
        <f t="shared" ca="1" si="138"/>
        <v>#N/A</v>
      </c>
      <c r="FP124" s="216" t="e">
        <f t="shared" ca="1" si="138"/>
        <v>#N/A</v>
      </c>
      <c r="FQ124" s="216" t="e">
        <f t="shared" ca="1" si="138"/>
        <v>#N/A</v>
      </c>
      <c r="FR124" s="216" t="e">
        <f t="shared" ca="1" si="138"/>
        <v>#N/A</v>
      </c>
      <c r="FS124" s="216" t="e">
        <f t="shared" ca="1" si="138"/>
        <v>#N/A</v>
      </c>
      <c r="FT124" s="216" t="e">
        <f t="shared" ca="1" si="138"/>
        <v>#N/A</v>
      </c>
      <c r="FU124" s="216" t="e">
        <f t="shared" ca="1" si="138"/>
        <v>#N/A</v>
      </c>
      <c r="FV124" s="216" t="e">
        <f t="shared" ca="1" si="138"/>
        <v>#N/A</v>
      </c>
      <c r="FW124" s="216" t="e">
        <f t="shared" ca="1" si="138"/>
        <v>#N/A</v>
      </c>
      <c r="FX124" s="216" t="e">
        <f t="shared" ca="1" si="138"/>
        <v>#N/A</v>
      </c>
      <c r="FY124" s="216" t="e">
        <f t="shared" ca="1" si="138"/>
        <v>#N/A</v>
      </c>
      <c r="FZ124" s="216" t="e">
        <f t="shared" ca="1" si="138"/>
        <v>#N/A</v>
      </c>
      <c r="GA124" s="216" t="e">
        <f t="shared" ca="1" si="138"/>
        <v>#N/A</v>
      </c>
      <c r="GB124" s="216" t="e">
        <f t="shared" ca="1" si="138"/>
        <v>#N/A</v>
      </c>
      <c r="GC124" s="216" t="e">
        <f t="shared" ca="1" si="138"/>
        <v>#N/A</v>
      </c>
      <c r="GD124" s="216" t="e">
        <f t="shared" ca="1" si="138"/>
        <v>#N/A</v>
      </c>
      <c r="GE124" s="216" t="e">
        <f t="shared" ca="1" si="142"/>
        <v>#N/A</v>
      </c>
      <c r="GF124" s="216" t="e">
        <f t="shared" ca="1" si="142"/>
        <v>#N/A</v>
      </c>
      <c r="GG124" s="216" t="e">
        <f t="shared" ca="1" si="142"/>
        <v>#N/A</v>
      </c>
      <c r="GH124" s="216" t="e">
        <f t="shared" ca="1" si="142"/>
        <v>#N/A</v>
      </c>
      <c r="GI124" s="216" t="e">
        <f t="shared" ca="1" si="142"/>
        <v>#N/A</v>
      </c>
      <c r="GJ124" s="216" t="e">
        <f t="shared" ca="1" si="142"/>
        <v>#N/A</v>
      </c>
      <c r="GK124" s="216" t="e">
        <f t="shared" ca="1" si="142"/>
        <v>#N/A</v>
      </c>
      <c r="GL124" s="216" t="e">
        <f t="shared" ca="1" si="142"/>
        <v>#N/A</v>
      </c>
      <c r="GM124" s="216" t="e">
        <f t="shared" ca="1" si="142"/>
        <v>#N/A</v>
      </c>
      <c r="GN124" s="216" t="e">
        <f t="shared" ca="1" si="142"/>
        <v>#N/A</v>
      </c>
      <c r="GO124" s="216" t="e">
        <f t="shared" ca="1" si="142"/>
        <v>#N/A</v>
      </c>
      <c r="GP124" s="216" t="e">
        <f t="shared" ca="1" si="142"/>
        <v>#N/A</v>
      </c>
      <c r="GQ124" s="216" t="e">
        <f t="shared" ca="1" si="142"/>
        <v>#N/A</v>
      </c>
      <c r="GR124" s="216" t="e">
        <f t="shared" ca="1" si="142"/>
        <v>#N/A</v>
      </c>
      <c r="GS124" s="216" t="e">
        <f t="shared" ca="1" si="142"/>
        <v>#N/A</v>
      </c>
      <c r="GT124" s="216" t="e">
        <f t="shared" ca="1" si="142"/>
        <v>#N/A</v>
      </c>
      <c r="GU124" s="216" t="e">
        <f t="shared" ca="1" si="139"/>
        <v>#N/A</v>
      </c>
      <c r="GV124" s="216" t="e">
        <f t="shared" ca="1" si="139"/>
        <v>#N/A</v>
      </c>
      <c r="GW124" s="216" t="e">
        <f t="shared" ca="1" si="139"/>
        <v>#N/A</v>
      </c>
      <c r="GX124" s="216" t="e">
        <f t="shared" ca="1" si="139"/>
        <v>#N/A</v>
      </c>
      <c r="GY124" s="216" t="e">
        <f t="shared" ca="1" si="139"/>
        <v>#N/A</v>
      </c>
      <c r="GZ124" s="216" t="e">
        <f t="shared" ca="1" si="139"/>
        <v>#N/A</v>
      </c>
    </row>
    <row r="125" spans="2:208" s="70" customFormat="1" ht="15" customHeight="1">
      <c r="B125" s="573">
        <v>51887</v>
      </c>
      <c r="C125" s="573">
        <v>51888</v>
      </c>
      <c r="D125" s="573">
        <v>51889</v>
      </c>
      <c r="E125" s="573">
        <v>52012</v>
      </c>
      <c r="F125" s="573">
        <v>52136</v>
      </c>
      <c r="G125" s="573">
        <v>52137</v>
      </c>
      <c r="H125" s="573">
        <v>52138</v>
      </c>
      <c r="M125" s="50" t="e">
        <f t="shared" ca="1" si="132"/>
        <v>#N/A</v>
      </c>
      <c r="N125" s="216" t="e">
        <f t="shared" ca="1" si="145"/>
        <v>#N/A</v>
      </c>
      <c r="O125" s="216" t="e">
        <f t="shared" ca="1" si="145"/>
        <v>#N/A</v>
      </c>
      <c r="P125" s="216" t="e">
        <f t="shared" ca="1" si="145"/>
        <v>#N/A</v>
      </c>
      <c r="Q125" s="216" t="e">
        <f t="shared" ca="1" si="145"/>
        <v>#N/A</v>
      </c>
      <c r="R125" s="216" t="e">
        <f t="shared" ca="1" si="145"/>
        <v>#N/A</v>
      </c>
      <c r="S125" s="216" t="e">
        <f t="shared" ca="1" si="145"/>
        <v>#N/A</v>
      </c>
      <c r="T125" s="216" t="e">
        <f t="shared" ca="1" si="145"/>
        <v>#N/A</v>
      </c>
      <c r="U125" s="216" t="e">
        <f t="shared" ca="1" si="145"/>
        <v>#N/A</v>
      </c>
      <c r="V125" s="216" t="e">
        <f t="shared" ca="1" si="145"/>
        <v>#N/A</v>
      </c>
      <c r="W125" s="216" t="e">
        <f t="shared" ca="1" si="145"/>
        <v>#N/A</v>
      </c>
      <c r="X125" s="216" t="e">
        <f t="shared" ca="1" si="144"/>
        <v>#N/A</v>
      </c>
      <c r="Y125" s="216" t="e">
        <f t="shared" ca="1" si="144"/>
        <v>#N/A</v>
      </c>
      <c r="Z125" s="216" t="e">
        <f t="shared" ca="1" si="144"/>
        <v>#N/A</v>
      </c>
      <c r="AA125" s="216" t="e">
        <f t="shared" ca="1" si="144"/>
        <v>#N/A</v>
      </c>
      <c r="AB125" s="216" t="e">
        <f t="shared" ca="1" si="144"/>
        <v>#N/A</v>
      </c>
      <c r="AC125" s="216" t="e">
        <f t="shared" ca="1" si="144"/>
        <v>#N/A</v>
      </c>
      <c r="AD125" s="216" t="e">
        <f t="shared" ca="1" si="144"/>
        <v>#N/A</v>
      </c>
      <c r="AE125" s="216" t="e">
        <f t="shared" ca="1" si="144"/>
        <v>#N/A</v>
      </c>
      <c r="AF125" s="216" t="e">
        <f t="shared" ca="1" si="144"/>
        <v>#N/A</v>
      </c>
      <c r="AG125" s="216" t="e">
        <f t="shared" ca="1" si="144"/>
        <v>#N/A</v>
      </c>
      <c r="AH125" s="216" t="e">
        <f t="shared" ca="1" si="144"/>
        <v>#N/A</v>
      </c>
      <c r="AI125" s="216" t="e">
        <f t="shared" ca="1" si="144"/>
        <v>#N/A</v>
      </c>
      <c r="AJ125" s="216" t="e">
        <f t="shared" ca="1" si="144"/>
        <v>#N/A</v>
      </c>
      <c r="AK125" s="216" t="e">
        <f t="shared" ca="1" si="144"/>
        <v>#N/A</v>
      </c>
      <c r="AL125" s="216" t="e">
        <f t="shared" ca="1" si="144"/>
        <v>#N/A</v>
      </c>
      <c r="AM125" s="216" t="e">
        <f t="shared" ca="1" si="144"/>
        <v>#N/A</v>
      </c>
      <c r="AN125" s="216" t="e">
        <f t="shared" ca="1" si="146"/>
        <v>#N/A</v>
      </c>
      <c r="AO125" s="216" t="e">
        <f t="shared" ca="1" si="146"/>
        <v>#N/A</v>
      </c>
      <c r="AP125" s="216" t="e">
        <f t="shared" ca="1" si="146"/>
        <v>#N/A</v>
      </c>
      <c r="AQ125" s="216" t="e">
        <f t="shared" ca="1" si="146"/>
        <v>#N/A</v>
      </c>
      <c r="AR125" s="216" t="e">
        <f t="shared" ca="1" si="146"/>
        <v>#N/A</v>
      </c>
      <c r="AS125" s="223" t="e">
        <f t="shared" ca="1" si="146"/>
        <v>#N/A</v>
      </c>
      <c r="AT125" s="34"/>
      <c r="AU125" s="215" t="e">
        <f t="shared" ca="1" si="124"/>
        <v>#N/A</v>
      </c>
      <c r="AV125" s="216" t="e">
        <f t="shared" ca="1" si="124"/>
        <v>#N/A</v>
      </c>
      <c r="AW125" s="217" t="e">
        <f t="shared" ca="1" si="131"/>
        <v>#N/A</v>
      </c>
      <c r="AX125" s="218" t="e">
        <f t="shared" ca="1" si="131"/>
        <v>#N/A</v>
      </c>
      <c r="AY125" s="218" t="e">
        <f t="shared" ca="1" si="131"/>
        <v>#N/A</v>
      </c>
      <c r="AZ125" s="218" t="e">
        <f t="shared" ca="1" si="133"/>
        <v>#N/A</v>
      </c>
      <c r="BA125" s="219" t="e">
        <f t="shared" ca="1" si="133"/>
        <v>#N/A</v>
      </c>
      <c r="BB125" s="34"/>
      <c r="BC125" s="34">
        <f t="shared" si="126"/>
        <v>34</v>
      </c>
      <c r="BD125" s="531">
        <v>20</v>
      </c>
      <c r="BE125" s="535">
        <f t="shared" si="127"/>
        <v>44640</v>
      </c>
      <c r="BF125" s="536" t="str">
        <f t="shared" si="128"/>
        <v>일</v>
      </c>
      <c r="BG125" s="534" t="e">
        <f t="shared" ca="1" si="143"/>
        <v>#REF!</v>
      </c>
      <c r="BH125" s="534" t="e">
        <f t="shared" ca="1" si="143"/>
        <v>#N/A</v>
      </c>
      <c r="BI125" s="534" t="e">
        <f t="shared" ca="1" si="143"/>
        <v>#N/A</v>
      </c>
      <c r="BJ125" s="534" t="e">
        <f t="shared" ca="1" si="143"/>
        <v>#N/A</v>
      </c>
      <c r="BK125" s="534" t="e">
        <f t="shared" ca="1" si="143"/>
        <v>#N/A</v>
      </c>
      <c r="BL125" s="534" t="e">
        <f t="shared" ca="1" si="143"/>
        <v>#N/A</v>
      </c>
      <c r="BM125" s="534" t="e">
        <f t="shared" ca="1" si="143"/>
        <v>#N/A</v>
      </c>
      <c r="BN125" s="534" t="e">
        <f t="shared" ca="1" si="143"/>
        <v>#N/A</v>
      </c>
      <c r="BO125" s="534" t="e">
        <f t="shared" ca="1" si="143"/>
        <v>#N/A</v>
      </c>
      <c r="BP125" s="534" t="e">
        <f t="shared" ca="1" si="143"/>
        <v>#N/A</v>
      </c>
      <c r="BQ125" s="534" t="e">
        <f t="shared" ca="1" si="143"/>
        <v>#N/A</v>
      </c>
      <c r="BR125" s="534" t="e">
        <f t="shared" ca="1" si="143"/>
        <v>#N/A</v>
      </c>
      <c r="BS125" s="534" t="e">
        <f t="shared" ca="1" si="143"/>
        <v>#N/A</v>
      </c>
      <c r="BT125" s="534" t="e">
        <f t="shared" ca="1" si="143"/>
        <v>#N/A</v>
      </c>
      <c r="BU125" s="534" t="e">
        <f t="shared" ca="1" si="143"/>
        <v>#N/A</v>
      </c>
      <c r="BV125" s="534" t="e">
        <f t="shared" ca="1" si="143"/>
        <v>#N/A</v>
      </c>
      <c r="BW125" s="534" t="e">
        <f t="shared" ca="1" si="134"/>
        <v>#N/A</v>
      </c>
      <c r="BX125" s="534" t="e">
        <f t="shared" ca="1" si="134"/>
        <v>#N/A</v>
      </c>
      <c r="BY125" s="534" t="e">
        <f t="shared" ca="1" si="134"/>
        <v>#N/A</v>
      </c>
      <c r="BZ125" s="534" t="e">
        <f t="shared" ca="1" si="134"/>
        <v>#N/A</v>
      </c>
      <c r="CA125" s="534" t="e">
        <f t="shared" ca="1" si="134"/>
        <v>#N/A</v>
      </c>
      <c r="CB125" s="534" t="e">
        <f t="shared" ca="1" si="134"/>
        <v>#N/A</v>
      </c>
      <c r="CC125" s="216" t="e">
        <f t="shared" ca="1" si="134"/>
        <v>#N/A</v>
      </c>
      <c r="CD125" s="216" t="e">
        <f t="shared" ca="1" si="134"/>
        <v>#N/A</v>
      </c>
      <c r="CE125" s="216" t="e">
        <f t="shared" ca="1" si="134"/>
        <v>#N/A</v>
      </c>
      <c r="CF125" s="216" t="e">
        <f t="shared" ca="1" si="134"/>
        <v>#N/A</v>
      </c>
      <c r="CG125" s="216" t="e">
        <f t="shared" ca="1" si="134"/>
        <v>#N/A</v>
      </c>
      <c r="CH125" s="216" t="e">
        <f t="shared" ca="1" si="134"/>
        <v>#N/A</v>
      </c>
      <c r="CI125" s="216" t="e">
        <f t="shared" ca="1" si="134"/>
        <v>#N/A</v>
      </c>
      <c r="CJ125" s="216" t="e">
        <f t="shared" ca="1" si="134"/>
        <v>#N/A</v>
      </c>
      <c r="CK125" s="216" t="e">
        <f t="shared" ca="1" si="134"/>
        <v>#N/A</v>
      </c>
      <c r="CL125" s="216" t="e">
        <f t="shared" ca="1" si="134"/>
        <v>#N/A</v>
      </c>
      <c r="CM125" s="216" t="e">
        <f t="shared" ca="1" si="135"/>
        <v>#N/A</v>
      </c>
      <c r="CN125" s="216" t="e">
        <f t="shared" ca="1" si="135"/>
        <v>#N/A</v>
      </c>
      <c r="CO125" s="216" t="e">
        <f t="shared" ca="1" si="135"/>
        <v>#N/A</v>
      </c>
      <c r="CP125" s="216" t="e">
        <f t="shared" ca="1" si="135"/>
        <v>#N/A</v>
      </c>
      <c r="CQ125" s="216" t="e">
        <f t="shared" ca="1" si="135"/>
        <v>#N/A</v>
      </c>
      <c r="CR125" s="216" t="e">
        <f t="shared" ca="1" si="135"/>
        <v>#N/A</v>
      </c>
      <c r="CS125" s="216" t="e">
        <f t="shared" ca="1" si="135"/>
        <v>#N/A</v>
      </c>
      <c r="CT125" s="216" t="e">
        <f t="shared" ca="1" si="135"/>
        <v>#N/A</v>
      </c>
      <c r="CU125" s="216" t="e">
        <f t="shared" ca="1" si="135"/>
        <v>#N/A</v>
      </c>
      <c r="CV125" s="216" t="e">
        <f t="shared" ca="1" si="135"/>
        <v>#N/A</v>
      </c>
      <c r="CW125" s="216" t="e">
        <f t="shared" ca="1" si="135"/>
        <v>#N/A</v>
      </c>
      <c r="CX125" s="216" t="e">
        <f t="shared" ca="1" si="135"/>
        <v>#N/A</v>
      </c>
      <c r="CY125" s="216" t="e">
        <f t="shared" ca="1" si="135"/>
        <v>#N/A</v>
      </c>
      <c r="CZ125" s="216" t="e">
        <f t="shared" ca="1" si="135"/>
        <v>#N/A</v>
      </c>
      <c r="DA125" s="216" t="e">
        <f t="shared" ca="1" si="135"/>
        <v>#N/A</v>
      </c>
      <c r="DB125" s="216" t="e">
        <f t="shared" ca="1" si="135"/>
        <v>#N/A</v>
      </c>
      <c r="DC125" s="216" t="e">
        <f t="shared" ca="1" si="136"/>
        <v>#N/A</v>
      </c>
      <c r="DD125" s="216" t="e">
        <f t="shared" ca="1" si="136"/>
        <v>#N/A</v>
      </c>
      <c r="DE125" s="216" t="e">
        <f t="shared" ca="1" si="136"/>
        <v>#N/A</v>
      </c>
      <c r="DF125" s="216" t="e">
        <f t="shared" ca="1" si="136"/>
        <v>#N/A</v>
      </c>
      <c r="DG125" s="216" t="e">
        <f t="shared" ca="1" si="136"/>
        <v>#N/A</v>
      </c>
      <c r="DH125" s="216" t="e">
        <f t="shared" ca="1" si="136"/>
        <v>#N/A</v>
      </c>
      <c r="DI125" s="216" t="e">
        <f t="shared" ca="1" si="136"/>
        <v>#N/A</v>
      </c>
      <c r="DJ125" s="216" t="e">
        <f t="shared" ca="1" si="136"/>
        <v>#N/A</v>
      </c>
      <c r="DK125" s="216" t="e">
        <f t="shared" ca="1" si="136"/>
        <v>#N/A</v>
      </c>
      <c r="DL125" s="216" t="e">
        <f t="shared" ca="1" si="136"/>
        <v>#N/A</v>
      </c>
      <c r="DM125" s="216" t="e">
        <f t="shared" ca="1" si="136"/>
        <v>#N/A</v>
      </c>
      <c r="DN125" s="216" t="e">
        <f t="shared" ca="1" si="136"/>
        <v>#N/A</v>
      </c>
      <c r="DO125" s="216" t="e">
        <f t="shared" ca="1" si="136"/>
        <v>#N/A</v>
      </c>
      <c r="DP125" s="216" t="e">
        <f t="shared" ca="1" si="136"/>
        <v>#N/A</v>
      </c>
      <c r="DQ125" s="216" t="e">
        <f t="shared" ca="1" si="136"/>
        <v>#N/A</v>
      </c>
      <c r="DR125" s="216" t="e">
        <f t="shared" ca="1" si="136"/>
        <v>#N/A</v>
      </c>
      <c r="DS125" s="216" t="e">
        <f t="shared" ca="1" si="140"/>
        <v>#N/A</v>
      </c>
      <c r="DT125" s="216" t="e">
        <f t="shared" ca="1" si="140"/>
        <v>#N/A</v>
      </c>
      <c r="DU125" s="216" t="e">
        <f t="shared" ca="1" si="140"/>
        <v>#N/A</v>
      </c>
      <c r="DV125" s="216" t="e">
        <f t="shared" ca="1" si="140"/>
        <v>#N/A</v>
      </c>
      <c r="DW125" s="216" t="e">
        <f t="shared" ca="1" si="140"/>
        <v>#N/A</v>
      </c>
      <c r="DX125" s="216" t="e">
        <f t="shared" ca="1" si="140"/>
        <v>#N/A</v>
      </c>
      <c r="DY125" s="216" t="e">
        <f t="shared" ca="1" si="140"/>
        <v>#N/A</v>
      </c>
      <c r="DZ125" s="216" t="e">
        <f t="shared" ca="1" si="140"/>
        <v>#N/A</v>
      </c>
      <c r="EA125" s="216" t="e">
        <f t="shared" ca="1" si="140"/>
        <v>#N/A</v>
      </c>
      <c r="EB125" s="216" t="e">
        <f t="shared" ca="1" si="140"/>
        <v>#N/A</v>
      </c>
      <c r="EC125" s="216" t="e">
        <f t="shared" ca="1" si="140"/>
        <v>#N/A</v>
      </c>
      <c r="ED125" s="216" t="e">
        <f t="shared" ca="1" si="140"/>
        <v>#N/A</v>
      </c>
      <c r="EE125" s="216" t="e">
        <f t="shared" ca="1" si="140"/>
        <v>#N/A</v>
      </c>
      <c r="EF125" s="216" t="e">
        <f t="shared" ca="1" si="140"/>
        <v>#N/A</v>
      </c>
      <c r="EG125" s="216" t="e">
        <f t="shared" ca="1" si="140"/>
        <v>#N/A</v>
      </c>
      <c r="EH125" s="216" t="e">
        <f t="shared" ca="1" si="140"/>
        <v>#N/A</v>
      </c>
      <c r="EI125" s="216" t="e">
        <f t="shared" ca="1" si="137"/>
        <v>#N/A</v>
      </c>
      <c r="EJ125" s="216" t="e">
        <f t="shared" ca="1" si="137"/>
        <v>#N/A</v>
      </c>
      <c r="EK125" s="216" t="e">
        <f t="shared" ca="1" si="137"/>
        <v>#N/A</v>
      </c>
      <c r="EL125" s="216" t="e">
        <f t="shared" ca="1" si="137"/>
        <v>#N/A</v>
      </c>
      <c r="EM125" s="216" t="e">
        <f t="shared" ca="1" si="137"/>
        <v>#N/A</v>
      </c>
      <c r="EN125" s="216" t="e">
        <f t="shared" ca="1" si="137"/>
        <v>#N/A</v>
      </c>
      <c r="EO125" s="216" t="e">
        <f t="shared" ca="1" si="137"/>
        <v>#N/A</v>
      </c>
      <c r="EP125" s="216" t="e">
        <f t="shared" ca="1" si="137"/>
        <v>#N/A</v>
      </c>
      <c r="EQ125" s="216" t="e">
        <f t="shared" ca="1" si="137"/>
        <v>#N/A</v>
      </c>
      <c r="ER125" s="216" t="e">
        <f t="shared" ca="1" si="137"/>
        <v>#N/A</v>
      </c>
      <c r="ES125" s="216" t="e">
        <f t="shared" ca="1" si="137"/>
        <v>#N/A</v>
      </c>
      <c r="ET125" s="216" t="e">
        <f t="shared" ca="1" si="137"/>
        <v>#N/A</v>
      </c>
      <c r="EU125" s="216" t="e">
        <f t="shared" ca="1" si="137"/>
        <v>#N/A</v>
      </c>
      <c r="EV125" s="216" t="e">
        <f t="shared" ca="1" si="137"/>
        <v>#N/A</v>
      </c>
      <c r="EW125" s="216" t="e">
        <f t="shared" ca="1" si="137"/>
        <v>#N/A</v>
      </c>
      <c r="EX125" s="216" t="e">
        <f t="shared" ca="1" si="137"/>
        <v>#N/A</v>
      </c>
      <c r="EY125" s="216" t="e">
        <f t="shared" ca="1" si="141"/>
        <v>#N/A</v>
      </c>
      <c r="EZ125" s="216" t="e">
        <f t="shared" ca="1" si="141"/>
        <v>#N/A</v>
      </c>
      <c r="FA125" s="216" t="e">
        <f t="shared" ca="1" si="141"/>
        <v>#N/A</v>
      </c>
      <c r="FB125" s="216" t="e">
        <f t="shared" ca="1" si="141"/>
        <v>#N/A</v>
      </c>
      <c r="FC125" s="216" t="e">
        <f t="shared" ca="1" si="141"/>
        <v>#N/A</v>
      </c>
      <c r="FD125" s="216" t="e">
        <f t="shared" ca="1" si="141"/>
        <v>#N/A</v>
      </c>
      <c r="FE125" s="216" t="e">
        <f t="shared" ca="1" si="141"/>
        <v>#N/A</v>
      </c>
      <c r="FF125" s="216" t="e">
        <f t="shared" ca="1" si="141"/>
        <v>#N/A</v>
      </c>
      <c r="FG125" s="216" t="e">
        <f t="shared" ca="1" si="141"/>
        <v>#N/A</v>
      </c>
      <c r="FH125" s="216" t="e">
        <f t="shared" ca="1" si="141"/>
        <v>#N/A</v>
      </c>
      <c r="FI125" s="216" t="e">
        <f t="shared" ca="1" si="141"/>
        <v>#N/A</v>
      </c>
      <c r="FJ125" s="216" t="e">
        <f t="shared" ca="1" si="141"/>
        <v>#N/A</v>
      </c>
      <c r="FK125" s="216" t="e">
        <f t="shared" ca="1" si="141"/>
        <v>#N/A</v>
      </c>
      <c r="FL125" s="216" t="e">
        <f t="shared" ca="1" si="141"/>
        <v>#N/A</v>
      </c>
      <c r="FM125" s="216" t="e">
        <f t="shared" ca="1" si="141"/>
        <v>#N/A</v>
      </c>
      <c r="FN125" s="216" t="e">
        <f t="shared" ca="1" si="141"/>
        <v>#N/A</v>
      </c>
      <c r="FO125" s="216" t="e">
        <f t="shared" ca="1" si="138"/>
        <v>#N/A</v>
      </c>
      <c r="FP125" s="216" t="e">
        <f t="shared" ca="1" si="138"/>
        <v>#N/A</v>
      </c>
      <c r="FQ125" s="216" t="e">
        <f t="shared" ca="1" si="138"/>
        <v>#N/A</v>
      </c>
      <c r="FR125" s="216" t="e">
        <f t="shared" ca="1" si="138"/>
        <v>#N/A</v>
      </c>
      <c r="FS125" s="216" t="e">
        <f t="shared" ca="1" si="138"/>
        <v>#N/A</v>
      </c>
      <c r="FT125" s="216" t="e">
        <f t="shared" ca="1" si="138"/>
        <v>#N/A</v>
      </c>
      <c r="FU125" s="216" t="e">
        <f t="shared" ca="1" si="138"/>
        <v>#N/A</v>
      </c>
      <c r="FV125" s="216" t="e">
        <f t="shared" ca="1" si="138"/>
        <v>#N/A</v>
      </c>
      <c r="FW125" s="216" t="e">
        <f t="shared" ca="1" si="138"/>
        <v>#N/A</v>
      </c>
      <c r="FX125" s="216" t="e">
        <f t="shared" ca="1" si="138"/>
        <v>#N/A</v>
      </c>
      <c r="FY125" s="216" t="e">
        <f t="shared" ca="1" si="138"/>
        <v>#N/A</v>
      </c>
      <c r="FZ125" s="216" t="e">
        <f t="shared" ca="1" si="138"/>
        <v>#N/A</v>
      </c>
      <c r="GA125" s="216" t="e">
        <f t="shared" ca="1" si="138"/>
        <v>#N/A</v>
      </c>
      <c r="GB125" s="216" t="e">
        <f t="shared" ca="1" si="138"/>
        <v>#N/A</v>
      </c>
      <c r="GC125" s="216" t="e">
        <f t="shared" ca="1" si="138"/>
        <v>#N/A</v>
      </c>
      <c r="GD125" s="216" t="e">
        <f t="shared" ca="1" si="138"/>
        <v>#N/A</v>
      </c>
      <c r="GE125" s="216" t="e">
        <f t="shared" ca="1" si="142"/>
        <v>#N/A</v>
      </c>
      <c r="GF125" s="216" t="e">
        <f t="shared" ca="1" si="142"/>
        <v>#N/A</v>
      </c>
      <c r="GG125" s="216" t="e">
        <f t="shared" ca="1" si="142"/>
        <v>#N/A</v>
      </c>
      <c r="GH125" s="216" t="e">
        <f t="shared" ca="1" si="142"/>
        <v>#N/A</v>
      </c>
      <c r="GI125" s="216" t="e">
        <f t="shared" ca="1" si="142"/>
        <v>#N/A</v>
      </c>
      <c r="GJ125" s="216" t="e">
        <f t="shared" ca="1" si="142"/>
        <v>#N/A</v>
      </c>
      <c r="GK125" s="216" t="e">
        <f t="shared" ca="1" si="142"/>
        <v>#N/A</v>
      </c>
      <c r="GL125" s="216" t="e">
        <f t="shared" ca="1" si="142"/>
        <v>#N/A</v>
      </c>
      <c r="GM125" s="216" t="e">
        <f t="shared" ca="1" si="142"/>
        <v>#N/A</v>
      </c>
      <c r="GN125" s="216" t="e">
        <f t="shared" ca="1" si="142"/>
        <v>#N/A</v>
      </c>
      <c r="GO125" s="216" t="e">
        <f t="shared" ca="1" si="142"/>
        <v>#N/A</v>
      </c>
      <c r="GP125" s="216" t="e">
        <f t="shared" ca="1" si="142"/>
        <v>#N/A</v>
      </c>
      <c r="GQ125" s="216" t="e">
        <f t="shared" ca="1" si="142"/>
        <v>#N/A</v>
      </c>
      <c r="GR125" s="216" t="e">
        <f t="shared" ca="1" si="142"/>
        <v>#N/A</v>
      </c>
      <c r="GS125" s="216" t="e">
        <f t="shared" ca="1" si="142"/>
        <v>#N/A</v>
      </c>
      <c r="GT125" s="216" t="e">
        <f t="shared" ca="1" si="142"/>
        <v>#N/A</v>
      </c>
      <c r="GU125" s="216" t="e">
        <f t="shared" ca="1" si="139"/>
        <v>#N/A</v>
      </c>
      <c r="GV125" s="216" t="e">
        <f t="shared" ca="1" si="139"/>
        <v>#N/A</v>
      </c>
      <c r="GW125" s="216" t="e">
        <f t="shared" ca="1" si="139"/>
        <v>#N/A</v>
      </c>
      <c r="GX125" s="216" t="e">
        <f t="shared" ca="1" si="139"/>
        <v>#N/A</v>
      </c>
      <c r="GY125" s="216" t="e">
        <f t="shared" ca="1" si="139"/>
        <v>#N/A</v>
      </c>
      <c r="GZ125" s="216" t="e">
        <f t="shared" ca="1" si="139"/>
        <v>#N/A</v>
      </c>
    </row>
    <row r="126" spans="2:208" s="70" customFormat="1" ht="15" customHeight="1">
      <c r="B126" s="573">
        <v>52271</v>
      </c>
      <c r="C126" s="573">
        <v>52272</v>
      </c>
      <c r="D126" s="573">
        <v>52273</v>
      </c>
      <c r="E126" s="573">
        <v>52367</v>
      </c>
      <c r="F126" s="573">
        <v>52490</v>
      </c>
      <c r="G126" s="573">
        <v>52491</v>
      </c>
      <c r="H126" s="573">
        <v>52492</v>
      </c>
      <c r="M126" s="50" t="e">
        <f t="shared" ca="1" si="132"/>
        <v>#N/A</v>
      </c>
      <c r="N126" s="216" t="e">
        <f t="shared" ca="1" si="145"/>
        <v>#N/A</v>
      </c>
      <c r="O126" s="216" t="e">
        <f t="shared" ca="1" si="145"/>
        <v>#N/A</v>
      </c>
      <c r="P126" s="216" t="e">
        <f t="shared" ca="1" si="145"/>
        <v>#N/A</v>
      </c>
      <c r="Q126" s="216" t="e">
        <f t="shared" ca="1" si="145"/>
        <v>#N/A</v>
      </c>
      <c r="R126" s="216" t="e">
        <f t="shared" ca="1" si="145"/>
        <v>#N/A</v>
      </c>
      <c r="S126" s="216" t="e">
        <f t="shared" ca="1" si="145"/>
        <v>#N/A</v>
      </c>
      <c r="T126" s="216" t="e">
        <f t="shared" ca="1" si="145"/>
        <v>#N/A</v>
      </c>
      <c r="U126" s="216" t="e">
        <f t="shared" ca="1" si="145"/>
        <v>#N/A</v>
      </c>
      <c r="V126" s="216" t="e">
        <f t="shared" ca="1" si="145"/>
        <v>#N/A</v>
      </c>
      <c r="W126" s="216" t="e">
        <f t="shared" ca="1" si="145"/>
        <v>#N/A</v>
      </c>
      <c r="X126" s="216" t="e">
        <f t="shared" ca="1" si="144"/>
        <v>#N/A</v>
      </c>
      <c r="Y126" s="216" t="e">
        <f t="shared" ca="1" si="144"/>
        <v>#N/A</v>
      </c>
      <c r="Z126" s="216" t="e">
        <f t="shared" ca="1" si="144"/>
        <v>#N/A</v>
      </c>
      <c r="AA126" s="216" t="e">
        <f t="shared" ca="1" si="144"/>
        <v>#N/A</v>
      </c>
      <c r="AB126" s="216" t="e">
        <f t="shared" ca="1" si="144"/>
        <v>#N/A</v>
      </c>
      <c r="AC126" s="216" t="e">
        <f t="shared" ca="1" si="144"/>
        <v>#N/A</v>
      </c>
      <c r="AD126" s="216" t="e">
        <f t="shared" ca="1" si="144"/>
        <v>#N/A</v>
      </c>
      <c r="AE126" s="216" t="e">
        <f t="shared" ca="1" si="144"/>
        <v>#N/A</v>
      </c>
      <c r="AF126" s="216" t="e">
        <f t="shared" ca="1" si="144"/>
        <v>#N/A</v>
      </c>
      <c r="AG126" s="216" t="e">
        <f t="shared" ca="1" si="144"/>
        <v>#N/A</v>
      </c>
      <c r="AH126" s="216" t="e">
        <f t="shared" ca="1" si="144"/>
        <v>#N/A</v>
      </c>
      <c r="AI126" s="216" t="e">
        <f t="shared" ca="1" si="144"/>
        <v>#N/A</v>
      </c>
      <c r="AJ126" s="216" t="e">
        <f t="shared" ca="1" si="144"/>
        <v>#N/A</v>
      </c>
      <c r="AK126" s="216" t="e">
        <f t="shared" ca="1" si="144"/>
        <v>#N/A</v>
      </c>
      <c r="AL126" s="216" t="e">
        <f t="shared" ca="1" si="144"/>
        <v>#N/A</v>
      </c>
      <c r="AM126" s="216" t="e">
        <f t="shared" ca="1" si="144"/>
        <v>#N/A</v>
      </c>
      <c r="AN126" s="216" t="e">
        <f t="shared" ca="1" si="146"/>
        <v>#N/A</v>
      </c>
      <c r="AO126" s="216" t="e">
        <f t="shared" ca="1" si="146"/>
        <v>#N/A</v>
      </c>
      <c r="AP126" s="216" t="e">
        <f t="shared" ca="1" si="146"/>
        <v>#N/A</v>
      </c>
      <c r="AQ126" s="216" t="e">
        <f t="shared" ca="1" si="146"/>
        <v>#N/A</v>
      </c>
      <c r="AR126" s="216" t="e">
        <f t="shared" ca="1" si="146"/>
        <v>#N/A</v>
      </c>
      <c r="AS126" s="223" t="e">
        <f t="shared" ca="1" si="146"/>
        <v>#N/A</v>
      </c>
      <c r="AT126" s="34"/>
      <c r="AU126" s="215" t="e">
        <f t="shared" ca="1" si="124"/>
        <v>#N/A</v>
      </c>
      <c r="AV126" s="216" t="e">
        <f t="shared" ca="1" si="124"/>
        <v>#N/A</v>
      </c>
      <c r="AW126" s="217" t="e">
        <f t="shared" ca="1" si="131"/>
        <v>#N/A</v>
      </c>
      <c r="AX126" s="218" t="e">
        <f t="shared" ca="1" si="131"/>
        <v>#N/A</v>
      </c>
      <c r="AY126" s="218" t="e">
        <f t="shared" ca="1" si="131"/>
        <v>#N/A</v>
      </c>
      <c r="AZ126" s="218" t="e">
        <f t="shared" ca="1" si="133"/>
        <v>#N/A</v>
      </c>
      <c r="BA126" s="219" t="e">
        <f t="shared" ca="1" si="133"/>
        <v>#N/A</v>
      </c>
      <c r="BB126" s="34"/>
      <c r="BC126" s="34">
        <f t="shared" si="126"/>
        <v>35</v>
      </c>
      <c r="BD126" s="531">
        <v>21</v>
      </c>
      <c r="BE126" s="535">
        <f t="shared" si="127"/>
        <v>44641</v>
      </c>
      <c r="BF126" s="536" t="str">
        <f t="shared" si="128"/>
        <v>월</v>
      </c>
      <c r="BG126" s="534" t="e">
        <f t="shared" ca="1" si="143"/>
        <v>#REF!</v>
      </c>
      <c r="BH126" s="534" t="e">
        <f t="shared" ca="1" si="143"/>
        <v>#N/A</v>
      </c>
      <c r="BI126" s="534" t="e">
        <f t="shared" ca="1" si="143"/>
        <v>#N/A</v>
      </c>
      <c r="BJ126" s="534" t="e">
        <f t="shared" ca="1" si="143"/>
        <v>#N/A</v>
      </c>
      <c r="BK126" s="534" t="e">
        <f t="shared" ca="1" si="143"/>
        <v>#N/A</v>
      </c>
      <c r="BL126" s="534" t="e">
        <f t="shared" ca="1" si="143"/>
        <v>#N/A</v>
      </c>
      <c r="BM126" s="534" t="e">
        <f t="shared" ca="1" si="143"/>
        <v>#N/A</v>
      </c>
      <c r="BN126" s="534" t="e">
        <f t="shared" ca="1" si="143"/>
        <v>#N/A</v>
      </c>
      <c r="BO126" s="534" t="e">
        <f t="shared" ca="1" si="143"/>
        <v>#N/A</v>
      </c>
      <c r="BP126" s="534" t="e">
        <f t="shared" ca="1" si="143"/>
        <v>#N/A</v>
      </c>
      <c r="BQ126" s="534" t="e">
        <f t="shared" ca="1" si="143"/>
        <v>#N/A</v>
      </c>
      <c r="BR126" s="534" t="e">
        <f t="shared" ca="1" si="143"/>
        <v>#N/A</v>
      </c>
      <c r="BS126" s="534" t="e">
        <f t="shared" ca="1" si="143"/>
        <v>#N/A</v>
      </c>
      <c r="BT126" s="534" t="e">
        <f t="shared" ca="1" si="143"/>
        <v>#N/A</v>
      </c>
      <c r="BU126" s="534" t="e">
        <f t="shared" ca="1" si="143"/>
        <v>#N/A</v>
      </c>
      <c r="BV126" s="534" t="e">
        <f t="shared" ca="1" si="143"/>
        <v>#N/A</v>
      </c>
      <c r="BW126" s="534" t="e">
        <f t="shared" ca="1" si="134"/>
        <v>#N/A</v>
      </c>
      <c r="BX126" s="534" t="e">
        <f t="shared" ca="1" si="134"/>
        <v>#N/A</v>
      </c>
      <c r="BY126" s="534" t="e">
        <f t="shared" ca="1" si="134"/>
        <v>#N/A</v>
      </c>
      <c r="BZ126" s="534" t="e">
        <f t="shared" ca="1" si="134"/>
        <v>#N/A</v>
      </c>
      <c r="CA126" s="534" t="e">
        <f t="shared" ca="1" si="134"/>
        <v>#N/A</v>
      </c>
      <c r="CB126" s="534" t="e">
        <f t="shared" ca="1" si="134"/>
        <v>#N/A</v>
      </c>
      <c r="CC126" s="216" t="e">
        <f t="shared" ca="1" si="134"/>
        <v>#N/A</v>
      </c>
      <c r="CD126" s="216" t="e">
        <f t="shared" ca="1" si="134"/>
        <v>#N/A</v>
      </c>
      <c r="CE126" s="216" t="e">
        <f t="shared" ca="1" si="134"/>
        <v>#N/A</v>
      </c>
      <c r="CF126" s="216" t="e">
        <f t="shared" ca="1" si="134"/>
        <v>#N/A</v>
      </c>
      <c r="CG126" s="216" t="e">
        <f t="shared" ca="1" si="134"/>
        <v>#N/A</v>
      </c>
      <c r="CH126" s="216" t="e">
        <f t="shared" ca="1" si="134"/>
        <v>#N/A</v>
      </c>
      <c r="CI126" s="216" t="e">
        <f t="shared" ca="1" si="134"/>
        <v>#N/A</v>
      </c>
      <c r="CJ126" s="216" t="e">
        <f t="shared" ca="1" si="134"/>
        <v>#N/A</v>
      </c>
      <c r="CK126" s="216" t="e">
        <f t="shared" ca="1" si="134"/>
        <v>#N/A</v>
      </c>
      <c r="CL126" s="216" t="e">
        <f t="shared" ca="1" si="134"/>
        <v>#N/A</v>
      </c>
      <c r="CM126" s="216" t="e">
        <f t="shared" ca="1" si="135"/>
        <v>#N/A</v>
      </c>
      <c r="CN126" s="216" t="e">
        <f t="shared" ca="1" si="135"/>
        <v>#N/A</v>
      </c>
      <c r="CO126" s="216" t="e">
        <f t="shared" ca="1" si="135"/>
        <v>#N/A</v>
      </c>
      <c r="CP126" s="216" t="e">
        <f t="shared" ca="1" si="135"/>
        <v>#N/A</v>
      </c>
      <c r="CQ126" s="216" t="e">
        <f t="shared" ca="1" si="135"/>
        <v>#N/A</v>
      </c>
      <c r="CR126" s="216" t="e">
        <f t="shared" ca="1" si="135"/>
        <v>#N/A</v>
      </c>
      <c r="CS126" s="216" t="e">
        <f t="shared" ca="1" si="135"/>
        <v>#N/A</v>
      </c>
      <c r="CT126" s="216" t="e">
        <f t="shared" ca="1" si="135"/>
        <v>#N/A</v>
      </c>
      <c r="CU126" s="216" t="e">
        <f t="shared" ca="1" si="135"/>
        <v>#N/A</v>
      </c>
      <c r="CV126" s="216" t="e">
        <f t="shared" ca="1" si="135"/>
        <v>#N/A</v>
      </c>
      <c r="CW126" s="216" t="e">
        <f t="shared" ca="1" si="135"/>
        <v>#N/A</v>
      </c>
      <c r="CX126" s="216" t="e">
        <f t="shared" ca="1" si="135"/>
        <v>#N/A</v>
      </c>
      <c r="CY126" s="216" t="e">
        <f t="shared" ca="1" si="135"/>
        <v>#N/A</v>
      </c>
      <c r="CZ126" s="216" t="e">
        <f t="shared" ca="1" si="135"/>
        <v>#N/A</v>
      </c>
      <c r="DA126" s="216" t="e">
        <f t="shared" ca="1" si="135"/>
        <v>#N/A</v>
      </c>
      <c r="DB126" s="216" t="e">
        <f t="shared" ca="1" si="135"/>
        <v>#N/A</v>
      </c>
      <c r="DC126" s="216" t="e">
        <f t="shared" ca="1" si="136"/>
        <v>#N/A</v>
      </c>
      <c r="DD126" s="216" t="e">
        <f t="shared" ca="1" si="136"/>
        <v>#N/A</v>
      </c>
      <c r="DE126" s="216" t="e">
        <f t="shared" ca="1" si="136"/>
        <v>#N/A</v>
      </c>
      <c r="DF126" s="216" t="e">
        <f t="shared" ca="1" si="136"/>
        <v>#N/A</v>
      </c>
      <c r="DG126" s="216" t="e">
        <f t="shared" ca="1" si="136"/>
        <v>#N/A</v>
      </c>
      <c r="DH126" s="216" t="e">
        <f t="shared" ca="1" si="136"/>
        <v>#N/A</v>
      </c>
      <c r="DI126" s="216" t="e">
        <f t="shared" ca="1" si="136"/>
        <v>#N/A</v>
      </c>
      <c r="DJ126" s="216" t="e">
        <f t="shared" ca="1" si="136"/>
        <v>#N/A</v>
      </c>
      <c r="DK126" s="216" t="e">
        <f t="shared" ca="1" si="136"/>
        <v>#N/A</v>
      </c>
      <c r="DL126" s="216" t="e">
        <f t="shared" ca="1" si="136"/>
        <v>#N/A</v>
      </c>
      <c r="DM126" s="216" t="e">
        <f t="shared" ca="1" si="136"/>
        <v>#N/A</v>
      </c>
      <c r="DN126" s="216" t="e">
        <f t="shared" ca="1" si="136"/>
        <v>#N/A</v>
      </c>
      <c r="DO126" s="216" t="e">
        <f t="shared" ca="1" si="136"/>
        <v>#N/A</v>
      </c>
      <c r="DP126" s="216" t="e">
        <f t="shared" ca="1" si="136"/>
        <v>#N/A</v>
      </c>
      <c r="DQ126" s="216" t="e">
        <f t="shared" ca="1" si="136"/>
        <v>#N/A</v>
      </c>
      <c r="DR126" s="216" t="e">
        <f t="shared" ca="1" si="136"/>
        <v>#N/A</v>
      </c>
      <c r="DS126" s="216" t="e">
        <f t="shared" ca="1" si="140"/>
        <v>#N/A</v>
      </c>
      <c r="DT126" s="216" t="e">
        <f t="shared" ca="1" si="140"/>
        <v>#N/A</v>
      </c>
      <c r="DU126" s="216" t="e">
        <f t="shared" ca="1" si="140"/>
        <v>#N/A</v>
      </c>
      <c r="DV126" s="216" t="e">
        <f t="shared" ca="1" si="140"/>
        <v>#N/A</v>
      </c>
      <c r="DW126" s="216" t="e">
        <f t="shared" ca="1" si="140"/>
        <v>#N/A</v>
      </c>
      <c r="DX126" s="216" t="e">
        <f t="shared" ca="1" si="140"/>
        <v>#N/A</v>
      </c>
      <c r="DY126" s="216" t="e">
        <f t="shared" ca="1" si="140"/>
        <v>#N/A</v>
      </c>
      <c r="DZ126" s="216" t="e">
        <f t="shared" ca="1" si="140"/>
        <v>#N/A</v>
      </c>
      <c r="EA126" s="216" t="e">
        <f t="shared" ca="1" si="140"/>
        <v>#N/A</v>
      </c>
      <c r="EB126" s="216" t="e">
        <f t="shared" ca="1" si="140"/>
        <v>#N/A</v>
      </c>
      <c r="EC126" s="216" t="e">
        <f t="shared" ca="1" si="140"/>
        <v>#N/A</v>
      </c>
      <c r="ED126" s="216" t="e">
        <f t="shared" ca="1" si="140"/>
        <v>#N/A</v>
      </c>
      <c r="EE126" s="216" t="e">
        <f t="shared" ca="1" si="140"/>
        <v>#N/A</v>
      </c>
      <c r="EF126" s="216" t="e">
        <f t="shared" ca="1" si="140"/>
        <v>#N/A</v>
      </c>
      <c r="EG126" s="216" t="e">
        <f t="shared" ca="1" si="140"/>
        <v>#N/A</v>
      </c>
      <c r="EH126" s="216" t="e">
        <f t="shared" ca="1" si="140"/>
        <v>#N/A</v>
      </c>
      <c r="EI126" s="216" t="e">
        <f t="shared" ca="1" si="137"/>
        <v>#N/A</v>
      </c>
      <c r="EJ126" s="216" t="e">
        <f t="shared" ca="1" si="137"/>
        <v>#N/A</v>
      </c>
      <c r="EK126" s="216" t="e">
        <f t="shared" ca="1" si="137"/>
        <v>#N/A</v>
      </c>
      <c r="EL126" s="216" t="e">
        <f t="shared" ca="1" si="137"/>
        <v>#N/A</v>
      </c>
      <c r="EM126" s="216" t="e">
        <f t="shared" ca="1" si="137"/>
        <v>#N/A</v>
      </c>
      <c r="EN126" s="216" t="e">
        <f t="shared" ca="1" si="137"/>
        <v>#N/A</v>
      </c>
      <c r="EO126" s="216" t="e">
        <f t="shared" ca="1" si="137"/>
        <v>#N/A</v>
      </c>
      <c r="EP126" s="216" t="e">
        <f t="shared" ca="1" si="137"/>
        <v>#N/A</v>
      </c>
      <c r="EQ126" s="216" t="e">
        <f t="shared" ca="1" si="137"/>
        <v>#N/A</v>
      </c>
      <c r="ER126" s="216" t="e">
        <f t="shared" ca="1" si="137"/>
        <v>#N/A</v>
      </c>
      <c r="ES126" s="216" t="e">
        <f t="shared" ca="1" si="137"/>
        <v>#N/A</v>
      </c>
      <c r="ET126" s="216" t="e">
        <f t="shared" ca="1" si="137"/>
        <v>#N/A</v>
      </c>
      <c r="EU126" s="216" t="e">
        <f t="shared" ca="1" si="137"/>
        <v>#N/A</v>
      </c>
      <c r="EV126" s="216" t="e">
        <f t="shared" ca="1" si="137"/>
        <v>#N/A</v>
      </c>
      <c r="EW126" s="216" t="e">
        <f t="shared" ca="1" si="137"/>
        <v>#N/A</v>
      </c>
      <c r="EX126" s="216" t="e">
        <f t="shared" ca="1" si="137"/>
        <v>#N/A</v>
      </c>
      <c r="EY126" s="216" t="e">
        <f t="shared" ca="1" si="141"/>
        <v>#N/A</v>
      </c>
      <c r="EZ126" s="216" t="e">
        <f t="shared" ca="1" si="141"/>
        <v>#N/A</v>
      </c>
      <c r="FA126" s="216" t="e">
        <f t="shared" ca="1" si="141"/>
        <v>#N/A</v>
      </c>
      <c r="FB126" s="216" t="e">
        <f t="shared" ca="1" si="141"/>
        <v>#N/A</v>
      </c>
      <c r="FC126" s="216" t="e">
        <f t="shared" ca="1" si="141"/>
        <v>#N/A</v>
      </c>
      <c r="FD126" s="216" t="e">
        <f t="shared" ca="1" si="141"/>
        <v>#N/A</v>
      </c>
      <c r="FE126" s="216" t="e">
        <f t="shared" ca="1" si="141"/>
        <v>#N/A</v>
      </c>
      <c r="FF126" s="216" t="e">
        <f t="shared" ca="1" si="141"/>
        <v>#N/A</v>
      </c>
      <c r="FG126" s="216" t="e">
        <f t="shared" ca="1" si="141"/>
        <v>#N/A</v>
      </c>
      <c r="FH126" s="216" t="e">
        <f t="shared" ca="1" si="141"/>
        <v>#N/A</v>
      </c>
      <c r="FI126" s="216" t="e">
        <f t="shared" ca="1" si="141"/>
        <v>#N/A</v>
      </c>
      <c r="FJ126" s="216" t="e">
        <f t="shared" ca="1" si="141"/>
        <v>#N/A</v>
      </c>
      <c r="FK126" s="216" t="e">
        <f t="shared" ca="1" si="141"/>
        <v>#N/A</v>
      </c>
      <c r="FL126" s="216" t="e">
        <f t="shared" ca="1" si="141"/>
        <v>#N/A</v>
      </c>
      <c r="FM126" s="216" t="e">
        <f t="shared" ca="1" si="141"/>
        <v>#N/A</v>
      </c>
      <c r="FN126" s="216" t="e">
        <f t="shared" ca="1" si="141"/>
        <v>#N/A</v>
      </c>
      <c r="FO126" s="216" t="e">
        <f t="shared" ca="1" si="138"/>
        <v>#N/A</v>
      </c>
      <c r="FP126" s="216" t="e">
        <f t="shared" ca="1" si="138"/>
        <v>#N/A</v>
      </c>
      <c r="FQ126" s="216" t="e">
        <f t="shared" ca="1" si="138"/>
        <v>#N/A</v>
      </c>
      <c r="FR126" s="216" t="e">
        <f t="shared" ca="1" si="138"/>
        <v>#N/A</v>
      </c>
      <c r="FS126" s="216" t="e">
        <f t="shared" ca="1" si="138"/>
        <v>#N/A</v>
      </c>
      <c r="FT126" s="216" t="e">
        <f t="shared" ca="1" si="138"/>
        <v>#N/A</v>
      </c>
      <c r="FU126" s="216" t="e">
        <f t="shared" ca="1" si="138"/>
        <v>#N/A</v>
      </c>
      <c r="FV126" s="216" t="e">
        <f t="shared" ca="1" si="138"/>
        <v>#N/A</v>
      </c>
      <c r="FW126" s="216" t="e">
        <f t="shared" ca="1" si="138"/>
        <v>#N/A</v>
      </c>
      <c r="FX126" s="216" t="e">
        <f t="shared" ca="1" si="138"/>
        <v>#N/A</v>
      </c>
      <c r="FY126" s="216" t="e">
        <f t="shared" ca="1" si="138"/>
        <v>#N/A</v>
      </c>
      <c r="FZ126" s="216" t="e">
        <f t="shared" ca="1" si="138"/>
        <v>#N/A</v>
      </c>
      <c r="GA126" s="216" t="e">
        <f t="shared" ca="1" si="138"/>
        <v>#N/A</v>
      </c>
      <c r="GB126" s="216" t="e">
        <f t="shared" ca="1" si="138"/>
        <v>#N/A</v>
      </c>
      <c r="GC126" s="216" t="e">
        <f t="shared" ca="1" si="138"/>
        <v>#N/A</v>
      </c>
      <c r="GD126" s="216" t="e">
        <f t="shared" ca="1" si="138"/>
        <v>#N/A</v>
      </c>
      <c r="GE126" s="216" t="e">
        <f t="shared" ca="1" si="142"/>
        <v>#N/A</v>
      </c>
      <c r="GF126" s="216" t="e">
        <f t="shared" ca="1" si="142"/>
        <v>#N/A</v>
      </c>
      <c r="GG126" s="216" t="e">
        <f t="shared" ca="1" si="142"/>
        <v>#N/A</v>
      </c>
      <c r="GH126" s="216" t="e">
        <f t="shared" ca="1" si="142"/>
        <v>#N/A</v>
      </c>
      <c r="GI126" s="216" t="e">
        <f t="shared" ca="1" si="142"/>
        <v>#N/A</v>
      </c>
      <c r="GJ126" s="216" t="e">
        <f t="shared" ca="1" si="142"/>
        <v>#N/A</v>
      </c>
      <c r="GK126" s="216" t="e">
        <f t="shared" ca="1" si="142"/>
        <v>#N/A</v>
      </c>
      <c r="GL126" s="216" t="e">
        <f t="shared" ca="1" si="142"/>
        <v>#N/A</v>
      </c>
      <c r="GM126" s="216" t="e">
        <f t="shared" ca="1" si="142"/>
        <v>#N/A</v>
      </c>
      <c r="GN126" s="216" t="e">
        <f t="shared" ca="1" si="142"/>
        <v>#N/A</v>
      </c>
      <c r="GO126" s="216" t="e">
        <f t="shared" ca="1" si="142"/>
        <v>#N/A</v>
      </c>
      <c r="GP126" s="216" t="e">
        <f t="shared" ca="1" si="142"/>
        <v>#N/A</v>
      </c>
      <c r="GQ126" s="216" t="e">
        <f t="shared" ca="1" si="142"/>
        <v>#N/A</v>
      </c>
      <c r="GR126" s="216" t="e">
        <f t="shared" ca="1" si="142"/>
        <v>#N/A</v>
      </c>
      <c r="GS126" s="216" t="e">
        <f t="shared" ca="1" si="142"/>
        <v>#N/A</v>
      </c>
      <c r="GT126" s="216" t="e">
        <f t="shared" ca="1" si="142"/>
        <v>#N/A</v>
      </c>
      <c r="GU126" s="216" t="e">
        <f t="shared" ca="1" si="139"/>
        <v>#N/A</v>
      </c>
      <c r="GV126" s="216" t="e">
        <f t="shared" ca="1" si="139"/>
        <v>#N/A</v>
      </c>
      <c r="GW126" s="216" t="e">
        <f t="shared" ca="1" si="139"/>
        <v>#N/A</v>
      </c>
      <c r="GX126" s="216" t="e">
        <f t="shared" ca="1" si="139"/>
        <v>#N/A</v>
      </c>
      <c r="GY126" s="216" t="e">
        <f t="shared" ca="1" si="139"/>
        <v>#N/A</v>
      </c>
      <c r="GZ126" s="216" t="e">
        <f t="shared" ca="1" si="139"/>
        <v>#N/A</v>
      </c>
    </row>
    <row r="127" spans="2:208" s="70" customFormat="1" ht="15" customHeight="1">
      <c r="B127" s="573">
        <v>52625</v>
      </c>
      <c r="C127" s="573">
        <v>52626</v>
      </c>
      <c r="D127" s="573">
        <v>52627</v>
      </c>
      <c r="E127" s="573">
        <v>52722</v>
      </c>
      <c r="F127" s="573">
        <v>52874</v>
      </c>
      <c r="G127" s="573">
        <v>52875</v>
      </c>
      <c r="H127" s="573">
        <v>52876</v>
      </c>
      <c r="M127" s="50" t="e">
        <f t="shared" ca="1" si="132"/>
        <v>#N/A</v>
      </c>
      <c r="N127" s="216" t="e">
        <f t="shared" ca="1" si="145"/>
        <v>#N/A</v>
      </c>
      <c r="O127" s="216" t="e">
        <f t="shared" ca="1" si="145"/>
        <v>#N/A</v>
      </c>
      <c r="P127" s="216" t="e">
        <f t="shared" ca="1" si="145"/>
        <v>#N/A</v>
      </c>
      <c r="Q127" s="216" t="e">
        <f t="shared" ca="1" si="145"/>
        <v>#N/A</v>
      </c>
      <c r="R127" s="216" t="e">
        <f t="shared" ca="1" si="145"/>
        <v>#N/A</v>
      </c>
      <c r="S127" s="216" t="e">
        <f t="shared" ca="1" si="145"/>
        <v>#N/A</v>
      </c>
      <c r="T127" s="216" t="e">
        <f t="shared" ca="1" si="145"/>
        <v>#N/A</v>
      </c>
      <c r="U127" s="216" t="e">
        <f t="shared" ca="1" si="145"/>
        <v>#N/A</v>
      </c>
      <c r="V127" s="216" t="e">
        <f t="shared" ca="1" si="145"/>
        <v>#N/A</v>
      </c>
      <c r="W127" s="216" t="e">
        <f t="shared" ca="1" si="145"/>
        <v>#N/A</v>
      </c>
      <c r="X127" s="216" t="e">
        <f t="shared" ca="1" si="144"/>
        <v>#N/A</v>
      </c>
      <c r="Y127" s="216" t="e">
        <f t="shared" ca="1" si="144"/>
        <v>#N/A</v>
      </c>
      <c r="Z127" s="216" t="e">
        <f t="shared" ca="1" si="144"/>
        <v>#N/A</v>
      </c>
      <c r="AA127" s="216" t="e">
        <f t="shared" ca="1" si="144"/>
        <v>#N/A</v>
      </c>
      <c r="AB127" s="216" t="e">
        <f t="shared" ca="1" si="144"/>
        <v>#N/A</v>
      </c>
      <c r="AC127" s="216" t="e">
        <f t="shared" ca="1" si="144"/>
        <v>#N/A</v>
      </c>
      <c r="AD127" s="216" t="e">
        <f t="shared" ca="1" si="144"/>
        <v>#N/A</v>
      </c>
      <c r="AE127" s="216" t="e">
        <f t="shared" ca="1" si="144"/>
        <v>#N/A</v>
      </c>
      <c r="AF127" s="216" t="e">
        <f t="shared" ca="1" si="144"/>
        <v>#N/A</v>
      </c>
      <c r="AG127" s="216" t="e">
        <f t="shared" ca="1" si="144"/>
        <v>#N/A</v>
      </c>
      <c r="AH127" s="216" t="e">
        <f t="shared" ca="1" si="144"/>
        <v>#N/A</v>
      </c>
      <c r="AI127" s="216" t="e">
        <f t="shared" ca="1" si="144"/>
        <v>#N/A</v>
      </c>
      <c r="AJ127" s="216" t="e">
        <f t="shared" ca="1" si="144"/>
        <v>#N/A</v>
      </c>
      <c r="AK127" s="216" t="e">
        <f t="shared" ca="1" si="144"/>
        <v>#N/A</v>
      </c>
      <c r="AL127" s="216" t="e">
        <f t="shared" ca="1" si="144"/>
        <v>#N/A</v>
      </c>
      <c r="AM127" s="216" t="e">
        <f t="shared" ca="1" si="144"/>
        <v>#N/A</v>
      </c>
      <c r="AN127" s="216" t="e">
        <f t="shared" ca="1" si="146"/>
        <v>#N/A</v>
      </c>
      <c r="AO127" s="216" t="e">
        <f t="shared" ca="1" si="146"/>
        <v>#N/A</v>
      </c>
      <c r="AP127" s="216" t="e">
        <f t="shared" ca="1" si="146"/>
        <v>#N/A</v>
      </c>
      <c r="AQ127" s="216" t="e">
        <f t="shared" ca="1" si="146"/>
        <v>#N/A</v>
      </c>
      <c r="AR127" s="216" t="e">
        <f t="shared" ca="1" si="146"/>
        <v>#N/A</v>
      </c>
      <c r="AS127" s="223" t="e">
        <f t="shared" ca="1" si="146"/>
        <v>#N/A</v>
      </c>
      <c r="AT127" s="34"/>
      <c r="AU127" s="215" t="e">
        <f t="shared" ca="1" si="124"/>
        <v>#N/A</v>
      </c>
      <c r="AV127" s="216" t="e">
        <f t="shared" ca="1" si="124"/>
        <v>#N/A</v>
      </c>
      <c r="AW127" s="217" t="e">
        <f t="shared" ca="1" si="131"/>
        <v>#N/A</v>
      </c>
      <c r="AX127" s="218" t="e">
        <f t="shared" ca="1" si="131"/>
        <v>#N/A</v>
      </c>
      <c r="AY127" s="218" t="e">
        <f t="shared" ca="1" si="131"/>
        <v>#N/A</v>
      </c>
      <c r="AZ127" s="218" t="e">
        <f t="shared" ca="1" si="133"/>
        <v>#N/A</v>
      </c>
      <c r="BA127" s="219" t="e">
        <f t="shared" ca="1" si="133"/>
        <v>#N/A</v>
      </c>
      <c r="BB127" s="34"/>
      <c r="BC127" s="34">
        <f t="shared" si="126"/>
        <v>36</v>
      </c>
      <c r="BD127" s="531">
        <v>22</v>
      </c>
      <c r="BE127" s="535">
        <f t="shared" si="127"/>
        <v>44642</v>
      </c>
      <c r="BF127" s="536" t="str">
        <f t="shared" si="128"/>
        <v>화</v>
      </c>
      <c r="BG127" s="534" t="e">
        <f t="shared" ca="1" si="143"/>
        <v>#REF!</v>
      </c>
      <c r="BH127" s="534" t="e">
        <f t="shared" ca="1" si="143"/>
        <v>#N/A</v>
      </c>
      <c r="BI127" s="534" t="e">
        <f t="shared" ca="1" si="143"/>
        <v>#N/A</v>
      </c>
      <c r="BJ127" s="534" t="e">
        <f t="shared" ca="1" si="143"/>
        <v>#N/A</v>
      </c>
      <c r="BK127" s="534" t="e">
        <f t="shared" ca="1" si="143"/>
        <v>#N/A</v>
      </c>
      <c r="BL127" s="534" t="e">
        <f t="shared" ca="1" si="143"/>
        <v>#N/A</v>
      </c>
      <c r="BM127" s="534" t="e">
        <f t="shared" ca="1" si="143"/>
        <v>#N/A</v>
      </c>
      <c r="BN127" s="534" t="e">
        <f t="shared" ca="1" si="143"/>
        <v>#N/A</v>
      </c>
      <c r="BO127" s="534" t="e">
        <f t="shared" ca="1" si="143"/>
        <v>#N/A</v>
      </c>
      <c r="BP127" s="534" t="e">
        <f t="shared" ca="1" si="143"/>
        <v>#N/A</v>
      </c>
      <c r="BQ127" s="534" t="e">
        <f t="shared" ca="1" si="143"/>
        <v>#N/A</v>
      </c>
      <c r="BR127" s="534" t="e">
        <f t="shared" ca="1" si="143"/>
        <v>#N/A</v>
      </c>
      <c r="BS127" s="534" t="e">
        <f t="shared" ca="1" si="143"/>
        <v>#N/A</v>
      </c>
      <c r="BT127" s="534" t="e">
        <f t="shared" ca="1" si="143"/>
        <v>#N/A</v>
      </c>
      <c r="BU127" s="534" t="e">
        <f t="shared" ca="1" si="143"/>
        <v>#N/A</v>
      </c>
      <c r="BV127" s="534" t="e">
        <f t="shared" ca="1" si="143"/>
        <v>#N/A</v>
      </c>
      <c r="BW127" s="534" t="e">
        <f t="shared" ca="1" si="134"/>
        <v>#N/A</v>
      </c>
      <c r="BX127" s="534" t="e">
        <f t="shared" ca="1" si="134"/>
        <v>#N/A</v>
      </c>
      <c r="BY127" s="534" t="e">
        <f t="shared" ca="1" si="134"/>
        <v>#N/A</v>
      </c>
      <c r="BZ127" s="534" t="e">
        <f t="shared" ca="1" si="134"/>
        <v>#N/A</v>
      </c>
      <c r="CA127" s="534" t="e">
        <f t="shared" ca="1" si="134"/>
        <v>#N/A</v>
      </c>
      <c r="CB127" s="534" t="e">
        <f t="shared" ca="1" si="134"/>
        <v>#N/A</v>
      </c>
      <c r="CC127" s="216" t="e">
        <f t="shared" ca="1" si="134"/>
        <v>#N/A</v>
      </c>
      <c r="CD127" s="216" t="e">
        <f t="shared" ca="1" si="134"/>
        <v>#N/A</v>
      </c>
      <c r="CE127" s="216" t="e">
        <f t="shared" ca="1" si="134"/>
        <v>#N/A</v>
      </c>
      <c r="CF127" s="216" t="e">
        <f t="shared" ca="1" si="134"/>
        <v>#N/A</v>
      </c>
      <c r="CG127" s="216" t="e">
        <f t="shared" ca="1" si="134"/>
        <v>#N/A</v>
      </c>
      <c r="CH127" s="216" t="e">
        <f t="shared" ca="1" si="134"/>
        <v>#N/A</v>
      </c>
      <c r="CI127" s="216" t="e">
        <f t="shared" ca="1" si="134"/>
        <v>#N/A</v>
      </c>
      <c r="CJ127" s="216" t="e">
        <f t="shared" ca="1" si="134"/>
        <v>#N/A</v>
      </c>
      <c r="CK127" s="216" t="e">
        <f t="shared" ca="1" si="134"/>
        <v>#N/A</v>
      </c>
      <c r="CL127" s="216" t="e">
        <f t="shared" ca="1" si="134"/>
        <v>#N/A</v>
      </c>
      <c r="CM127" s="216" t="e">
        <f t="shared" ca="1" si="135"/>
        <v>#N/A</v>
      </c>
      <c r="CN127" s="216" t="e">
        <f t="shared" ca="1" si="135"/>
        <v>#N/A</v>
      </c>
      <c r="CO127" s="216" t="e">
        <f t="shared" ca="1" si="135"/>
        <v>#N/A</v>
      </c>
      <c r="CP127" s="216" t="e">
        <f t="shared" ca="1" si="135"/>
        <v>#N/A</v>
      </c>
      <c r="CQ127" s="216" t="e">
        <f t="shared" ca="1" si="135"/>
        <v>#N/A</v>
      </c>
      <c r="CR127" s="216" t="e">
        <f t="shared" ca="1" si="135"/>
        <v>#N/A</v>
      </c>
      <c r="CS127" s="216" t="e">
        <f t="shared" ca="1" si="135"/>
        <v>#N/A</v>
      </c>
      <c r="CT127" s="216" t="e">
        <f t="shared" ca="1" si="135"/>
        <v>#N/A</v>
      </c>
      <c r="CU127" s="216" t="e">
        <f t="shared" ca="1" si="135"/>
        <v>#N/A</v>
      </c>
      <c r="CV127" s="216" t="e">
        <f t="shared" ca="1" si="135"/>
        <v>#N/A</v>
      </c>
      <c r="CW127" s="216" t="e">
        <f t="shared" ca="1" si="135"/>
        <v>#N/A</v>
      </c>
      <c r="CX127" s="216" t="e">
        <f t="shared" ca="1" si="135"/>
        <v>#N/A</v>
      </c>
      <c r="CY127" s="216" t="e">
        <f t="shared" ca="1" si="135"/>
        <v>#N/A</v>
      </c>
      <c r="CZ127" s="216" t="e">
        <f t="shared" ca="1" si="135"/>
        <v>#N/A</v>
      </c>
      <c r="DA127" s="216" t="e">
        <f t="shared" ca="1" si="135"/>
        <v>#N/A</v>
      </c>
      <c r="DB127" s="216" t="e">
        <f t="shared" ca="1" si="135"/>
        <v>#N/A</v>
      </c>
      <c r="DC127" s="216" t="e">
        <f t="shared" ca="1" si="136"/>
        <v>#N/A</v>
      </c>
      <c r="DD127" s="216" t="e">
        <f t="shared" ca="1" si="136"/>
        <v>#N/A</v>
      </c>
      <c r="DE127" s="216" t="e">
        <f t="shared" ca="1" si="136"/>
        <v>#N/A</v>
      </c>
      <c r="DF127" s="216" t="e">
        <f t="shared" ca="1" si="136"/>
        <v>#N/A</v>
      </c>
      <c r="DG127" s="216" t="e">
        <f t="shared" ca="1" si="136"/>
        <v>#N/A</v>
      </c>
      <c r="DH127" s="216" t="e">
        <f t="shared" ca="1" si="136"/>
        <v>#N/A</v>
      </c>
      <c r="DI127" s="216" t="e">
        <f t="shared" ca="1" si="136"/>
        <v>#N/A</v>
      </c>
      <c r="DJ127" s="216" t="e">
        <f t="shared" ca="1" si="136"/>
        <v>#N/A</v>
      </c>
      <c r="DK127" s="216" t="e">
        <f t="shared" ca="1" si="136"/>
        <v>#N/A</v>
      </c>
      <c r="DL127" s="216" t="e">
        <f t="shared" ca="1" si="136"/>
        <v>#N/A</v>
      </c>
      <c r="DM127" s="216" t="e">
        <f t="shared" ca="1" si="136"/>
        <v>#N/A</v>
      </c>
      <c r="DN127" s="216" t="e">
        <f t="shared" ca="1" si="136"/>
        <v>#N/A</v>
      </c>
      <c r="DO127" s="216" t="e">
        <f t="shared" ca="1" si="136"/>
        <v>#N/A</v>
      </c>
      <c r="DP127" s="216" t="e">
        <f t="shared" ca="1" si="136"/>
        <v>#N/A</v>
      </c>
      <c r="DQ127" s="216" t="e">
        <f t="shared" ca="1" si="136"/>
        <v>#N/A</v>
      </c>
      <c r="DR127" s="216" t="e">
        <f t="shared" ca="1" si="136"/>
        <v>#N/A</v>
      </c>
      <c r="DS127" s="216" t="e">
        <f t="shared" ca="1" si="140"/>
        <v>#N/A</v>
      </c>
      <c r="DT127" s="216" t="e">
        <f t="shared" ca="1" si="140"/>
        <v>#N/A</v>
      </c>
      <c r="DU127" s="216" t="e">
        <f t="shared" ca="1" si="140"/>
        <v>#N/A</v>
      </c>
      <c r="DV127" s="216" t="e">
        <f t="shared" ca="1" si="140"/>
        <v>#N/A</v>
      </c>
      <c r="DW127" s="216" t="e">
        <f t="shared" ca="1" si="140"/>
        <v>#N/A</v>
      </c>
      <c r="DX127" s="216" t="e">
        <f t="shared" ca="1" si="140"/>
        <v>#N/A</v>
      </c>
      <c r="DY127" s="216" t="e">
        <f t="shared" ca="1" si="140"/>
        <v>#N/A</v>
      </c>
      <c r="DZ127" s="216" t="e">
        <f t="shared" ca="1" si="140"/>
        <v>#N/A</v>
      </c>
      <c r="EA127" s="216" t="e">
        <f t="shared" ca="1" si="140"/>
        <v>#N/A</v>
      </c>
      <c r="EB127" s="216" t="e">
        <f t="shared" ca="1" si="140"/>
        <v>#N/A</v>
      </c>
      <c r="EC127" s="216" t="e">
        <f t="shared" ca="1" si="140"/>
        <v>#N/A</v>
      </c>
      <c r="ED127" s="216" t="e">
        <f t="shared" ca="1" si="140"/>
        <v>#N/A</v>
      </c>
      <c r="EE127" s="216" t="e">
        <f t="shared" ca="1" si="140"/>
        <v>#N/A</v>
      </c>
      <c r="EF127" s="216" t="e">
        <f t="shared" ca="1" si="140"/>
        <v>#N/A</v>
      </c>
      <c r="EG127" s="216" t="e">
        <f t="shared" ca="1" si="140"/>
        <v>#N/A</v>
      </c>
      <c r="EH127" s="216" t="e">
        <f t="shared" ca="1" si="140"/>
        <v>#N/A</v>
      </c>
      <c r="EI127" s="216" t="e">
        <f t="shared" ca="1" si="137"/>
        <v>#N/A</v>
      </c>
      <c r="EJ127" s="216" t="e">
        <f t="shared" ca="1" si="137"/>
        <v>#N/A</v>
      </c>
      <c r="EK127" s="216" t="e">
        <f t="shared" ca="1" si="137"/>
        <v>#N/A</v>
      </c>
      <c r="EL127" s="216" t="e">
        <f t="shared" ca="1" si="137"/>
        <v>#N/A</v>
      </c>
      <c r="EM127" s="216" t="e">
        <f t="shared" ca="1" si="137"/>
        <v>#N/A</v>
      </c>
      <c r="EN127" s="216" t="e">
        <f t="shared" ca="1" si="137"/>
        <v>#N/A</v>
      </c>
      <c r="EO127" s="216" t="e">
        <f t="shared" ca="1" si="137"/>
        <v>#N/A</v>
      </c>
      <c r="EP127" s="216" t="e">
        <f t="shared" ca="1" si="137"/>
        <v>#N/A</v>
      </c>
      <c r="EQ127" s="216" t="e">
        <f t="shared" ca="1" si="137"/>
        <v>#N/A</v>
      </c>
      <c r="ER127" s="216" t="e">
        <f t="shared" ca="1" si="137"/>
        <v>#N/A</v>
      </c>
      <c r="ES127" s="216" t="e">
        <f t="shared" ca="1" si="137"/>
        <v>#N/A</v>
      </c>
      <c r="ET127" s="216" t="e">
        <f t="shared" ca="1" si="137"/>
        <v>#N/A</v>
      </c>
      <c r="EU127" s="216" t="e">
        <f t="shared" ca="1" si="137"/>
        <v>#N/A</v>
      </c>
      <c r="EV127" s="216" t="e">
        <f t="shared" ca="1" si="137"/>
        <v>#N/A</v>
      </c>
      <c r="EW127" s="216" t="e">
        <f t="shared" ca="1" si="137"/>
        <v>#N/A</v>
      </c>
      <c r="EX127" s="216" t="e">
        <f t="shared" ca="1" si="137"/>
        <v>#N/A</v>
      </c>
      <c r="EY127" s="216" t="e">
        <f t="shared" ca="1" si="141"/>
        <v>#N/A</v>
      </c>
      <c r="EZ127" s="216" t="e">
        <f t="shared" ca="1" si="141"/>
        <v>#N/A</v>
      </c>
      <c r="FA127" s="216" t="e">
        <f t="shared" ca="1" si="141"/>
        <v>#N/A</v>
      </c>
      <c r="FB127" s="216" t="e">
        <f t="shared" ca="1" si="141"/>
        <v>#N/A</v>
      </c>
      <c r="FC127" s="216" t="e">
        <f t="shared" ca="1" si="141"/>
        <v>#N/A</v>
      </c>
      <c r="FD127" s="216" t="e">
        <f t="shared" ca="1" si="141"/>
        <v>#N/A</v>
      </c>
      <c r="FE127" s="216" t="e">
        <f t="shared" ca="1" si="141"/>
        <v>#N/A</v>
      </c>
      <c r="FF127" s="216" t="e">
        <f t="shared" ca="1" si="141"/>
        <v>#N/A</v>
      </c>
      <c r="FG127" s="216" t="e">
        <f t="shared" ca="1" si="141"/>
        <v>#N/A</v>
      </c>
      <c r="FH127" s="216" t="e">
        <f t="shared" ca="1" si="141"/>
        <v>#N/A</v>
      </c>
      <c r="FI127" s="216" t="e">
        <f t="shared" ca="1" si="141"/>
        <v>#N/A</v>
      </c>
      <c r="FJ127" s="216" t="e">
        <f t="shared" ca="1" si="141"/>
        <v>#N/A</v>
      </c>
      <c r="FK127" s="216" t="e">
        <f t="shared" ca="1" si="141"/>
        <v>#N/A</v>
      </c>
      <c r="FL127" s="216" t="e">
        <f t="shared" ca="1" si="141"/>
        <v>#N/A</v>
      </c>
      <c r="FM127" s="216" t="e">
        <f t="shared" ca="1" si="141"/>
        <v>#N/A</v>
      </c>
      <c r="FN127" s="216" t="e">
        <f t="shared" ca="1" si="141"/>
        <v>#N/A</v>
      </c>
      <c r="FO127" s="216" t="e">
        <f t="shared" ca="1" si="138"/>
        <v>#N/A</v>
      </c>
      <c r="FP127" s="216" t="e">
        <f t="shared" ca="1" si="138"/>
        <v>#N/A</v>
      </c>
      <c r="FQ127" s="216" t="e">
        <f t="shared" ca="1" si="138"/>
        <v>#N/A</v>
      </c>
      <c r="FR127" s="216" t="e">
        <f t="shared" ca="1" si="138"/>
        <v>#N/A</v>
      </c>
      <c r="FS127" s="216" t="e">
        <f t="shared" ca="1" si="138"/>
        <v>#N/A</v>
      </c>
      <c r="FT127" s="216" t="e">
        <f t="shared" ca="1" si="138"/>
        <v>#N/A</v>
      </c>
      <c r="FU127" s="216" t="e">
        <f t="shared" ca="1" si="138"/>
        <v>#N/A</v>
      </c>
      <c r="FV127" s="216" t="e">
        <f t="shared" ca="1" si="138"/>
        <v>#N/A</v>
      </c>
      <c r="FW127" s="216" t="e">
        <f t="shared" ca="1" si="138"/>
        <v>#N/A</v>
      </c>
      <c r="FX127" s="216" t="e">
        <f t="shared" ca="1" si="138"/>
        <v>#N/A</v>
      </c>
      <c r="FY127" s="216" t="e">
        <f t="shared" ca="1" si="138"/>
        <v>#N/A</v>
      </c>
      <c r="FZ127" s="216" t="e">
        <f t="shared" ca="1" si="138"/>
        <v>#N/A</v>
      </c>
      <c r="GA127" s="216" t="e">
        <f t="shared" ca="1" si="138"/>
        <v>#N/A</v>
      </c>
      <c r="GB127" s="216" t="e">
        <f t="shared" ca="1" si="138"/>
        <v>#N/A</v>
      </c>
      <c r="GC127" s="216" t="e">
        <f t="shared" ca="1" si="138"/>
        <v>#N/A</v>
      </c>
      <c r="GD127" s="216" t="e">
        <f t="shared" ca="1" si="138"/>
        <v>#N/A</v>
      </c>
      <c r="GE127" s="216" t="e">
        <f t="shared" ca="1" si="142"/>
        <v>#N/A</v>
      </c>
      <c r="GF127" s="216" t="e">
        <f t="shared" ca="1" si="142"/>
        <v>#N/A</v>
      </c>
      <c r="GG127" s="216" t="e">
        <f t="shared" ca="1" si="142"/>
        <v>#N/A</v>
      </c>
      <c r="GH127" s="216" t="e">
        <f t="shared" ca="1" si="142"/>
        <v>#N/A</v>
      </c>
      <c r="GI127" s="216" t="e">
        <f t="shared" ca="1" si="142"/>
        <v>#N/A</v>
      </c>
      <c r="GJ127" s="216" t="e">
        <f t="shared" ca="1" si="142"/>
        <v>#N/A</v>
      </c>
      <c r="GK127" s="216" t="e">
        <f t="shared" ca="1" si="142"/>
        <v>#N/A</v>
      </c>
      <c r="GL127" s="216" t="e">
        <f t="shared" ca="1" si="142"/>
        <v>#N/A</v>
      </c>
      <c r="GM127" s="216" t="e">
        <f t="shared" ca="1" si="142"/>
        <v>#N/A</v>
      </c>
      <c r="GN127" s="216" t="e">
        <f t="shared" ca="1" si="142"/>
        <v>#N/A</v>
      </c>
      <c r="GO127" s="216" t="e">
        <f t="shared" ca="1" si="142"/>
        <v>#N/A</v>
      </c>
      <c r="GP127" s="216" t="e">
        <f t="shared" ca="1" si="142"/>
        <v>#N/A</v>
      </c>
      <c r="GQ127" s="216" t="e">
        <f t="shared" ca="1" si="142"/>
        <v>#N/A</v>
      </c>
      <c r="GR127" s="216" t="e">
        <f t="shared" ca="1" si="142"/>
        <v>#N/A</v>
      </c>
      <c r="GS127" s="216" t="e">
        <f t="shared" ca="1" si="142"/>
        <v>#N/A</v>
      </c>
      <c r="GT127" s="216" t="e">
        <f t="shared" ca="1" si="142"/>
        <v>#N/A</v>
      </c>
      <c r="GU127" s="216" t="e">
        <f t="shared" ca="1" si="139"/>
        <v>#N/A</v>
      </c>
      <c r="GV127" s="216" t="e">
        <f t="shared" ca="1" si="139"/>
        <v>#N/A</v>
      </c>
      <c r="GW127" s="216" t="e">
        <f t="shared" ca="1" si="139"/>
        <v>#N/A</v>
      </c>
      <c r="GX127" s="216" t="e">
        <f t="shared" ca="1" si="139"/>
        <v>#N/A</v>
      </c>
      <c r="GY127" s="216" t="e">
        <f t="shared" ca="1" si="139"/>
        <v>#N/A</v>
      </c>
      <c r="GZ127" s="216" t="e">
        <f t="shared" ca="1" si="139"/>
        <v>#N/A</v>
      </c>
    </row>
    <row r="128" spans="2:208" s="70" customFormat="1" ht="15" customHeight="1">
      <c r="B128" s="573">
        <v>53009</v>
      </c>
      <c r="C128" s="573">
        <v>53010</v>
      </c>
      <c r="D128" s="573">
        <v>53011</v>
      </c>
      <c r="E128" s="573">
        <v>53106</v>
      </c>
      <c r="F128" s="573">
        <v>53229</v>
      </c>
      <c r="G128" s="573">
        <v>53230</v>
      </c>
      <c r="H128" s="573">
        <v>53231</v>
      </c>
      <c r="M128" s="50" t="e">
        <f t="shared" ca="1" si="132"/>
        <v>#N/A</v>
      </c>
      <c r="N128" s="216" t="e">
        <f t="shared" ca="1" si="145"/>
        <v>#N/A</v>
      </c>
      <c r="O128" s="216" t="e">
        <f t="shared" ca="1" si="145"/>
        <v>#N/A</v>
      </c>
      <c r="P128" s="216" t="e">
        <f t="shared" ca="1" si="145"/>
        <v>#N/A</v>
      </c>
      <c r="Q128" s="216" t="e">
        <f t="shared" ca="1" si="145"/>
        <v>#N/A</v>
      </c>
      <c r="R128" s="216" t="e">
        <f t="shared" ca="1" si="145"/>
        <v>#N/A</v>
      </c>
      <c r="S128" s="216" t="e">
        <f t="shared" ca="1" si="145"/>
        <v>#N/A</v>
      </c>
      <c r="T128" s="216" t="e">
        <f t="shared" ca="1" si="145"/>
        <v>#N/A</v>
      </c>
      <c r="U128" s="216" t="e">
        <f t="shared" ca="1" si="145"/>
        <v>#N/A</v>
      </c>
      <c r="V128" s="216" t="e">
        <f t="shared" ca="1" si="145"/>
        <v>#N/A</v>
      </c>
      <c r="W128" s="216" t="e">
        <f t="shared" ca="1" si="145"/>
        <v>#N/A</v>
      </c>
      <c r="X128" s="216" t="e">
        <f t="shared" ca="1" si="144"/>
        <v>#N/A</v>
      </c>
      <c r="Y128" s="216" t="e">
        <f t="shared" ca="1" si="144"/>
        <v>#N/A</v>
      </c>
      <c r="Z128" s="216" t="e">
        <f t="shared" ca="1" si="144"/>
        <v>#N/A</v>
      </c>
      <c r="AA128" s="216" t="e">
        <f t="shared" ca="1" si="144"/>
        <v>#N/A</v>
      </c>
      <c r="AB128" s="216" t="e">
        <f t="shared" ca="1" si="144"/>
        <v>#N/A</v>
      </c>
      <c r="AC128" s="216" t="e">
        <f t="shared" ca="1" si="144"/>
        <v>#N/A</v>
      </c>
      <c r="AD128" s="216" t="e">
        <f t="shared" ca="1" si="144"/>
        <v>#N/A</v>
      </c>
      <c r="AE128" s="216" t="e">
        <f t="shared" ca="1" si="144"/>
        <v>#N/A</v>
      </c>
      <c r="AF128" s="216" t="e">
        <f t="shared" ca="1" si="144"/>
        <v>#N/A</v>
      </c>
      <c r="AG128" s="216" t="e">
        <f t="shared" ca="1" si="144"/>
        <v>#N/A</v>
      </c>
      <c r="AH128" s="216" t="e">
        <f t="shared" ca="1" si="144"/>
        <v>#N/A</v>
      </c>
      <c r="AI128" s="216" t="e">
        <f t="shared" ca="1" si="144"/>
        <v>#N/A</v>
      </c>
      <c r="AJ128" s="216" t="e">
        <f t="shared" ca="1" si="144"/>
        <v>#N/A</v>
      </c>
      <c r="AK128" s="216" t="e">
        <f t="shared" ca="1" si="144"/>
        <v>#N/A</v>
      </c>
      <c r="AL128" s="216" t="e">
        <f t="shared" ca="1" si="144"/>
        <v>#N/A</v>
      </c>
      <c r="AM128" s="216" t="e">
        <f t="shared" ca="1" si="144"/>
        <v>#N/A</v>
      </c>
      <c r="AN128" s="216" t="e">
        <f t="shared" ca="1" si="146"/>
        <v>#N/A</v>
      </c>
      <c r="AO128" s="216" t="e">
        <f t="shared" ca="1" si="146"/>
        <v>#N/A</v>
      </c>
      <c r="AP128" s="216" t="e">
        <f t="shared" ca="1" si="146"/>
        <v>#N/A</v>
      </c>
      <c r="AQ128" s="216" t="e">
        <f t="shared" ca="1" si="146"/>
        <v>#N/A</v>
      </c>
      <c r="AR128" s="216" t="e">
        <f t="shared" ca="1" si="146"/>
        <v>#N/A</v>
      </c>
      <c r="AS128" s="223" t="e">
        <f t="shared" ca="1" si="146"/>
        <v>#N/A</v>
      </c>
      <c r="AT128" s="34"/>
      <c r="AU128" s="215" t="e">
        <f t="shared" ca="1" si="124"/>
        <v>#N/A</v>
      </c>
      <c r="AV128" s="216" t="e">
        <f t="shared" ca="1" si="124"/>
        <v>#N/A</v>
      </c>
      <c r="AW128" s="217" t="e">
        <f t="shared" ca="1" si="131"/>
        <v>#N/A</v>
      </c>
      <c r="AX128" s="218" t="e">
        <f t="shared" ca="1" si="131"/>
        <v>#N/A</v>
      </c>
      <c r="AY128" s="218" t="e">
        <f t="shared" ca="1" si="131"/>
        <v>#N/A</v>
      </c>
      <c r="AZ128" s="218" t="e">
        <f t="shared" ca="1" si="133"/>
        <v>#N/A</v>
      </c>
      <c r="BA128" s="219" t="e">
        <f t="shared" ca="1" si="133"/>
        <v>#N/A</v>
      </c>
      <c r="BB128" s="34"/>
      <c r="BC128" s="34">
        <f t="shared" si="126"/>
        <v>37</v>
      </c>
      <c r="BD128" s="531">
        <v>23</v>
      </c>
      <c r="BE128" s="535">
        <f t="shared" si="127"/>
        <v>44643</v>
      </c>
      <c r="BF128" s="536" t="str">
        <f t="shared" si="128"/>
        <v>수</v>
      </c>
      <c r="BG128" s="534" t="e">
        <f t="shared" ca="1" si="143"/>
        <v>#REF!</v>
      </c>
      <c r="BH128" s="534" t="e">
        <f t="shared" ca="1" si="143"/>
        <v>#N/A</v>
      </c>
      <c r="BI128" s="534" t="e">
        <f t="shared" ca="1" si="143"/>
        <v>#N/A</v>
      </c>
      <c r="BJ128" s="534" t="e">
        <f t="shared" ca="1" si="143"/>
        <v>#N/A</v>
      </c>
      <c r="BK128" s="534" t="e">
        <f t="shared" ca="1" si="143"/>
        <v>#N/A</v>
      </c>
      <c r="BL128" s="534" t="e">
        <f t="shared" ca="1" si="143"/>
        <v>#N/A</v>
      </c>
      <c r="BM128" s="534" t="e">
        <f t="shared" ca="1" si="143"/>
        <v>#N/A</v>
      </c>
      <c r="BN128" s="534" t="e">
        <f t="shared" ca="1" si="143"/>
        <v>#N/A</v>
      </c>
      <c r="BO128" s="534" t="e">
        <f t="shared" ca="1" si="143"/>
        <v>#N/A</v>
      </c>
      <c r="BP128" s="534" t="e">
        <f t="shared" ca="1" si="143"/>
        <v>#N/A</v>
      </c>
      <c r="BQ128" s="534" t="e">
        <f t="shared" ca="1" si="143"/>
        <v>#N/A</v>
      </c>
      <c r="BR128" s="534" t="e">
        <f t="shared" ca="1" si="143"/>
        <v>#N/A</v>
      </c>
      <c r="BS128" s="534" t="e">
        <f t="shared" ca="1" si="143"/>
        <v>#N/A</v>
      </c>
      <c r="BT128" s="534" t="e">
        <f t="shared" ca="1" si="143"/>
        <v>#N/A</v>
      </c>
      <c r="BU128" s="534" t="e">
        <f t="shared" ca="1" si="143"/>
        <v>#N/A</v>
      </c>
      <c r="BV128" s="534" t="e">
        <f t="shared" ca="1" si="143"/>
        <v>#N/A</v>
      </c>
      <c r="BW128" s="534" t="e">
        <f t="shared" ca="1" si="134"/>
        <v>#N/A</v>
      </c>
      <c r="BX128" s="534" t="e">
        <f t="shared" ca="1" si="134"/>
        <v>#N/A</v>
      </c>
      <c r="BY128" s="534" t="e">
        <f t="shared" ca="1" si="134"/>
        <v>#N/A</v>
      </c>
      <c r="BZ128" s="534" t="e">
        <f t="shared" ca="1" si="134"/>
        <v>#N/A</v>
      </c>
      <c r="CA128" s="534" t="e">
        <f t="shared" ca="1" si="134"/>
        <v>#N/A</v>
      </c>
      <c r="CB128" s="534" t="e">
        <f t="shared" ca="1" si="134"/>
        <v>#N/A</v>
      </c>
      <c r="CC128" s="216" t="e">
        <f t="shared" ca="1" si="134"/>
        <v>#N/A</v>
      </c>
      <c r="CD128" s="216" t="e">
        <f t="shared" ca="1" si="134"/>
        <v>#N/A</v>
      </c>
      <c r="CE128" s="216" t="e">
        <f t="shared" ca="1" si="134"/>
        <v>#N/A</v>
      </c>
      <c r="CF128" s="216" t="e">
        <f t="shared" ca="1" si="134"/>
        <v>#N/A</v>
      </c>
      <c r="CG128" s="216" t="e">
        <f t="shared" ca="1" si="134"/>
        <v>#N/A</v>
      </c>
      <c r="CH128" s="216" t="e">
        <f t="shared" ca="1" si="134"/>
        <v>#N/A</v>
      </c>
      <c r="CI128" s="216" t="e">
        <f t="shared" ca="1" si="134"/>
        <v>#N/A</v>
      </c>
      <c r="CJ128" s="216" t="e">
        <f t="shared" ca="1" si="134"/>
        <v>#N/A</v>
      </c>
      <c r="CK128" s="216" t="e">
        <f t="shared" ca="1" si="134"/>
        <v>#N/A</v>
      </c>
      <c r="CL128" s="216" t="e">
        <f t="shared" ca="1" si="134"/>
        <v>#N/A</v>
      </c>
      <c r="CM128" s="216" t="e">
        <f t="shared" ca="1" si="135"/>
        <v>#N/A</v>
      </c>
      <c r="CN128" s="216" t="e">
        <f t="shared" ca="1" si="135"/>
        <v>#N/A</v>
      </c>
      <c r="CO128" s="216" t="e">
        <f t="shared" ca="1" si="135"/>
        <v>#N/A</v>
      </c>
      <c r="CP128" s="216" t="e">
        <f t="shared" ca="1" si="135"/>
        <v>#N/A</v>
      </c>
      <c r="CQ128" s="216" t="e">
        <f t="shared" ca="1" si="135"/>
        <v>#N/A</v>
      </c>
      <c r="CR128" s="216" t="e">
        <f t="shared" ca="1" si="135"/>
        <v>#N/A</v>
      </c>
      <c r="CS128" s="216" t="e">
        <f t="shared" ca="1" si="135"/>
        <v>#N/A</v>
      </c>
      <c r="CT128" s="216" t="e">
        <f t="shared" ca="1" si="135"/>
        <v>#N/A</v>
      </c>
      <c r="CU128" s="216" t="e">
        <f t="shared" ca="1" si="135"/>
        <v>#N/A</v>
      </c>
      <c r="CV128" s="216" t="e">
        <f t="shared" ca="1" si="135"/>
        <v>#N/A</v>
      </c>
      <c r="CW128" s="216" t="e">
        <f t="shared" ca="1" si="135"/>
        <v>#N/A</v>
      </c>
      <c r="CX128" s="216" t="e">
        <f t="shared" ca="1" si="135"/>
        <v>#N/A</v>
      </c>
      <c r="CY128" s="216" t="e">
        <f t="shared" ca="1" si="135"/>
        <v>#N/A</v>
      </c>
      <c r="CZ128" s="216" t="e">
        <f t="shared" ca="1" si="135"/>
        <v>#N/A</v>
      </c>
      <c r="DA128" s="216" t="e">
        <f t="shared" ca="1" si="135"/>
        <v>#N/A</v>
      </c>
      <c r="DB128" s="216" t="e">
        <f t="shared" ca="1" si="135"/>
        <v>#N/A</v>
      </c>
      <c r="DC128" s="216" t="e">
        <f t="shared" ca="1" si="136"/>
        <v>#N/A</v>
      </c>
      <c r="DD128" s="216" t="e">
        <f t="shared" ca="1" si="136"/>
        <v>#N/A</v>
      </c>
      <c r="DE128" s="216" t="e">
        <f t="shared" ca="1" si="136"/>
        <v>#N/A</v>
      </c>
      <c r="DF128" s="216" t="e">
        <f t="shared" ca="1" si="136"/>
        <v>#N/A</v>
      </c>
      <c r="DG128" s="216" t="e">
        <f t="shared" ca="1" si="136"/>
        <v>#N/A</v>
      </c>
      <c r="DH128" s="216" t="e">
        <f t="shared" ca="1" si="136"/>
        <v>#N/A</v>
      </c>
      <c r="DI128" s="216" t="e">
        <f t="shared" ca="1" si="136"/>
        <v>#N/A</v>
      </c>
      <c r="DJ128" s="216" t="e">
        <f t="shared" ca="1" si="136"/>
        <v>#N/A</v>
      </c>
      <c r="DK128" s="216" t="e">
        <f t="shared" ca="1" si="136"/>
        <v>#N/A</v>
      </c>
      <c r="DL128" s="216" t="e">
        <f t="shared" ca="1" si="136"/>
        <v>#N/A</v>
      </c>
      <c r="DM128" s="216" t="e">
        <f t="shared" ca="1" si="136"/>
        <v>#N/A</v>
      </c>
      <c r="DN128" s="216" t="e">
        <f t="shared" ca="1" si="136"/>
        <v>#N/A</v>
      </c>
      <c r="DO128" s="216" t="e">
        <f t="shared" ca="1" si="136"/>
        <v>#N/A</v>
      </c>
      <c r="DP128" s="216" t="e">
        <f t="shared" ca="1" si="136"/>
        <v>#N/A</v>
      </c>
      <c r="DQ128" s="216" t="e">
        <f t="shared" ca="1" si="136"/>
        <v>#N/A</v>
      </c>
      <c r="DR128" s="216" t="e">
        <f t="shared" ca="1" si="136"/>
        <v>#N/A</v>
      </c>
      <c r="DS128" s="216" t="e">
        <f t="shared" ca="1" si="140"/>
        <v>#N/A</v>
      </c>
      <c r="DT128" s="216" t="e">
        <f t="shared" ca="1" si="140"/>
        <v>#N/A</v>
      </c>
      <c r="DU128" s="216" t="e">
        <f t="shared" ca="1" si="140"/>
        <v>#N/A</v>
      </c>
      <c r="DV128" s="216" t="e">
        <f t="shared" ca="1" si="140"/>
        <v>#N/A</v>
      </c>
      <c r="DW128" s="216" t="e">
        <f t="shared" ca="1" si="140"/>
        <v>#N/A</v>
      </c>
      <c r="DX128" s="216" t="e">
        <f t="shared" ca="1" si="140"/>
        <v>#N/A</v>
      </c>
      <c r="DY128" s="216" t="e">
        <f t="shared" ca="1" si="140"/>
        <v>#N/A</v>
      </c>
      <c r="DZ128" s="216" t="e">
        <f t="shared" ca="1" si="140"/>
        <v>#N/A</v>
      </c>
      <c r="EA128" s="216" t="e">
        <f t="shared" ca="1" si="140"/>
        <v>#N/A</v>
      </c>
      <c r="EB128" s="216" t="e">
        <f t="shared" ca="1" si="140"/>
        <v>#N/A</v>
      </c>
      <c r="EC128" s="216" t="e">
        <f t="shared" ca="1" si="140"/>
        <v>#N/A</v>
      </c>
      <c r="ED128" s="216" t="e">
        <f t="shared" ca="1" si="140"/>
        <v>#N/A</v>
      </c>
      <c r="EE128" s="216" t="e">
        <f t="shared" ca="1" si="140"/>
        <v>#N/A</v>
      </c>
      <c r="EF128" s="216" t="e">
        <f t="shared" ca="1" si="140"/>
        <v>#N/A</v>
      </c>
      <c r="EG128" s="216" t="e">
        <f t="shared" ca="1" si="140"/>
        <v>#N/A</v>
      </c>
      <c r="EH128" s="216" t="e">
        <f t="shared" ca="1" si="140"/>
        <v>#N/A</v>
      </c>
      <c r="EI128" s="216" t="e">
        <f t="shared" ca="1" si="137"/>
        <v>#N/A</v>
      </c>
      <c r="EJ128" s="216" t="e">
        <f t="shared" ca="1" si="137"/>
        <v>#N/A</v>
      </c>
      <c r="EK128" s="216" t="e">
        <f t="shared" ca="1" si="137"/>
        <v>#N/A</v>
      </c>
      <c r="EL128" s="216" t="e">
        <f t="shared" ca="1" si="137"/>
        <v>#N/A</v>
      </c>
      <c r="EM128" s="216" t="e">
        <f t="shared" ca="1" si="137"/>
        <v>#N/A</v>
      </c>
      <c r="EN128" s="216" t="e">
        <f t="shared" ca="1" si="137"/>
        <v>#N/A</v>
      </c>
      <c r="EO128" s="216" t="e">
        <f t="shared" ca="1" si="137"/>
        <v>#N/A</v>
      </c>
      <c r="EP128" s="216" t="e">
        <f t="shared" ca="1" si="137"/>
        <v>#N/A</v>
      </c>
      <c r="EQ128" s="216" t="e">
        <f t="shared" ca="1" si="137"/>
        <v>#N/A</v>
      </c>
      <c r="ER128" s="216" t="e">
        <f t="shared" ca="1" si="137"/>
        <v>#N/A</v>
      </c>
      <c r="ES128" s="216" t="e">
        <f t="shared" ca="1" si="137"/>
        <v>#N/A</v>
      </c>
      <c r="ET128" s="216" t="e">
        <f t="shared" ca="1" si="137"/>
        <v>#N/A</v>
      </c>
      <c r="EU128" s="216" t="e">
        <f t="shared" ca="1" si="137"/>
        <v>#N/A</v>
      </c>
      <c r="EV128" s="216" t="e">
        <f t="shared" ca="1" si="137"/>
        <v>#N/A</v>
      </c>
      <c r="EW128" s="216" t="e">
        <f t="shared" ca="1" si="137"/>
        <v>#N/A</v>
      </c>
      <c r="EX128" s="216" t="e">
        <f t="shared" ca="1" si="137"/>
        <v>#N/A</v>
      </c>
      <c r="EY128" s="216" t="e">
        <f t="shared" ca="1" si="141"/>
        <v>#N/A</v>
      </c>
      <c r="EZ128" s="216" t="e">
        <f t="shared" ca="1" si="141"/>
        <v>#N/A</v>
      </c>
      <c r="FA128" s="216" t="e">
        <f t="shared" ca="1" si="141"/>
        <v>#N/A</v>
      </c>
      <c r="FB128" s="216" t="e">
        <f t="shared" ca="1" si="141"/>
        <v>#N/A</v>
      </c>
      <c r="FC128" s="216" t="e">
        <f t="shared" ca="1" si="141"/>
        <v>#N/A</v>
      </c>
      <c r="FD128" s="216" t="e">
        <f t="shared" ca="1" si="141"/>
        <v>#N/A</v>
      </c>
      <c r="FE128" s="216" t="e">
        <f t="shared" ca="1" si="141"/>
        <v>#N/A</v>
      </c>
      <c r="FF128" s="216" t="e">
        <f t="shared" ca="1" si="141"/>
        <v>#N/A</v>
      </c>
      <c r="FG128" s="216" t="e">
        <f t="shared" ca="1" si="141"/>
        <v>#N/A</v>
      </c>
      <c r="FH128" s="216" t="e">
        <f t="shared" ca="1" si="141"/>
        <v>#N/A</v>
      </c>
      <c r="FI128" s="216" t="e">
        <f t="shared" ca="1" si="141"/>
        <v>#N/A</v>
      </c>
      <c r="FJ128" s="216" t="e">
        <f t="shared" ca="1" si="141"/>
        <v>#N/A</v>
      </c>
      <c r="FK128" s="216" t="e">
        <f t="shared" ca="1" si="141"/>
        <v>#N/A</v>
      </c>
      <c r="FL128" s="216" t="e">
        <f t="shared" ca="1" si="141"/>
        <v>#N/A</v>
      </c>
      <c r="FM128" s="216" t="e">
        <f t="shared" ca="1" si="141"/>
        <v>#N/A</v>
      </c>
      <c r="FN128" s="216" t="e">
        <f t="shared" ca="1" si="141"/>
        <v>#N/A</v>
      </c>
      <c r="FO128" s="216" t="e">
        <f t="shared" ca="1" si="138"/>
        <v>#N/A</v>
      </c>
      <c r="FP128" s="216" t="e">
        <f t="shared" ca="1" si="138"/>
        <v>#N/A</v>
      </c>
      <c r="FQ128" s="216" t="e">
        <f t="shared" ca="1" si="138"/>
        <v>#N/A</v>
      </c>
      <c r="FR128" s="216" t="e">
        <f t="shared" ca="1" si="138"/>
        <v>#N/A</v>
      </c>
      <c r="FS128" s="216" t="e">
        <f t="shared" ca="1" si="138"/>
        <v>#N/A</v>
      </c>
      <c r="FT128" s="216" t="e">
        <f t="shared" ca="1" si="138"/>
        <v>#N/A</v>
      </c>
      <c r="FU128" s="216" t="e">
        <f t="shared" ca="1" si="138"/>
        <v>#N/A</v>
      </c>
      <c r="FV128" s="216" t="e">
        <f t="shared" ca="1" si="138"/>
        <v>#N/A</v>
      </c>
      <c r="FW128" s="216" t="e">
        <f t="shared" ca="1" si="138"/>
        <v>#N/A</v>
      </c>
      <c r="FX128" s="216" t="e">
        <f t="shared" ca="1" si="138"/>
        <v>#N/A</v>
      </c>
      <c r="FY128" s="216" t="e">
        <f t="shared" ca="1" si="138"/>
        <v>#N/A</v>
      </c>
      <c r="FZ128" s="216" t="e">
        <f t="shared" ca="1" si="138"/>
        <v>#N/A</v>
      </c>
      <c r="GA128" s="216" t="e">
        <f t="shared" ca="1" si="138"/>
        <v>#N/A</v>
      </c>
      <c r="GB128" s="216" t="e">
        <f t="shared" ca="1" si="138"/>
        <v>#N/A</v>
      </c>
      <c r="GC128" s="216" t="e">
        <f t="shared" ca="1" si="138"/>
        <v>#N/A</v>
      </c>
      <c r="GD128" s="216" t="e">
        <f t="shared" ca="1" si="138"/>
        <v>#N/A</v>
      </c>
      <c r="GE128" s="216" t="e">
        <f t="shared" ca="1" si="142"/>
        <v>#N/A</v>
      </c>
      <c r="GF128" s="216" t="e">
        <f t="shared" ca="1" si="142"/>
        <v>#N/A</v>
      </c>
      <c r="GG128" s="216" t="e">
        <f t="shared" ca="1" si="142"/>
        <v>#N/A</v>
      </c>
      <c r="GH128" s="216" t="e">
        <f t="shared" ca="1" si="142"/>
        <v>#N/A</v>
      </c>
      <c r="GI128" s="216" t="e">
        <f t="shared" ca="1" si="142"/>
        <v>#N/A</v>
      </c>
      <c r="GJ128" s="216" t="e">
        <f t="shared" ca="1" si="142"/>
        <v>#N/A</v>
      </c>
      <c r="GK128" s="216" t="e">
        <f t="shared" ca="1" si="142"/>
        <v>#N/A</v>
      </c>
      <c r="GL128" s="216" t="e">
        <f t="shared" ca="1" si="142"/>
        <v>#N/A</v>
      </c>
      <c r="GM128" s="216" t="e">
        <f t="shared" ca="1" si="142"/>
        <v>#N/A</v>
      </c>
      <c r="GN128" s="216" t="e">
        <f t="shared" ca="1" si="142"/>
        <v>#N/A</v>
      </c>
      <c r="GO128" s="216" t="e">
        <f t="shared" ca="1" si="142"/>
        <v>#N/A</v>
      </c>
      <c r="GP128" s="216" t="e">
        <f t="shared" ca="1" si="142"/>
        <v>#N/A</v>
      </c>
      <c r="GQ128" s="216" t="e">
        <f t="shared" ca="1" si="142"/>
        <v>#N/A</v>
      </c>
      <c r="GR128" s="216" t="e">
        <f t="shared" ca="1" si="142"/>
        <v>#N/A</v>
      </c>
      <c r="GS128" s="216" t="e">
        <f t="shared" ca="1" si="142"/>
        <v>#N/A</v>
      </c>
      <c r="GT128" s="216" t="e">
        <f t="shared" ca="1" si="142"/>
        <v>#N/A</v>
      </c>
      <c r="GU128" s="216" t="e">
        <f t="shared" ca="1" si="139"/>
        <v>#N/A</v>
      </c>
      <c r="GV128" s="216" t="e">
        <f t="shared" ca="1" si="139"/>
        <v>#N/A</v>
      </c>
      <c r="GW128" s="216" t="e">
        <f t="shared" ca="1" si="139"/>
        <v>#N/A</v>
      </c>
      <c r="GX128" s="216" t="e">
        <f t="shared" ca="1" si="139"/>
        <v>#N/A</v>
      </c>
      <c r="GY128" s="216" t="e">
        <f t="shared" ca="1" si="139"/>
        <v>#N/A</v>
      </c>
      <c r="GZ128" s="216" t="e">
        <f t="shared" ca="1" si="139"/>
        <v>#N/A</v>
      </c>
    </row>
    <row r="129" spans="2:208" s="70" customFormat="1" ht="15" customHeight="1">
      <c r="B129" s="573">
        <v>53363</v>
      </c>
      <c r="C129" s="573">
        <v>53364</v>
      </c>
      <c r="D129" s="573">
        <v>53365</v>
      </c>
      <c r="E129" s="573">
        <v>53460</v>
      </c>
      <c r="F129" s="573">
        <v>53584</v>
      </c>
      <c r="G129" s="573">
        <v>53585</v>
      </c>
      <c r="H129" s="573">
        <v>53586</v>
      </c>
      <c r="M129" s="50" t="e">
        <f t="shared" ca="1" si="132"/>
        <v>#N/A</v>
      </c>
      <c r="N129" s="216" t="e">
        <f t="shared" ca="1" si="145"/>
        <v>#N/A</v>
      </c>
      <c r="O129" s="216" t="e">
        <f t="shared" ca="1" si="145"/>
        <v>#N/A</v>
      </c>
      <c r="P129" s="216" t="e">
        <f t="shared" ca="1" si="145"/>
        <v>#N/A</v>
      </c>
      <c r="Q129" s="216" t="e">
        <f t="shared" ca="1" si="145"/>
        <v>#N/A</v>
      </c>
      <c r="R129" s="216" t="e">
        <f t="shared" ca="1" si="145"/>
        <v>#N/A</v>
      </c>
      <c r="S129" s="216" t="e">
        <f t="shared" ca="1" si="145"/>
        <v>#N/A</v>
      </c>
      <c r="T129" s="216" t="e">
        <f t="shared" ca="1" si="145"/>
        <v>#N/A</v>
      </c>
      <c r="U129" s="216" t="e">
        <f t="shared" ca="1" si="145"/>
        <v>#N/A</v>
      </c>
      <c r="V129" s="216" t="e">
        <f t="shared" ca="1" si="145"/>
        <v>#N/A</v>
      </c>
      <c r="W129" s="216" t="e">
        <f t="shared" ca="1" si="145"/>
        <v>#N/A</v>
      </c>
      <c r="X129" s="216" t="e">
        <f t="shared" ca="1" si="144"/>
        <v>#N/A</v>
      </c>
      <c r="Y129" s="216" t="e">
        <f t="shared" ca="1" si="144"/>
        <v>#N/A</v>
      </c>
      <c r="Z129" s="216" t="e">
        <f t="shared" ca="1" si="144"/>
        <v>#N/A</v>
      </c>
      <c r="AA129" s="216" t="e">
        <f t="shared" ca="1" si="144"/>
        <v>#N/A</v>
      </c>
      <c r="AB129" s="216" t="e">
        <f t="shared" ca="1" si="144"/>
        <v>#N/A</v>
      </c>
      <c r="AC129" s="216" t="e">
        <f t="shared" ca="1" si="144"/>
        <v>#N/A</v>
      </c>
      <c r="AD129" s="216" t="e">
        <f t="shared" ca="1" si="144"/>
        <v>#N/A</v>
      </c>
      <c r="AE129" s="216" t="e">
        <f t="shared" ca="1" si="144"/>
        <v>#N/A</v>
      </c>
      <c r="AF129" s="216" t="e">
        <f t="shared" ca="1" si="144"/>
        <v>#N/A</v>
      </c>
      <c r="AG129" s="216" t="e">
        <f t="shared" ca="1" si="144"/>
        <v>#N/A</v>
      </c>
      <c r="AH129" s="216" t="e">
        <f t="shared" ca="1" si="144"/>
        <v>#N/A</v>
      </c>
      <c r="AI129" s="216" t="e">
        <f t="shared" ca="1" si="144"/>
        <v>#N/A</v>
      </c>
      <c r="AJ129" s="216" t="e">
        <f t="shared" ca="1" si="144"/>
        <v>#N/A</v>
      </c>
      <c r="AK129" s="216" t="e">
        <f t="shared" ca="1" si="144"/>
        <v>#N/A</v>
      </c>
      <c r="AL129" s="216" t="e">
        <f t="shared" ca="1" si="144"/>
        <v>#N/A</v>
      </c>
      <c r="AM129" s="216" t="e">
        <f t="shared" ca="1" si="144"/>
        <v>#N/A</v>
      </c>
      <c r="AN129" s="216" t="e">
        <f t="shared" ca="1" si="146"/>
        <v>#N/A</v>
      </c>
      <c r="AO129" s="216" t="e">
        <f t="shared" ca="1" si="146"/>
        <v>#N/A</v>
      </c>
      <c r="AP129" s="216" t="e">
        <f t="shared" ca="1" si="146"/>
        <v>#N/A</v>
      </c>
      <c r="AQ129" s="216" t="e">
        <f t="shared" ca="1" si="146"/>
        <v>#N/A</v>
      </c>
      <c r="AR129" s="216" t="e">
        <f t="shared" ca="1" si="146"/>
        <v>#N/A</v>
      </c>
      <c r="AS129" s="223" t="e">
        <f t="shared" ca="1" si="146"/>
        <v>#N/A</v>
      </c>
      <c r="AT129" s="34"/>
      <c r="AU129" s="215" t="e">
        <f t="shared" ca="1" si="124"/>
        <v>#N/A</v>
      </c>
      <c r="AV129" s="216" t="e">
        <f t="shared" ca="1" si="124"/>
        <v>#N/A</v>
      </c>
      <c r="AW129" s="217" t="e">
        <f t="shared" ca="1" si="131"/>
        <v>#N/A</v>
      </c>
      <c r="AX129" s="218" t="e">
        <f t="shared" ca="1" si="131"/>
        <v>#N/A</v>
      </c>
      <c r="AY129" s="218" t="e">
        <f t="shared" ca="1" si="131"/>
        <v>#N/A</v>
      </c>
      <c r="AZ129" s="218" t="e">
        <f t="shared" ca="1" si="133"/>
        <v>#N/A</v>
      </c>
      <c r="BA129" s="219" t="e">
        <f t="shared" ca="1" si="133"/>
        <v>#N/A</v>
      </c>
      <c r="BB129" s="34"/>
      <c r="BC129" s="34">
        <f t="shared" si="126"/>
        <v>38</v>
      </c>
      <c r="BD129" s="531">
        <v>24</v>
      </c>
      <c r="BE129" s="535">
        <f t="shared" si="127"/>
        <v>44644</v>
      </c>
      <c r="BF129" s="536" t="str">
        <f t="shared" si="128"/>
        <v>목</v>
      </c>
      <c r="BG129" s="534" t="e">
        <f t="shared" ca="1" si="143"/>
        <v>#REF!</v>
      </c>
      <c r="BH129" s="534" t="e">
        <f t="shared" ca="1" si="143"/>
        <v>#N/A</v>
      </c>
      <c r="BI129" s="534" t="e">
        <f t="shared" ca="1" si="143"/>
        <v>#N/A</v>
      </c>
      <c r="BJ129" s="534" t="e">
        <f t="shared" ca="1" si="143"/>
        <v>#N/A</v>
      </c>
      <c r="BK129" s="534" t="e">
        <f t="shared" ca="1" si="143"/>
        <v>#N/A</v>
      </c>
      <c r="BL129" s="534" t="e">
        <f t="shared" ca="1" si="143"/>
        <v>#N/A</v>
      </c>
      <c r="BM129" s="534" t="e">
        <f t="shared" ca="1" si="143"/>
        <v>#N/A</v>
      </c>
      <c r="BN129" s="534" t="e">
        <f t="shared" ca="1" si="143"/>
        <v>#N/A</v>
      </c>
      <c r="BO129" s="534" t="e">
        <f t="shared" ca="1" si="143"/>
        <v>#N/A</v>
      </c>
      <c r="BP129" s="534" t="e">
        <f t="shared" ca="1" si="143"/>
        <v>#N/A</v>
      </c>
      <c r="BQ129" s="534" t="e">
        <f t="shared" ca="1" si="143"/>
        <v>#N/A</v>
      </c>
      <c r="BR129" s="534" t="e">
        <f t="shared" ca="1" si="143"/>
        <v>#N/A</v>
      </c>
      <c r="BS129" s="534" t="e">
        <f t="shared" ca="1" si="143"/>
        <v>#N/A</v>
      </c>
      <c r="BT129" s="534" t="e">
        <f t="shared" ca="1" si="143"/>
        <v>#N/A</v>
      </c>
      <c r="BU129" s="534" t="e">
        <f t="shared" ca="1" si="143"/>
        <v>#N/A</v>
      </c>
      <c r="BV129" s="534" t="e">
        <f t="shared" ca="1" si="143"/>
        <v>#N/A</v>
      </c>
      <c r="BW129" s="534" t="e">
        <f t="shared" ca="1" si="134"/>
        <v>#N/A</v>
      </c>
      <c r="BX129" s="534" t="e">
        <f t="shared" ca="1" si="134"/>
        <v>#N/A</v>
      </c>
      <c r="BY129" s="534" t="e">
        <f t="shared" ca="1" si="134"/>
        <v>#N/A</v>
      </c>
      <c r="BZ129" s="534" t="e">
        <f t="shared" ca="1" si="134"/>
        <v>#N/A</v>
      </c>
      <c r="CA129" s="534" t="e">
        <f t="shared" ca="1" si="134"/>
        <v>#N/A</v>
      </c>
      <c r="CB129" s="534" t="e">
        <f t="shared" ca="1" si="134"/>
        <v>#N/A</v>
      </c>
      <c r="CC129" s="216" t="e">
        <f t="shared" ca="1" si="134"/>
        <v>#N/A</v>
      </c>
      <c r="CD129" s="216" t="e">
        <f t="shared" ca="1" si="134"/>
        <v>#N/A</v>
      </c>
      <c r="CE129" s="216" t="e">
        <f t="shared" ca="1" si="134"/>
        <v>#N/A</v>
      </c>
      <c r="CF129" s="216" t="e">
        <f t="shared" ca="1" si="134"/>
        <v>#N/A</v>
      </c>
      <c r="CG129" s="216" t="e">
        <f t="shared" ca="1" si="134"/>
        <v>#N/A</v>
      </c>
      <c r="CH129" s="216" t="e">
        <f t="shared" ca="1" si="134"/>
        <v>#N/A</v>
      </c>
      <c r="CI129" s="216" t="e">
        <f t="shared" ca="1" si="134"/>
        <v>#N/A</v>
      </c>
      <c r="CJ129" s="216" t="e">
        <f t="shared" ca="1" si="134"/>
        <v>#N/A</v>
      </c>
      <c r="CK129" s="216" t="e">
        <f t="shared" ca="1" si="134"/>
        <v>#N/A</v>
      </c>
      <c r="CL129" s="216" t="e">
        <f t="shared" ca="1" si="134"/>
        <v>#N/A</v>
      </c>
      <c r="CM129" s="216" t="e">
        <f t="shared" ca="1" si="135"/>
        <v>#N/A</v>
      </c>
      <c r="CN129" s="216" t="e">
        <f t="shared" ca="1" si="135"/>
        <v>#N/A</v>
      </c>
      <c r="CO129" s="216" t="e">
        <f t="shared" ca="1" si="135"/>
        <v>#N/A</v>
      </c>
      <c r="CP129" s="216" t="e">
        <f t="shared" ca="1" si="135"/>
        <v>#N/A</v>
      </c>
      <c r="CQ129" s="216" t="e">
        <f t="shared" ca="1" si="135"/>
        <v>#N/A</v>
      </c>
      <c r="CR129" s="216" t="e">
        <f t="shared" ca="1" si="135"/>
        <v>#N/A</v>
      </c>
      <c r="CS129" s="216" t="e">
        <f t="shared" ca="1" si="135"/>
        <v>#N/A</v>
      </c>
      <c r="CT129" s="216" t="e">
        <f t="shared" ca="1" si="135"/>
        <v>#N/A</v>
      </c>
      <c r="CU129" s="216" t="e">
        <f t="shared" ca="1" si="135"/>
        <v>#N/A</v>
      </c>
      <c r="CV129" s="216" t="e">
        <f t="shared" ca="1" si="135"/>
        <v>#N/A</v>
      </c>
      <c r="CW129" s="216" t="e">
        <f t="shared" ca="1" si="135"/>
        <v>#N/A</v>
      </c>
      <c r="CX129" s="216" t="e">
        <f t="shared" ca="1" si="135"/>
        <v>#N/A</v>
      </c>
      <c r="CY129" s="216" t="e">
        <f t="shared" ca="1" si="135"/>
        <v>#N/A</v>
      </c>
      <c r="CZ129" s="216" t="e">
        <f t="shared" ca="1" si="135"/>
        <v>#N/A</v>
      </c>
      <c r="DA129" s="216" t="e">
        <f t="shared" ca="1" si="135"/>
        <v>#N/A</v>
      </c>
      <c r="DB129" s="216" t="e">
        <f t="shared" ca="1" si="135"/>
        <v>#N/A</v>
      </c>
      <c r="DC129" s="216" t="e">
        <f t="shared" ca="1" si="136"/>
        <v>#N/A</v>
      </c>
      <c r="DD129" s="216" t="e">
        <f t="shared" ca="1" si="136"/>
        <v>#N/A</v>
      </c>
      <c r="DE129" s="216" t="e">
        <f t="shared" ca="1" si="136"/>
        <v>#N/A</v>
      </c>
      <c r="DF129" s="216" t="e">
        <f t="shared" ca="1" si="136"/>
        <v>#N/A</v>
      </c>
      <c r="DG129" s="216" t="e">
        <f t="shared" ca="1" si="136"/>
        <v>#N/A</v>
      </c>
      <c r="DH129" s="216" t="e">
        <f t="shared" ca="1" si="136"/>
        <v>#N/A</v>
      </c>
      <c r="DI129" s="216" t="e">
        <f t="shared" ca="1" si="136"/>
        <v>#N/A</v>
      </c>
      <c r="DJ129" s="216" t="e">
        <f t="shared" ca="1" si="136"/>
        <v>#N/A</v>
      </c>
      <c r="DK129" s="216" t="e">
        <f t="shared" ca="1" si="136"/>
        <v>#N/A</v>
      </c>
      <c r="DL129" s="216" t="e">
        <f t="shared" ca="1" si="136"/>
        <v>#N/A</v>
      </c>
      <c r="DM129" s="216" t="e">
        <f t="shared" ca="1" si="136"/>
        <v>#N/A</v>
      </c>
      <c r="DN129" s="216" t="e">
        <f t="shared" ca="1" si="136"/>
        <v>#N/A</v>
      </c>
      <c r="DO129" s="216" t="e">
        <f t="shared" ca="1" si="136"/>
        <v>#N/A</v>
      </c>
      <c r="DP129" s="216" t="e">
        <f t="shared" ca="1" si="136"/>
        <v>#N/A</v>
      </c>
      <c r="DQ129" s="216" t="e">
        <f t="shared" ca="1" si="136"/>
        <v>#N/A</v>
      </c>
      <c r="DR129" s="216" t="e">
        <f t="shared" ca="1" si="136"/>
        <v>#N/A</v>
      </c>
      <c r="DS129" s="216" t="e">
        <f t="shared" ca="1" si="140"/>
        <v>#N/A</v>
      </c>
      <c r="DT129" s="216" t="e">
        <f t="shared" ca="1" si="140"/>
        <v>#N/A</v>
      </c>
      <c r="DU129" s="216" t="e">
        <f t="shared" ca="1" si="140"/>
        <v>#N/A</v>
      </c>
      <c r="DV129" s="216" t="e">
        <f t="shared" ca="1" si="140"/>
        <v>#N/A</v>
      </c>
      <c r="DW129" s="216" t="e">
        <f t="shared" ca="1" si="140"/>
        <v>#N/A</v>
      </c>
      <c r="DX129" s="216" t="e">
        <f t="shared" ca="1" si="140"/>
        <v>#N/A</v>
      </c>
      <c r="DY129" s="216" t="e">
        <f t="shared" ca="1" si="140"/>
        <v>#N/A</v>
      </c>
      <c r="DZ129" s="216" t="e">
        <f t="shared" ca="1" si="140"/>
        <v>#N/A</v>
      </c>
      <c r="EA129" s="216" t="e">
        <f t="shared" ca="1" si="140"/>
        <v>#N/A</v>
      </c>
      <c r="EB129" s="216" t="e">
        <f t="shared" ca="1" si="140"/>
        <v>#N/A</v>
      </c>
      <c r="EC129" s="216" t="e">
        <f t="shared" ca="1" si="140"/>
        <v>#N/A</v>
      </c>
      <c r="ED129" s="216" t="e">
        <f t="shared" ca="1" si="140"/>
        <v>#N/A</v>
      </c>
      <c r="EE129" s="216" t="e">
        <f t="shared" ca="1" si="140"/>
        <v>#N/A</v>
      </c>
      <c r="EF129" s="216" t="e">
        <f t="shared" ca="1" si="140"/>
        <v>#N/A</v>
      </c>
      <c r="EG129" s="216" t="e">
        <f t="shared" ca="1" si="140"/>
        <v>#N/A</v>
      </c>
      <c r="EH129" s="216" t="e">
        <f t="shared" ca="1" si="140"/>
        <v>#N/A</v>
      </c>
      <c r="EI129" s="216" t="e">
        <f t="shared" ca="1" si="137"/>
        <v>#N/A</v>
      </c>
      <c r="EJ129" s="216" t="e">
        <f t="shared" ca="1" si="137"/>
        <v>#N/A</v>
      </c>
      <c r="EK129" s="216" t="e">
        <f t="shared" ca="1" si="137"/>
        <v>#N/A</v>
      </c>
      <c r="EL129" s="216" t="e">
        <f t="shared" ca="1" si="137"/>
        <v>#N/A</v>
      </c>
      <c r="EM129" s="216" t="e">
        <f t="shared" ca="1" si="137"/>
        <v>#N/A</v>
      </c>
      <c r="EN129" s="216" t="e">
        <f t="shared" ca="1" si="137"/>
        <v>#N/A</v>
      </c>
      <c r="EO129" s="216" t="e">
        <f t="shared" ca="1" si="137"/>
        <v>#N/A</v>
      </c>
      <c r="EP129" s="216" t="e">
        <f t="shared" ca="1" si="137"/>
        <v>#N/A</v>
      </c>
      <c r="EQ129" s="216" t="e">
        <f t="shared" ca="1" si="137"/>
        <v>#N/A</v>
      </c>
      <c r="ER129" s="216" t="e">
        <f t="shared" ca="1" si="137"/>
        <v>#N/A</v>
      </c>
      <c r="ES129" s="216" t="e">
        <f t="shared" ca="1" si="137"/>
        <v>#N/A</v>
      </c>
      <c r="ET129" s="216" t="e">
        <f t="shared" ca="1" si="137"/>
        <v>#N/A</v>
      </c>
      <c r="EU129" s="216" t="e">
        <f t="shared" ca="1" si="137"/>
        <v>#N/A</v>
      </c>
      <c r="EV129" s="216" t="e">
        <f t="shared" ca="1" si="137"/>
        <v>#N/A</v>
      </c>
      <c r="EW129" s="216" t="e">
        <f t="shared" ca="1" si="137"/>
        <v>#N/A</v>
      </c>
      <c r="EX129" s="216" t="e">
        <f t="shared" ca="1" si="137"/>
        <v>#N/A</v>
      </c>
      <c r="EY129" s="216" t="e">
        <f t="shared" ca="1" si="141"/>
        <v>#N/A</v>
      </c>
      <c r="EZ129" s="216" t="e">
        <f t="shared" ca="1" si="141"/>
        <v>#N/A</v>
      </c>
      <c r="FA129" s="216" t="e">
        <f t="shared" ca="1" si="141"/>
        <v>#N/A</v>
      </c>
      <c r="FB129" s="216" t="e">
        <f t="shared" ca="1" si="141"/>
        <v>#N/A</v>
      </c>
      <c r="FC129" s="216" t="e">
        <f t="shared" ca="1" si="141"/>
        <v>#N/A</v>
      </c>
      <c r="FD129" s="216" t="e">
        <f t="shared" ca="1" si="141"/>
        <v>#N/A</v>
      </c>
      <c r="FE129" s="216" t="e">
        <f t="shared" ca="1" si="141"/>
        <v>#N/A</v>
      </c>
      <c r="FF129" s="216" t="e">
        <f t="shared" ca="1" si="141"/>
        <v>#N/A</v>
      </c>
      <c r="FG129" s="216" t="e">
        <f t="shared" ca="1" si="141"/>
        <v>#N/A</v>
      </c>
      <c r="FH129" s="216" t="e">
        <f t="shared" ca="1" si="141"/>
        <v>#N/A</v>
      </c>
      <c r="FI129" s="216" t="e">
        <f t="shared" ca="1" si="141"/>
        <v>#N/A</v>
      </c>
      <c r="FJ129" s="216" t="e">
        <f t="shared" ca="1" si="141"/>
        <v>#N/A</v>
      </c>
      <c r="FK129" s="216" t="e">
        <f t="shared" ca="1" si="141"/>
        <v>#N/A</v>
      </c>
      <c r="FL129" s="216" t="e">
        <f t="shared" ca="1" si="141"/>
        <v>#N/A</v>
      </c>
      <c r="FM129" s="216" t="e">
        <f t="shared" ca="1" si="141"/>
        <v>#N/A</v>
      </c>
      <c r="FN129" s="216" t="e">
        <f t="shared" ca="1" si="141"/>
        <v>#N/A</v>
      </c>
      <c r="FO129" s="216" t="e">
        <f t="shared" ca="1" si="138"/>
        <v>#N/A</v>
      </c>
      <c r="FP129" s="216" t="e">
        <f t="shared" ca="1" si="138"/>
        <v>#N/A</v>
      </c>
      <c r="FQ129" s="216" t="e">
        <f t="shared" ca="1" si="138"/>
        <v>#N/A</v>
      </c>
      <c r="FR129" s="216" t="e">
        <f t="shared" ca="1" si="138"/>
        <v>#N/A</v>
      </c>
      <c r="FS129" s="216" t="e">
        <f t="shared" ca="1" si="138"/>
        <v>#N/A</v>
      </c>
      <c r="FT129" s="216" t="e">
        <f t="shared" ca="1" si="138"/>
        <v>#N/A</v>
      </c>
      <c r="FU129" s="216" t="e">
        <f t="shared" ca="1" si="138"/>
        <v>#N/A</v>
      </c>
      <c r="FV129" s="216" t="e">
        <f t="shared" ca="1" si="138"/>
        <v>#N/A</v>
      </c>
      <c r="FW129" s="216" t="e">
        <f t="shared" ca="1" si="138"/>
        <v>#N/A</v>
      </c>
      <c r="FX129" s="216" t="e">
        <f t="shared" ca="1" si="138"/>
        <v>#N/A</v>
      </c>
      <c r="FY129" s="216" t="e">
        <f t="shared" ca="1" si="138"/>
        <v>#N/A</v>
      </c>
      <c r="FZ129" s="216" t="e">
        <f t="shared" ca="1" si="138"/>
        <v>#N/A</v>
      </c>
      <c r="GA129" s="216" t="e">
        <f t="shared" ca="1" si="138"/>
        <v>#N/A</v>
      </c>
      <c r="GB129" s="216" t="e">
        <f t="shared" ca="1" si="138"/>
        <v>#N/A</v>
      </c>
      <c r="GC129" s="216" t="e">
        <f t="shared" ca="1" si="138"/>
        <v>#N/A</v>
      </c>
      <c r="GD129" s="216" t="e">
        <f t="shared" ca="1" si="138"/>
        <v>#N/A</v>
      </c>
      <c r="GE129" s="216" t="e">
        <f t="shared" ca="1" si="142"/>
        <v>#N/A</v>
      </c>
      <c r="GF129" s="216" t="e">
        <f t="shared" ca="1" si="142"/>
        <v>#N/A</v>
      </c>
      <c r="GG129" s="216" t="e">
        <f t="shared" ca="1" si="142"/>
        <v>#N/A</v>
      </c>
      <c r="GH129" s="216" t="e">
        <f t="shared" ca="1" si="142"/>
        <v>#N/A</v>
      </c>
      <c r="GI129" s="216" t="e">
        <f t="shared" ca="1" si="142"/>
        <v>#N/A</v>
      </c>
      <c r="GJ129" s="216" t="e">
        <f t="shared" ca="1" si="142"/>
        <v>#N/A</v>
      </c>
      <c r="GK129" s="216" t="e">
        <f t="shared" ca="1" si="142"/>
        <v>#N/A</v>
      </c>
      <c r="GL129" s="216" t="e">
        <f t="shared" ca="1" si="142"/>
        <v>#N/A</v>
      </c>
      <c r="GM129" s="216" t="e">
        <f t="shared" ca="1" si="142"/>
        <v>#N/A</v>
      </c>
      <c r="GN129" s="216" t="e">
        <f t="shared" ca="1" si="142"/>
        <v>#N/A</v>
      </c>
      <c r="GO129" s="216" t="e">
        <f t="shared" ca="1" si="142"/>
        <v>#N/A</v>
      </c>
      <c r="GP129" s="216" t="e">
        <f t="shared" ca="1" si="142"/>
        <v>#N/A</v>
      </c>
      <c r="GQ129" s="216" t="e">
        <f t="shared" ca="1" si="142"/>
        <v>#N/A</v>
      </c>
      <c r="GR129" s="216" t="e">
        <f t="shared" ca="1" si="142"/>
        <v>#N/A</v>
      </c>
      <c r="GS129" s="216" t="e">
        <f t="shared" ca="1" si="142"/>
        <v>#N/A</v>
      </c>
      <c r="GT129" s="216" t="e">
        <f t="shared" ca="1" si="142"/>
        <v>#N/A</v>
      </c>
      <c r="GU129" s="216" t="e">
        <f t="shared" ca="1" si="139"/>
        <v>#N/A</v>
      </c>
      <c r="GV129" s="216" t="e">
        <f t="shared" ca="1" si="139"/>
        <v>#N/A</v>
      </c>
      <c r="GW129" s="216" t="e">
        <f t="shared" ca="1" si="139"/>
        <v>#N/A</v>
      </c>
      <c r="GX129" s="216" t="e">
        <f t="shared" ca="1" si="139"/>
        <v>#N/A</v>
      </c>
      <c r="GY129" s="216" t="e">
        <f t="shared" ca="1" si="139"/>
        <v>#N/A</v>
      </c>
      <c r="GZ129" s="216" t="e">
        <f t="shared" ca="1" si="139"/>
        <v>#N/A</v>
      </c>
    </row>
    <row r="130" spans="2:208" s="70" customFormat="1" ht="15" customHeight="1">
      <c r="B130" s="573">
        <v>53717</v>
      </c>
      <c r="C130" s="573">
        <v>53718</v>
      </c>
      <c r="D130" s="573">
        <v>53719</v>
      </c>
      <c r="E130" s="573">
        <v>53814</v>
      </c>
      <c r="F130" s="573">
        <v>53968</v>
      </c>
      <c r="G130" s="573">
        <v>53969</v>
      </c>
      <c r="H130" s="573">
        <v>53970</v>
      </c>
      <c r="M130" s="50" t="e">
        <f t="shared" ca="1" si="132"/>
        <v>#N/A</v>
      </c>
      <c r="N130" s="216" t="e">
        <f t="shared" ca="1" si="145"/>
        <v>#N/A</v>
      </c>
      <c r="O130" s="216" t="e">
        <f t="shared" ca="1" si="145"/>
        <v>#N/A</v>
      </c>
      <c r="P130" s="216" t="e">
        <f t="shared" ca="1" si="145"/>
        <v>#N/A</v>
      </c>
      <c r="Q130" s="216" t="e">
        <f t="shared" ca="1" si="145"/>
        <v>#N/A</v>
      </c>
      <c r="R130" s="216" t="e">
        <f t="shared" ca="1" si="145"/>
        <v>#N/A</v>
      </c>
      <c r="S130" s="216" t="e">
        <f t="shared" ca="1" si="145"/>
        <v>#N/A</v>
      </c>
      <c r="T130" s="216" t="e">
        <f t="shared" ca="1" si="145"/>
        <v>#N/A</v>
      </c>
      <c r="U130" s="216" t="e">
        <f t="shared" ca="1" si="145"/>
        <v>#N/A</v>
      </c>
      <c r="V130" s="216" t="e">
        <f t="shared" ca="1" si="145"/>
        <v>#N/A</v>
      </c>
      <c r="W130" s="216" t="e">
        <f t="shared" ca="1" si="145"/>
        <v>#N/A</v>
      </c>
      <c r="X130" s="216" t="e">
        <f t="shared" ca="1" si="144"/>
        <v>#N/A</v>
      </c>
      <c r="Y130" s="216" t="e">
        <f t="shared" ca="1" si="144"/>
        <v>#N/A</v>
      </c>
      <c r="Z130" s="216" t="e">
        <f t="shared" ca="1" si="144"/>
        <v>#N/A</v>
      </c>
      <c r="AA130" s="216" t="e">
        <f t="shared" ca="1" si="144"/>
        <v>#N/A</v>
      </c>
      <c r="AB130" s="216" t="e">
        <f t="shared" ca="1" si="144"/>
        <v>#N/A</v>
      </c>
      <c r="AC130" s="216" t="e">
        <f t="shared" ca="1" si="144"/>
        <v>#N/A</v>
      </c>
      <c r="AD130" s="216" t="e">
        <f t="shared" ca="1" si="144"/>
        <v>#N/A</v>
      </c>
      <c r="AE130" s="216" t="e">
        <f t="shared" ca="1" si="144"/>
        <v>#N/A</v>
      </c>
      <c r="AF130" s="216" t="e">
        <f t="shared" ca="1" si="144"/>
        <v>#N/A</v>
      </c>
      <c r="AG130" s="216" t="e">
        <f t="shared" ca="1" si="144"/>
        <v>#N/A</v>
      </c>
      <c r="AH130" s="216" t="e">
        <f t="shared" ca="1" si="144"/>
        <v>#N/A</v>
      </c>
      <c r="AI130" s="216" t="e">
        <f t="shared" ca="1" si="144"/>
        <v>#N/A</v>
      </c>
      <c r="AJ130" s="216" t="e">
        <f t="shared" ca="1" si="144"/>
        <v>#N/A</v>
      </c>
      <c r="AK130" s="216" t="e">
        <f t="shared" ca="1" si="144"/>
        <v>#N/A</v>
      </c>
      <c r="AL130" s="216" t="e">
        <f t="shared" ca="1" si="144"/>
        <v>#N/A</v>
      </c>
      <c r="AM130" s="216" t="e">
        <f t="shared" ca="1" si="144"/>
        <v>#N/A</v>
      </c>
      <c r="AN130" s="216" t="e">
        <f t="shared" ca="1" si="146"/>
        <v>#N/A</v>
      </c>
      <c r="AO130" s="216" t="e">
        <f t="shared" ca="1" si="146"/>
        <v>#N/A</v>
      </c>
      <c r="AP130" s="216" t="e">
        <f t="shared" ca="1" si="146"/>
        <v>#N/A</v>
      </c>
      <c r="AQ130" s="216" t="e">
        <f t="shared" ca="1" si="146"/>
        <v>#N/A</v>
      </c>
      <c r="AR130" s="216" t="e">
        <f t="shared" ca="1" si="146"/>
        <v>#N/A</v>
      </c>
      <c r="AS130" s="223" t="e">
        <f t="shared" ca="1" si="146"/>
        <v>#N/A</v>
      </c>
      <c r="AT130" s="34"/>
      <c r="AU130" s="215" t="e">
        <f t="shared" ca="1" si="124"/>
        <v>#N/A</v>
      </c>
      <c r="AV130" s="216" t="e">
        <f t="shared" ca="1" si="124"/>
        <v>#N/A</v>
      </c>
      <c r="AW130" s="217" t="e">
        <f t="shared" ca="1" si="131"/>
        <v>#N/A</v>
      </c>
      <c r="AX130" s="218" t="e">
        <f t="shared" ca="1" si="131"/>
        <v>#N/A</v>
      </c>
      <c r="AY130" s="218" t="e">
        <f t="shared" ca="1" si="131"/>
        <v>#N/A</v>
      </c>
      <c r="AZ130" s="218" t="e">
        <f t="shared" ca="1" si="133"/>
        <v>#N/A</v>
      </c>
      <c r="BA130" s="219" t="e">
        <f t="shared" ca="1" si="133"/>
        <v>#N/A</v>
      </c>
      <c r="BB130" s="34"/>
      <c r="BC130" s="34">
        <f t="shared" si="126"/>
        <v>39</v>
      </c>
      <c r="BD130" s="531">
        <v>25</v>
      </c>
      <c r="BE130" s="535">
        <f t="shared" si="127"/>
        <v>44645</v>
      </c>
      <c r="BF130" s="536" t="str">
        <f t="shared" si="128"/>
        <v>금</v>
      </c>
      <c r="BG130" s="534" t="e">
        <f t="shared" ca="1" si="143"/>
        <v>#REF!</v>
      </c>
      <c r="BH130" s="534" t="e">
        <f t="shared" ca="1" si="143"/>
        <v>#N/A</v>
      </c>
      <c r="BI130" s="534" t="e">
        <f t="shared" ca="1" si="143"/>
        <v>#N/A</v>
      </c>
      <c r="BJ130" s="534" t="e">
        <f t="shared" ca="1" si="143"/>
        <v>#N/A</v>
      </c>
      <c r="BK130" s="534" t="e">
        <f t="shared" ca="1" si="143"/>
        <v>#N/A</v>
      </c>
      <c r="BL130" s="534" t="e">
        <f t="shared" ca="1" si="143"/>
        <v>#N/A</v>
      </c>
      <c r="BM130" s="534" t="e">
        <f t="shared" ca="1" si="143"/>
        <v>#N/A</v>
      </c>
      <c r="BN130" s="534" t="e">
        <f t="shared" ca="1" si="143"/>
        <v>#N/A</v>
      </c>
      <c r="BO130" s="534" t="e">
        <f t="shared" ca="1" si="143"/>
        <v>#N/A</v>
      </c>
      <c r="BP130" s="534" t="e">
        <f t="shared" ca="1" si="143"/>
        <v>#N/A</v>
      </c>
      <c r="BQ130" s="534" t="e">
        <f t="shared" ca="1" si="143"/>
        <v>#N/A</v>
      </c>
      <c r="BR130" s="534" t="e">
        <f t="shared" ca="1" si="143"/>
        <v>#N/A</v>
      </c>
      <c r="BS130" s="534" t="e">
        <f t="shared" ca="1" si="143"/>
        <v>#N/A</v>
      </c>
      <c r="BT130" s="534" t="e">
        <f t="shared" ca="1" si="143"/>
        <v>#N/A</v>
      </c>
      <c r="BU130" s="534" t="e">
        <f t="shared" ca="1" si="143"/>
        <v>#N/A</v>
      </c>
      <c r="BV130" s="534" t="e">
        <f t="shared" ca="1" si="143"/>
        <v>#N/A</v>
      </c>
      <c r="BW130" s="534" t="e">
        <f t="shared" ca="1" si="134"/>
        <v>#N/A</v>
      </c>
      <c r="BX130" s="534" t="e">
        <f t="shared" ca="1" si="134"/>
        <v>#N/A</v>
      </c>
      <c r="BY130" s="534" t="e">
        <f t="shared" ca="1" si="134"/>
        <v>#N/A</v>
      </c>
      <c r="BZ130" s="534" t="e">
        <f t="shared" ca="1" si="134"/>
        <v>#N/A</v>
      </c>
      <c r="CA130" s="534" t="e">
        <f t="shared" ca="1" si="134"/>
        <v>#N/A</v>
      </c>
      <c r="CB130" s="534" t="e">
        <f t="shared" ca="1" si="134"/>
        <v>#N/A</v>
      </c>
      <c r="CC130" s="216" t="e">
        <f t="shared" ca="1" si="134"/>
        <v>#N/A</v>
      </c>
      <c r="CD130" s="216" t="e">
        <f t="shared" ca="1" si="134"/>
        <v>#N/A</v>
      </c>
      <c r="CE130" s="216" t="e">
        <f t="shared" ca="1" si="134"/>
        <v>#N/A</v>
      </c>
      <c r="CF130" s="216" t="e">
        <f t="shared" ca="1" si="134"/>
        <v>#N/A</v>
      </c>
      <c r="CG130" s="216" t="e">
        <f t="shared" ca="1" si="134"/>
        <v>#N/A</v>
      </c>
      <c r="CH130" s="216" t="e">
        <f t="shared" ca="1" si="134"/>
        <v>#N/A</v>
      </c>
      <c r="CI130" s="216" t="e">
        <f t="shared" ca="1" si="134"/>
        <v>#N/A</v>
      </c>
      <c r="CJ130" s="216" t="e">
        <f t="shared" ca="1" si="134"/>
        <v>#N/A</v>
      </c>
      <c r="CK130" s="216" t="e">
        <f t="shared" ca="1" si="134"/>
        <v>#N/A</v>
      </c>
      <c r="CL130" s="216" t="e">
        <f t="shared" ca="1" si="134"/>
        <v>#N/A</v>
      </c>
      <c r="CM130" s="216" t="e">
        <f t="shared" ca="1" si="135"/>
        <v>#N/A</v>
      </c>
      <c r="CN130" s="216" t="e">
        <f t="shared" ca="1" si="135"/>
        <v>#N/A</v>
      </c>
      <c r="CO130" s="216" t="e">
        <f t="shared" ca="1" si="135"/>
        <v>#N/A</v>
      </c>
      <c r="CP130" s="216" t="e">
        <f t="shared" ca="1" si="135"/>
        <v>#N/A</v>
      </c>
      <c r="CQ130" s="216" t="e">
        <f t="shared" ca="1" si="135"/>
        <v>#N/A</v>
      </c>
      <c r="CR130" s="216" t="e">
        <f t="shared" ca="1" si="135"/>
        <v>#N/A</v>
      </c>
      <c r="CS130" s="216" t="e">
        <f t="shared" ca="1" si="135"/>
        <v>#N/A</v>
      </c>
      <c r="CT130" s="216" t="e">
        <f t="shared" ca="1" si="135"/>
        <v>#N/A</v>
      </c>
      <c r="CU130" s="216" t="e">
        <f t="shared" ca="1" si="135"/>
        <v>#N/A</v>
      </c>
      <c r="CV130" s="216" t="e">
        <f t="shared" ca="1" si="135"/>
        <v>#N/A</v>
      </c>
      <c r="CW130" s="216" t="e">
        <f t="shared" ca="1" si="135"/>
        <v>#N/A</v>
      </c>
      <c r="CX130" s="216" t="e">
        <f t="shared" ca="1" si="135"/>
        <v>#N/A</v>
      </c>
      <c r="CY130" s="216" t="e">
        <f t="shared" ca="1" si="135"/>
        <v>#N/A</v>
      </c>
      <c r="CZ130" s="216" t="e">
        <f t="shared" ca="1" si="135"/>
        <v>#N/A</v>
      </c>
      <c r="DA130" s="216" t="e">
        <f t="shared" ca="1" si="135"/>
        <v>#N/A</v>
      </c>
      <c r="DB130" s="216" t="e">
        <f t="shared" ca="1" si="135"/>
        <v>#N/A</v>
      </c>
      <c r="DC130" s="216" t="e">
        <f t="shared" ca="1" si="136"/>
        <v>#N/A</v>
      </c>
      <c r="DD130" s="216" t="e">
        <f t="shared" ca="1" si="136"/>
        <v>#N/A</v>
      </c>
      <c r="DE130" s="216" t="e">
        <f t="shared" ca="1" si="136"/>
        <v>#N/A</v>
      </c>
      <c r="DF130" s="216" t="e">
        <f t="shared" ca="1" si="136"/>
        <v>#N/A</v>
      </c>
      <c r="DG130" s="216" t="e">
        <f t="shared" ca="1" si="136"/>
        <v>#N/A</v>
      </c>
      <c r="DH130" s="216" t="e">
        <f t="shared" ca="1" si="136"/>
        <v>#N/A</v>
      </c>
      <c r="DI130" s="216" t="e">
        <f t="shared" ca="1" si="136"/>
        <v>#N/A</v>
      </c>
      <c r="DJ130" s="216" t="e">
        <f t="shared" ca="1" si="136"/>
        <v>#N/A</v>
      </c>
      <c r="DK130" s="216" t="e">
        <f t="shared" ca="1" si="136"/>
        <v>#N/A</v>
      </c>
      <c r="DL130" s="216" t="e">
        <f t="shared" ca="1" si="136"/>
        <v>#N/A</v>
      </c>
      <c r="DM130" s="216" t="e">
        <f t="shared" ca="1" si="136"/>
        <v>#N/A</v>
      </c>
      <c r="DN130" s="216" t="e">
        <f t="shared" ca="1" si="136"/>
        <v>#N/A</v>
      </c>
      <c r="DO130" s="216" t="e">
        <f t="shared" ca="1" si="136"/>
        <v>#N/A</v>
      </c>
      <c r="DP130" s="216" t="e">
        <f t="shared" ca="1" si="136"/>
        <v>#N/A</v>
      </c>
      <c r="DQ130" s="216" t="e">
        <f t="shared" ca="1" si="136"/>
        <v>#N/A</v>
      </c>
      <c r="DR130" s="216" t="e">
        <f t="shared" ca="1" si="136"/>
        <v>#N/A</v>
      </c>
      <c r="DS130" s="216" t="e">
        <f t="shared" ca="1" si="140"/>
        <v>#N/A</v>
      </c>
      <c r="DT130" s="216" t="e">
        <f t="shared" ca="1" si="140"/>
        <v>#N/A</v>
      </c>
      <c r="DU130" s="216" t="e">
        <f t="shared" ca="1" si="140"/>
        <v>#N/A</v>
      </c>
      <c r="DV130" s="216" t="e">
        <f t="shared" ca="1" si="140"/>
        <v>#N/A</v>
      </c>
      <c r="DW130" s="216" t="e">
        <f t="shared" ca="1" si="140"/>
        <v>#N/A</v>
      </c>
      <c r="DX130" s="216" t="e">
        <f t="shared" ca="1" si="140"/>
        <v>#N/A</v>
      </c>
      <c r="DY130" s="216" t="e">
        <f t="shared" ca="1" si="140"/>
        <v>#N/A</v>
      </c>
      <c r="DZ130" s="216" t="e">
        <f t="shared" ca="1" si="140"/>
        <v>#N/A</v>
      </c>
      <c r="EA130" s="216" t="e">
        <f t="shared" ca="1" si="140"/>
        <v>#N/A</v>
      </c>
      <c r="EB130" s="216" t="e">
        <f t="shared" ca="1" si="140"/>
        <v>#N/A</v>
      </c>
      <c r="EC130" s="216" t="e">
        <f t="shared" ca="1" si="140"/>
        <v>#N/A</v>
      </c>
      <c r="ED130" s="216" t="e">
        <f t="shared" ca="1" si="140"/>
        <v>#N/A</v>
      </c>
      <c r="EE130" s="216" t="e">
        <f t="shared" ca="1" si="140"/>
        <v>#N/A</v>
      </c>
      <c r="EF130" s="216" t="e">
        <f t="shared" ca="1" si="140"/>
        <v>#N/A</v>
      </c>
      <c r="EG130" s="216" t="e">
        <f t="shared" ca="1" si="140"/>
        <v>#N/A</v>
      </c>
      <c r="EH130" s="216" t="e">
        <f t="shared" ca="1" si="140"/>
        <v>#N/A</v>
      </c>
      <c r="EI130" s="216" t="e">
        <f t="shared" ca="1" si="137"/>
        <v>#N/A</v>
      </c>
      <c r="EJ130" s="216" t="e">
        <f t="shared" ca="1" si="137"/>
        <v>#N/A</v>
      </c>
      <c r="EK130" s="216" t="e">
        <f t="shared" ca="1" si="137"/>
        <v>#N/A</v>
      </c>
      <c r="EL130" s="216" t="e">
        <f t="shared" ca="1" si="137"/>
        <v>#N/A</v>
      </c>
      <c r="EM130" s="216" t="e">
        <f t="shared" ca="1" si="137"/>
        <v>#N/A</v>
      </c>
      <c r="EN130" s="216" t="e">
        <f t="shared" ca="1" si="137"/>
        <v>#N/A</v>
      </c>
      <c r="EO130" s="216" t="e">
        <f t="shared" ca="1" si="137"/>
        <v>#N/A</v>
      </c>
      <c r="EP130" s="216" t="e">
        <f t="shared" ca="1" si="137"/>
        <v>#N/A</v>
      </c>
      <c r="EQ130" s="216" t="e">
        <f t="shared" ca="1" si="137"/>
        <v>#N/A</v>
      </c>
      <c r="ER130" s="216" t="e">
        <f t="shared" ca="1" si="137"/>
        <v>#N/A</v>
      </c>
      <c r="ES130" s="216" t="e">
        <f t="shared" ca="1" si="137"/>
        <v>#N/A</v>
      </c>
      <c r="ET130" s="216" t="e">
        <f t="shared" ca="1" si="137"/>
        <v>#N/A</v>
      </c>
      <c r="EU130" s="216" t="e">
        <f t="shared" ca="1" si="137"/>
        <v>#N/A</v>
      </c>
      <c r="EV130" s="216" t="e">
        <f t="shared" ca="1" si="137"/>
        <v>#N/A</v>
      </c>
      <c r="EW130" s="216" t="e">
        <f t="shared" ca="1" si="137"/>
        <v>#N/A</v>
      </c>
      <c r="EX130" s="216" t="e">
        <f t="shared" ca="1" si="137"/>
        <v>#N/A</v>
      </c>
      <c r="EY130" s="216" t="e">
        <f t="shared" ca="1" si="141"/>
        <v>#N/A</v>
      </c>
      <c r="EZ130" s="216" t="e">
        <f t="shared" ca="1" si="141"/>
        <v>#N/A</v>
      </c>
      <c r="FA130" s="216" t="e">
        <f t="shared" ca="1" si="141"/>
        <v>#N/A</v>
      </c>
      <c r="FB130" s="216" t="e">
        <f t="shared" ca="1" si="141"/>
        <v>#N/A</v>
      </c>
      <c r="FC130" s="216" t="e">
        <f t="shared" ca="1" si="141"/>
        <v>#N/A</v>
      </c>
      <c r="FD130" s="216" t="e">
        <f t="shared" ca="1" si="141"/>
        <v>#N/A</v>
      </c>
      <c r="FE130" s="216" t="e">
        <f t="shared" ca="1" si="141"/>
        <v>#N/A</v>
      </c>
      <c r="FF130" s="216" t="e">
        <f t="shared" ca="1" si="141"/>
        <v>#N/A</v>
      </c>
      <c r="FG130" s="216" t="e">
        <f t="shared" ca="1" si="141"/>
        <v>#N/A</v>
      </c>
      <c r="FH130" s="216" t="e">
        <f t="shared" ca="1" si="141"/>
        <v>#N/A</v>
      </c>
      <c r="FI130" s="216" t="e">
        <f t="shared" ca="1" si="141"/>
        <v>#N/A</v>
      </c>
      <c r="FJ130" s="216" t="e">
        <f t="shared" ca="1" si="141"/>
        <v>#N/A</v>
      </c>
      <c r="FK130" s="216" t="e">
        <f t="shared" ca="1" si="141"/>
        <v>#N/A</v>
      </c>
      <c r="FL130" s="216" t="e">
        <f t="shared" ca="1" si="141"/>
        <v>#N/A</v>
      </c>
      <c r="FM130" s="216" t="e">
        <f t="shared" ca="1" si="141"/>
        <v>#N/A</v>
      </c>
      <c r="FN130" s="216" t="e">
        <f t="shared" ca="1" si="141"/>
        <v>#N/A</v>
      </c>
      <c r="FO130" s="216" t="e">
        <f t="shared" ca="1" si="138"/>
        <v>#N/A</v>
      </c>
      <c r="FP130" s="216" t="e">
        <f t="shared" ca="1" si="138"/>
        <v>#N/A</v>
      </c>
      <c r="FQ130" s="216" t="e">
        <f t="shared" ca="1" si="138"/>
        <v>#N/A</v>
      </c>
      <c r="FR130" s="216" t="e">
        <f t="shared" ca="1" si="138"/>
        <v>#N/A</v>
      </c>
      <c r="FS130" s="216" t="e">
        <f t="shared" ca="1" si="138"/>
        <v>#N/A</v>
      </c>
      <c r="FT130" s="216" t="e">
        <f t="shared" ca="1" si="138"/>
        <v>#N/A</v>
      </c>
      <c r="FU130" s="216" t="e">
        <f t="shared" ca="1" si="138"/>
        <v>#N/A</v>
      </c>
      <c r="FV130" s="216" t="e">
        <f t="shared" ca="1" si="138"/>
        <v>#N/A</v>
      </c>
      <c r="FW130" s="216" t="e">
        <f t="shared" ca="1" si="138"/>
        <v>#N/A</v>
      </c>
      <c r="FX130" s="216" t="e">
        <f t="shared" ca="1" si="138"/>
        <v>#N/A</v>
      </c>
      <c r="FY130" s="216" t="e">
        <f t="shared" ca="1" si="138"/>
        <v>#N/A</v>
      </c>
      <c r="FZ130" s="216" t="e">
        <f t="shared" ca="1" si="138"/>
        <v>#N/A</v>
      </c>
      <c r="GA130" s="216" t="e">
        <f t="shared" ca="1" si="138"/>
        <v>#N/A</v>
      </c>
      <c r="GB130" s="216" t="e">
        <f t="shared" ca="1" si="138"/>
        <v>#N/A</v>
      </c>
      <c r="GC130" s="216" t="e">
        <f t="shared" ca="1" si="138"/>
        <v>#N/A</v>
      </c>
      <c r="GD130" s="216" t="e">
        <f t="shared" ca="1" si="138"/>
        <v>#N/A</v>
      </c>
      <c r="GE130" s="216" t="e">
        <f t="shared" ca="1" si="142"/>
        <v>#N/A</v>
      </c>
      <c r="GF130" s="216" t="e">
        <f t="shared" ca="1" si="142"/>
        <v>#N/A</v>
      </c>
      <c r="GG130" s="216" t="e">
        <f t="shared" ca="1" si="142"/>
        <v>#N/A</v>
      </c>
      <c r="GH130" s="216" t="e">
        <f t="shared" ca="1" si="142"/>
        <v>#N/A</v>
      </c>
      <c r="GI130" s="216" t="e">
        <f t="shared" ca="1" si="142"/>
        <v>#N/A</v>
      </c>
      <c r="GJ130" s="216" t="e">
        <f t="shared" ca="1" si="142"/>
        <v>#N/A</v>
      </c>
      <c r="GK130" s="216" t="e">
        <f t="shared" ca="1" si="142"/>
        <v>#N/A</v>
      </c>
      <c r="GL130" s="216" t="e">
        <f t="shared" ca="1" si="142"/>
        <v>#N/A</v>
      </c>
      <c r="GM130" s="216" t="e">
        <f t="shared" ca="1" si="142"/>
        <v>#N/A</v>
      </c>
      <c r="GN130" s="216" t="e">
        <f t="shared" ca="1" si="142"/>
        <v>#N/A</v>
      </c>
      <c r="GO130" s="216" t="e">
        <f t="shared" ca="1" si="142"/>
        <v>#N/A</v>
      </c>
      <c r="GP130" s="216" t="e">
        <f t="shared" ca="1" si="142"/>
        <v>#N/A</v>
      </c>
      <c r="GQ130" s="216" t="e">
        <f t="shared" ca="1" si="142"/>
        <v>#N/A</v>
      </c>
      <c r="GR130" s="216" t="e">
        <f t="shared" ca="1" si="142"/>
        <v>#N/A</v>
      </c>
      <c r="GS130" s="216" t="e">
        <f t="shared" ca="1" si="142"/>
        <v>#N/A</v>
      </c>
      <c r="GT130" s="216" t="e">
        <f t="shared" ca="1" si="142"/>
        <v>#N/A</v>
      </c>
      <c r="GU130" s="216" t="e">
        <f t="shared" ca="1" si="139"/>
        <v>#N/A</v>
      </c>
      <c r="GV130" s="216" t="e">
        <f t="shared" ca="1" si="139"/>
        <v>#N/A</v>
      </c>
      <c r="GW130" s="216" t="e">
        <f t="shared" ca="1" si="139"/>
        <v>#N/A</v>
      </c>
      <c r="GX130" s="216" t="e">
        <f t="shared" ca="1" si="139"/>
        <v>#N/A</v>
      </c>
      <c r="GY130" s="216" t="e">
        <f t="shared" ca="1" si="139"/>
        <v>#N/A</v>
      </c>
      <c r="GZ130" s="216" t="e">
        <f t="shared" ca="1" si="139"/>
        <v>#N/A</v>
      </c>
    </row>
    <row r="131" spans="2:208" s="70" customFormat="1" ht="15" customHeight="1">
      <c r="B131" s="573">
        <v>54101</v>
      </c>
      <c r="C131" s="573">
        <v>54102</v>
      </c>
      <c r="D131" s="573">
        <v>54103</v>
      </c>
      <c r="E131" s="573">
        <v>54198</v>
      </c>
      <c r="F131" s="573">
        <v>54322</v>
      </c>
      <c r="G131" s="573">
        <v>54323</v>
      </c>
      <c r="H131" s="573">
        <v>54324</v>
      </c>
      <c r="M131" s="50" t="e">
        <f t="shared" ca="1" si="132"/>
        <v>#N/A</v>
      </c>
      <c r="N131" s="216" t="e">
        <f t="shared" ca="1" si="145"/>
        <v>#N/A</v>
      </c>
      <c r="O131" s="216" t="e">
        <f t="shared" ca="1" si="145"/>
        <v>#N/A</v>
      </c>
      <c r="P131" s="216" t="e">
        <f t="shared" ca="1" si="145"/>
        <v>#N/A</v>
      </c>
      <c r="Q131" s="216" t="e">
        <f t="shared" ca="1" si="145"/>
        <v>#N/A</v>
      </c>
      <c r="R131" s="216" t="e">
        <f t="shared" ca="1" si="145"/>
        <v>#N/A</v>
      </c>
      <c r="S131" s="216" t="e">
        <f t="shared" ca="1" si="145"/>
        <v>#N/A</v>
      </c>
      <c r="T131" s="216" t="e">
        <f t="shared" ca="1" si="145"/>
        <v>#N/A</v>
      </c>
      <c r="U131" s="216" t="e">
        <f t="shared" ca="1" si="145"/>
        <v>#N/A</v>
      </c>
      <c r="V131" s="216" t="e">
        <f t="shared" ca="1" si="145"/>
        <v>#N/A</v>
      </c>
      <c r="W131" s="216" t="e">
        <f t="shared" ca="1" si="145"/>
        <v>#N/A</v>
      </c>
      <c r="X131" s="216" t="e">
        <f t="shared" ca="1" si="144"/>
        <v>#N/A</v>
      </c>
      <c r="Y131" s="216" t="e">
        <f t="shared" ca="1" si="144"/>
        <v>#N/A</v>
      </c>
      <c r="Z131" s="216" t="e">
        <f t="shared" ca="1" si="144"/>
        <v>#N/A</v>
      </c>
      <c r="AA131" s="216" t="e">
        <f t="shared" ca="1" si="144"/>
        <v>#N/A</v>
      </c>
      <c r="AB131" s="216" t="e">
        <f t="shared" ca="1" si="144"/>
        <v>#N/A</v>
      </c>
      <c r="AC131" s="216" t="e">
        <f t="shared" ca="1" si="144"/>
        <v>#N/A</v>
      </c>
      <c r="AD131" s="216" t="e">
        <f t="shared" ca="1" si="144"/>
        <v>#N/A</v>
      </c>
      <c r="AE131" s="216" t="e">
        <f t="shared" ca="1" si="144"/>
        <v>#N/A</v>
      </c>
      <c r="AF131" s="216" t="e">
        <f t="shared" ca="1" si="144"/>
        <v>#N/A</v>
      </c>
      <c r="AG131" s="216" t="e">
        <f t="shared" ca="1" si="144"/>
        <v>#N/A</v>
      </c>
      <c r="AH131" s="216" t="e">
        <f t="shared" ca="1" si="144"/>
        <v>#N/A</v>
      </c>
      <c r="AI131" s="216" t="e">
        <f t="shared" ca="1" si="144"/>
        <v>#N/A</v>
      </c>
      <c r="AJ131" s="216" t="e">
        <f t="shared" ca="1" si="144"/>
        <v>#N/A</v>
      </c>
      <c r="AK131" s="216" t="e">
        <f t="shared" ca="1" si="144"/>
        <v>#N/A</v>
      </c>
      <c r="AL131" s="216" t="e">
        <f t="shared" ca="1" si="144"/>
        <v>#N/A</v>
      </c>
      <c r="AM131" s="216" t="e">
        <f t="shared" ca="1" si="144"/>
        <v>#N/A</v>
      </c>
      <c r="AN131" s="216" t="e">
        <f t="shared" ca="1" si="146"/>
        <v>#N/A</v>
      </c>
      <c r="AO131" s="216" t="e">
        <f t="shared" ca="1" si="146"/>
        <v>#N/A</v>
      </c>
      <c r="AP131" s="216" t="e">
        <f t="shared" ca="1" si="146"/>
        <v>#N/A</v>
      </c>
      <c r="AQ131" s="216" t="e">
        <f t="shared" ca="1" si="146"/>
        <v>#N/A</v>
      </c>
      <c r="AR131" s="216" t="e">
        <f t="shared" ca="1" si="146"/>
        <v>#N/A</v>
      </c>
      <c r="AS131" s="223" t="e">
        <f t="shared" ca="1" si="146"/>
        <v>#N/A</v>
      </c>
      <c r="AT131" s="34"/>
      <c r="AU131" s="215" t="e">
        <f t="shared" ca="1" si="124"/>
        <v>#N/A</v>
      </c>
      <c r="AV131" s="216" t="e">
        <f t="shared" ca="1" si="124"/>
        <v>#N/A</v>
      </c>
      <c r="AW131" s="217" t="e">
        <f t="shared" ca="1" si="131"/>
        <v>#N/A</v>
      </c>
      <c r="AX131" s="218" t="e">
        <f t="shared" ca="1" si="131"/>
        <v>#N/A</v>
      </c>
      <c r="AY131" s="218" t="e">
        <f t="shared" ca="1" si="131"/>
        <v>#N/A</v>
      </c>
      <c r="AZ131" s="218" t="e">
        <f t="shared" ca="1" si="133"/>
        <v>#N/A</v>
      </c>
      <c r="BA131" s="219" t="e">
        <f t="shared" ca="1" si="133"/>
        <v>#N/A</v>
      </c>
      <c r="BB131" s="34"/>
      <c r="BC131" s="34">
        <f t="shared" si="126"/>
        <v>40</v>
      </c>
      <c r="BD131" s="531">
        <v>26</v>
      </c>
      <c r="BE131" s="535">
        <f t="shared" si="127"/>
        <v>44646</v>
      </c>
      <c r="BF131" s="536" t="str">
        <f t="shared" si="128"/>
        <v>토</v>
      </c>
      <c r="BG131" s="534" t="e">
        <f t="shared" ca="1" si="143"/>
        <v>#REF!</v>
      </c>
      <c r="BH131" s="534" t="e">
        <f t="shared" ca="1" si="143"/>
        <v>#N/A</v>
      </c>
      <c r="BI131" s="534" t="e">
        <f t="shared" ca="1" si="143"/>
        <v>#N/A</v>
      </c>
      <c r="BJ131" s="534" t="e">
        <f t="shared" ca="1" si="143"/>
        <v>#N/A</v>
      </c>
      <c r="BK131" s="534" t="e">
        <f t="shared" ca="1" si="143"/>
        <v>#N/A</v>
      </c>
      <c r="BL131" s="534" t="e">
        <f t="shared" ca="1" si="143"/>
        <v>#N/A</v>
      </c>
      <c r="BM131" s="534" t="e">
        <f t="shared" ca="1" si="143"/>
        <v>#N/A</v>
      </c>
      <c r="BN131" s="534" t="e">
        <f t="shared" ca="1" si="143"/>
        <v>#N/A</v>
      </c>
      <c r="BO131" s="534" t="e">
        <f t="shared" ca="1" si="143"/>
        <v>#N/A</v>
      </c>
      <c r="BP131" s="534" t="e">
        <f t="shared" ca="1" si="143"/>
        <v>#N/A</v>
      </c>
      <c r="BQ131" s="534" t="e">
        <f t="shared" ca="1" si="143"/>
        <v>#N/A</v>
      </c>
      <c r="BR131" s="534" t="e">
        <f t="shared" ca="1" si="143"/>
        <v>#N/A</v>
      </c>
      <c r="BS131" s="534" t="e">
        <f t="shared" ca="1" si="143"/>
        <v>#N/A</v>
      </c>
      <c r="BT131" s="534" t="e">
        <f t="shared" ca="1" si="143"/>
        <v>#N/A</v>
      </c>
      <c r="BU131" s="534" t="e">
        <f t="shared" ca="1" si="143"/>
        <v>#N/A</v>
      </c>
      <c r="BV131" s="534" t="e">
        <f t="shared" ca="1" si="143"/>
        <v>#N/A</v>
      </c>
      <c r="BW131" s="534" t="e">
        <f t="shared" ca="1" si="134"/>
        <v>#N/A</v>
      </c>
      <c r="BX131" s="534" t="e">
        <f t="shared" ca="1" si="134"/>
        <v>#N/A</v>
      </c>
      <c r="BY131" s="534" t="e">
        <f t="shared" ca="1" si="134"/>
        <v>#N/A</v>
      </c>
      <c r="BZ131" s="534" t="e">
        <f t="shared" ca="1" si="134"/>
        <v>#N/A</v>
      </c>
      <c r="CA131" s="534" t="e">
        <f t="shared" ca="1" si="134"/>
        <v>#N/A</v>
      </c>
      <c r="CB131" s="534" t="e">
        <f t="shared" ca="1" si="134"/>
        <v>#N/A</v>
      </c>
      <c r="CC131" s="216" t="e">
        <f t="shared" ca="1" si="134"/>
        <v>#N/A</v>
      </c>
      <c r="CD131" s="216" t="e">
        <f t="shared" ca="1" si="134"/>
        <v>#N/A</v>
      </c>
      <c r="CE131" s="216" t="e">
        <f t="shared" ca="1" si="134"/>
        <v>#N/A</v>
      </c>
      <c r="CF131" s="216" t="e">
        <f t="shared" ca="1" si="134"/>
        <v>#N/A</v>
      </c>
      <c r="CG131" s="216" t="e">
        <f t="shared" ca="1" si="134"/>
        <v>#N/A</v>
      </c>
      <c r="CH131" s="216" t="e">
        <f t="shared" ca="1" si="134"/>
        <v>#N/A</v>
      </c>
      <c r="CI131" s="216" t="e">
        <f t="shared" ca="1" si="134"/>
        <v>#N/A</v>
      </c>
      <c r="CJ131" s="216" t="e">
        <f t="shared" ca="1" si="134"/>
        <v>#N/A</v>
      </c>
      <c r="CK131" s="216" t="e">
        <f t="shared" ca="1" si="134"/>
        <v>#N/A</v>
      </c>
      <c r="CL131" s="216" t="e">
        <f t="shared" ca="1" si="134"/>
        <v>#N/A</v>
      </c>
      <c r="CM131" s="216" t="e">
        <f t="shared" ca="1" si="135"/>
        <v>#N/A</v>
      </c>
      <c r="CN131" s="216" t="e">
        <f t="shared" ca="1" si="135"/>
        <v>#N/A</v>
      </c>
      <c r="CO131" s="216" t="e">
        <f t="shared" ca="1" si="135"/>
        <v>#N/A</v>
      </c>
      <c r="CP131" s="216" t="e">
        <f t="shared" ca="1" si="135"/>
        <v>#N/A</v>
      </c>
      <c r="CQ131" s="216" t="e">
        <f t="shared" ca="1" si="135"/>
        <v>#N/A</v>
      </c>
      <c r="CR131" s="216" t="e">
        <f t="shared" ca="1" si="135"/>
        <v>#N/A</v>
      </c>
      <c r="CS131" s="216" t="e">
        <f t="shared" ca="1" si="135"/>
        <v>#N/A</v>
      </c>
      <c r="CT131" s="216" t="e">
        <f t="shared" ca="1" si="135"/>
        <v>#N/A</v>
      </c>
      <c r="CU131" s="216" t="e">
        <f t="shared" ca="1" si="135"/>
        <v>#N/A</v>
      </c>
      <c r="CV131" s="216" t="e">
        <f t="shared" ca="1" si="135"/>
        <v>#N/A</v>
      </c>
      <c r="CW131" s="216" t="e">
        <f t="shared" ca="1" si="135"/>
        <v>#N/A</v>
      </c>
      <c r="CX131" s="216" t="e">
        <f t="shared" ca="1" si="135"/>
        <v>#N/A</v>
      </c>
      <c r="CY131" s="216" t="e">
        <f t="shared" ca="1" si="135"/>
        <v>#N/A</v>
      </c>
      <c r="CZ131" s="216" t="e">
        <f t="shared" ca="1" si="135"/>
        <v>#N/A</v>
      </c>
      <c r="DA131" s="216" t="e">
        <f t="shared" ca="1" si="135"/>
        <v>#N/A</v>
      </c>
      <c r="DB131" s="216" t="e">
        <f t="shared" ca="1" si="135"/>
        <v>#N/A</v>
      </c>
      <c r="DC131" s="216" t="e">
        <f t="shared" ca="1" si="136"/>
        <v>#N/A</v>
      </c>
      <c r="DD131" s="216" t="e">
        <f t="shared" ca="1" si="136"/>
        <v>#N/A</v>
      </c>
      <c r="DE131" s="216" t="e">
        <f t="shared" ca="1" si="136"/>
        <v>#N/A</v>
      </c>
      <c r="DF131" s="216" t="e">
        <f t="shared" ca="1" si="136"/>
        <v>#N/A</v>
      </c>
      <c r="DG131" s="216" t="e">
        <f t="shared" ca="1" si="136"/>
        <v>#N/A</v>
      </c>
      <c r="DH131" s="216" t="e">
        <f t="shared" ca="1" si="136"/>
        <v>#N/A</v>
      </c>
      <c r="DI131" s="216" t="e">
        <f t="shared" ca="1" si="136"/>
        <v>#N/A</v>
      </c>
      <c r="DJ131" s="216" t="e">
        <f t="shared" ca="1" si="136"/>
        <v>#N/A</v>
      </c>
      <c r="DK131" s="216" t="e">
        <f t="shared" ca="1" si="136"/>
        <v>#N/A</v>
      </c>
      <c r="DL131" s="216" t="e">
        <f t="shared" ca="1" si="136"/>
        <v>#N/A</v>
      </c>
      <c r="DM131" s="216" t="e">
        <f t="shared" ca="1" si="136"/>
        <v>#N/A</v>
      </c>
      <c r="DN131" s="216" t="e">
        <f t="shared" ca="1" si="136"/>
        <v>#N/A</v>
      </c>
      <c r="DO131" s="216" t="e">
        <f t="shared" ca="1" si="136"/>
        <v>#N/A</v>
      </c>
      <c r="DP131" s="216" t="e">
        <f t="shared" ca="1" si="136"/>
        <v>#N/A</v>
      </c>
      <c r="DQ131" s="216" t="e">
        <f t="shared" ca="1" si="136"/>
        <v>#N/A</v>
      </c>
      <c r="DR131" s="216" t="e">
        <f t="shared" ca="1" si="136"/>
        <v>#N/A</v>
      </c>
      <c r="DS131" s="216" t="e">
        <f t="shared" ca="1" si="140"/>
        <v>#N/A</v>
      </c>
      <c r="DT131" s="216" t="e">
        <f t="shared" ca="1" si="140"/>
        <v>#N/A</v>
      </c>
      <c r="DU131" s="216" t="e">
        <f t="shared" ca="1" si="140"/>
        <v>#N/A</v>
      </c>
      <c r="DV131" s="216" t="e">
        <f t="shared" ca="1" si="140"/>
        <v>#N/A</v>
      </c>
      <c r="DW131" s="216" t="e">
        <f t="shared" ca="1" si="140"/>
        <v>#N/A</v>
      </c>
      <c r="DX131" s="216" t="e">
        <f t="shared" ca="1" si="140"/>
        <v>#N/A</v>
      </c>
      <c r="DY131" s="216" t="e">
        <f t="shared" ca="1" si="140"/>
        <v>#N/A</v>
      </c>
      <c r="DZ131" s="216" t="e">
        <f t="shared" ca="1" si="140"/>
        <v>#N/A</v>
      </c>
      <c r="EA131" s="216" t="e">
        <f t="shared" ca="1" si="140"/>
        <v>#N/A</v>
      </c>
      <c r="EB131" s="216" t="e">
        <f t="shared" ca="1" si="140"/>
        <v>#N/A</v>
      </c>
      <c r="EC131" s="216" t="e">
        <f t="shared" ca="1" si="140"/>
        <v>#N/A</v>
      </c>
      <c r="ED131" s="216" t="e">
        <f t="shared" ca="1" si="140"/>
        <v>#N/A</v>
      </c>
      <c r="EE131" s="216" t="e">
        <f t="shared" ca="1" si="140"/>
        <v>#N/A</v>
      </c>
      <c r="EF131" s="216" t="e">
        <f t="shared" ca="1" si="140"/>
        <v>#N/A</v>
      </c>
      <c r="EG131" s="216" t="e">
        <f t="shared" ca="1" si="140"/>
        <v>#N/A</v>
      </c>
      <c r="EH131" s="216" t="e">
        <f t="shared" ca="1" si="140"/>
        <v>#N/A</v>
      </c>
      <c r="EI131" s="216" t="e">
        <f t="shared" ca="1" si="137"/>
        <v>#N/A</v>
      </c>
      <c r="EJ131" s="216" t="e">
        <f t="shared" ca="1" si="137"/>
        <v>#N/A</v>
      </c>
      <c r="EK131" s="216" t="e">
        <f t="shared" ca="1" si="137"/>
        <v>#N/A</v>
      </c>
      <c r="EL131" s="216" t="e">
        <f t="shared" ca="1" si="137"/>
        <v>#N/A</v>
      </c>
      <c r="EM131" s="216" t="e">
        <f t="shared" ca="1" si="137"/>
        <v>#N/A</v>
      </c>
      <c r="EN131" s="216" t="e">
        <f t="shared" ca="1" si="137"/>
        <v>#N/A</v>
      </c>
      <c r="EO131" s="216" t="e">
        <f t="shared" ca="1" si="137"/>
        <v>#N/A</v>
      </c>
      <c r="EP131" s="216" t="e">
        <f t="shared" ca="1" si="137"/>
        <v>#N/A</v>
      </c>
      <c r="EQ131" s="216" t="e">
        <f t="shared" ca="1" si="137"/>
        <v>#N/A</v>
      </c>
      <c r="ER131" s="216" t="e">
        <f t="shared" ca="1" si="137"/>
        <v>#N/A</v>
      </c>
      <c r="ES131" s="216" t="e">
        <f t="shared" ca="1" si="137"/>
        <v>#N/A</v>
      </c>
      <c r="ET131" s="216" t="e">
        <f t="shared" ca="1" si="137"/>
        <v>#N/A</v>
      </c>
      <c r="EU131" s="216" t="e">
        <f t="shared" ca="1" si="137"/>
        <v>#N/A</v>
      </c>
      <c r="EV131" s="216" t="e">
        <f t="shared" ca="1" si="137"/>
        <v>#N/A</v>
      </c>
      <c r="EW131" s="216" t="e">
        <f t="shared" ca="1" si="137"/>
        <v>#N/A</v>
      </c>
      <c r="EX131" s="216" t="e">
        <f t="shared" ca="1" si="137"/>
        <v>#N/A</v>
      </c>
      <c r="EY131" s="216" t="e">
        <f t="shared" ca="1" si="141"/>
        <v>#N/A</v>
      </c>
      <c r="EZ131" s="216" t="e">
        <f t="shared" ca="1" si="141"/>
        <v>#N/A</v>
      </c>
      <c r="FA131" s="216" t="e">
        <f t="shared" ca="1" si="141"/>
        <v>#N/A</v>
      </c>
      <c r="FB131" s="216" t="e">
        <f t="shared" ca="1" si="141"/>
        <v>#N/A</v>
      </c>
      <c r="FC131" s="216" t="e">
        <f t="shared" ca="1" si="141"/>
        <v>#N/A</v>
      </c>
      <c r="FD131" s="216" t="e">
        <f t="shared" ca="1" si="141"/>
        <v>#N/A</v>
      </c>
      <c r="FE131" s="216" t="e">
        <f t="shared" ca="1" si="141"/>
        <v>#N/A</v>
      </c>
      <c r="FF131" s="216" t="e">
        <f t="shared" ca="1" si="141"/>
        <v>#N/A</v>
      </c>
      <c r="FG131" s="216" t="e">
        <f t="shared" ca="1" si="141"/>
        <v>#N/A</v>
      </c>
      <c r="FH131" s="216" t="e">
        <f t="shared" ca="1" si="141"/>
        <v>#N/A</v>
      </c>
      <c r="FI131" s="216" t="e">
        <f t="shared" ca="1" si="141"/>
        <v>#N/A</v>
      </c>
      <c r="FJ131" s="216" t="e">
        <f t="shared" ca="1" si="141"/>
        <v>#N/A</v>
      </c>
      <c r="FK131" s="216" t="e">
        <f t="shared" ca="1" si="141"/>
        <v>#N/A</v>
      </c>
      <c r="FL131" s="216" t="e">
        <f t="shared" ca="1" si="141"/>
        <v>#N/A</v>
      </c>
      <c r="FM131" s="216" t="e">
        <f t="shared" ca="1" si="141"/>
        <v>#N/A</v>
      </c>
      <c r="FN131" s="216" t="e">
        <f t="shared" ca="1" si="141"/>
        <v>#N/A</v>
      </c>
      <c r="FO131" s="216" t="e">
        <f t="shared" ca="1" si="138"/>
        <v>#N/A</v>
      </c>
      <c r="FP131" s="216" t="e">
        <f t="shared" ca="1" si="138"/>
        <v>#N/A</v>
      </c>
      <c r="FQ131" s="216" t="e">
        <f t="shared" ca="1" si="138"/>
        <v>#N/A</v>
      </c>
      <c r="FR131" s="216" t="e">
        <f t="shared" ca="1" si="138"/>
        <v>#N/A</v>
      </c>
      <c r="FS131" s="216" t="e">
        <f t="shared" ca="1" si="138"/>
        <v>#N/A</v>
      </c>
      <c r="FT131" s="216" t="e">
        <f t="shared" ca="1" si="138"/>
        <v>#N/A</v>
      </c>
      <c r="FU131" s="216" t="e">
        <f t="shared" ca="1" si="138"/>
        <v>#N/A</v>
      </c>
      <c r="FV131" s="216" t="e">
        <f t="shared" ca="1" si="138"/>
        <v>#N/A</v>
      </c>
      <c r="FW131" s="216" t="e">
        <f t="shared" ca="1" si="138"/>
        <v>#N/A</v>
      </c>
      <c r="FX131" s="216" t="e">
        <f t="shared" ca="1" si="138"/>
        <v>#N/A</v>
      </c>
      <c r="FY131" s="216" t="e">
        <f t="shared" ca="1" si="138"/>
        <v>#N/A</v>
      </c>
      <c r="FZ131" s="216" t="e">
        <f t="shared" ca="1" si="138"/>
        <v>#N/A</v>
      </c>
      <c r="GA131" s="216" t="e">
        <f t="shared" ca="1" si="138"/>
        <v>#N/A</v>
      </c>
      <c r="GB131" s="216" t="e">
        <f t="shared" ca="1" si="138"/>
        <v>#N/A</v>
      </c>
      <c r="GC131" s="216" t="e">
        <f t="shared" ca="1" si="138"/>
        <v>#N/A</v>
      </c>
      <c r="GD131" s="216" t="e">
        <f t="shared" ca="1" si="138"/>
        <v>#N/A</v>
      </c>
      <c r="GE131" s="216" t="e">
        <f t="shared" ca="1" si="142"/>
        <v>#N/A</v>
      </c>
      <c r="GF131" s="216" t="e">
        <f t="shared" ca="1" si="142"/>
        <v>#N/A</v>
      </c>
      <c r="GG131" s="216" t="e">
        <f t="shared" ca="1" si="142"/>
        <v>#N/A</v>
      </c>
      <c r="GH131" s="216" t="e">
        <f t="shared" ca="1" si="142"/>
        <v>#N/A</v>
      </c>
      <c r="GI131" s="216" t="e">
        <f t="shared" ca="1" si="142"/>
        <v>#N/A</v>
      </c>
      <c r="GJ131" s="216" t="e">
        <f t="shared" ca="1" si="142"/>
        <v>#N/A</v>
      </c>
      <c r="GK131" s="216" t="e">
        <f t="shared" ca="1" si="142"/>
        <v>#N/A</v>
      </c>
      <c r="GL131" s="216" t="e">
        <f t="shared" ca="1" si="142"/>
        <v>#N/A</v>
      </c>
      <c r="GM131" s="216" t="e">
        <f t="shared" ca="1" si="142"/>
        <v>#N/A</v>
      </c>
      <c r="GN131" s="216" t="e">
        <f t="shared" ca="1" si="142"/>
        <v>#N/A</v>
      </c>
      <c r="GO131" s="216" t="e">
        <f t="shared" ca="1" si="142"/>
        <v>#N/A</v>
      </c>
      <c r="GP131" s="216" t="e">
        <f t="shared" ca="1" si="142"/>
        <v>#N/A</v>
      </c>
      <c r="GQ131" s="216" t="e">
        <f t="shared" ca="1" si="142"/>
        <v>#N/A</v>
      </c>
      <c r="GR131" s="216" t="e">
        <f t="shared" ca="1" si="142"/>
        <v>#N/A</v>
      </c>
      <c r="GS131" s="216" t="e">
        <f t="shared" ca="1" si="142"/>
        <v>#N/A</v>
      </c>
      <c r="GT131" s="216" t="e">
        <f t="shared" ca="1" si="142"/>
        <v>#N/A</v>
      </c>
      <c r="GU131" s="216" t="e">
        <f t="shared" ca="1" si="139"/>
        <v>#N/A</v>
      </c>
      <c r="GV131" s="216" t="e">
        <f t="shared" ca="1" si="139"/>
        <v>#N/A</v>
      </c>
      <c r="GW131" s="216" t="e">
        <f t="shared" ca="1" si="139"/>
        <v>#N/A</v>
      </c>
      <c r="GX131" s="216" t="e">
        <f t="shared" ca="1" si="139"/>
        <v>#N/A</v>
      </c>
      <c r="GY131" s="216" t="e">
        <f t="shared" ca="1" si="139"/>
        <v>#N/A</v>
      </c>
      <c r="GZ131" s="216" t="e">
        <f t="shared" ca="1" si="139"/>
        <v>#N/A</v>
      </c>
    </row>
    <row r="132" spans="2:208" s="70" customFormat="1" ht="15" customHeight="1">
      <c r="B132" s="573">
        <v>54455</v>
      </c>
      <c r="C132" s="573">
        <v>54456</v>
      </c>
      <c r="D132" s="573">
        <v>54457</v>
      </c>
      <c r="E132" s="573">
        <v>54552</v>
      </c>
      <c r="F132" s="573">
        <v>54676</v>
      </c>
      <c r="G132" s="573">
        <v>54677</v>
      </c>
      <c r="H132" s="573">
        <v>54678</v>
      </c>
      <c r="M132" s="50" t="e">
        <f t="shared" ca="1" si="132"/>
        <v>#N/A</v>
      </c>
      <c r="N132" s="216" t="e">
        <f t="shared" ca="1" si="145"/>
        <v>#N/A</v>
      </c>
      <c r="O132" s="216" t="e">
        <f t="shared" ca="1" si="145"/>
        <v>#N/A</v>
      </c>
      <c r="P132" s="216" t="e">
        <f t="shared" ca="1" si="145"/>
        <v>#N/A</v>
      </c>
      <c r="Q132" s="216" t="e">
        <f t="shared" ca="1" si="145"/>
        <v>#N/A</v>
      </c>
      <c r="R132" s="216" t="e">
        <f t="shared" ca="1" si="145"/>
        <v>#N/A</v>
      </c>
      <c r="S132" s="216" t="e">
        <f t="shared" ca="1" si="145"/>
        <v>#N/A</v>
      </c>
      <c r="T132" s="216" t="e">
        <f t="shared" ca="1" si="145"/>
        <v>#N/A</v>
      </c>
      <c r="U132" s="216" t="e">
        <f t="shared" ca="1" si="145"/>
        <v>#N/A</v>
      </c>
      <c r="V132" s="216" t="e">
        <f t="shared" ca="1" si="145"/>
        <v>#N/A</v>
      </c>
      <c r="W132" s="216" t="e">
        <f t="shared" ca="1" si="145"/>
        <v>#N/A</v>
      </c>
      <c r="X132" s="216" t="e">
        <f t="shared" ca="1" si="144"/>
        <v>#N/A</v>
      </c>
      <c r="Y132" s="216" t="e">
        <f t="shared" ca="1" si="144"/>
        <v>#N/A</v>
      </c>
      <c r="Z132" s="216" t="e">
        <f t="shared" ca="1" si="144"/>
        <v>#N/A</v>
      </c>
      <c r="AA132" s="216" t="e">
        <f t="shared" ca="1" si="144"/>
        <v>#N/A</v>
      </c>
      <c r="AB132" s="216" t="e">
        <f t="shared" ca="1" si="144"/>
        <v>#N/A</v>
      </c>
      <c r="AC132" s="216" t="e">
        <f t="shared" ca="1" si="144"/>
        <v>#N/A</v>
      </c>
      <c r="AD132" s="216" t="e">
        <f t="shared" ca="1" si="144"/>
        <v>#N/A</v>
      </c>
      <c r="AE132" s="216" t="e">
        <f t="shared" ca="1" si="144"/>
        <v>#N/A</v>
      </c>
      <c r="AF132" s="216" t="e">
        <f t="shared" ca="1" si="144"/>
        <v>#N/A</v>
      </c>
      <c r="AG132" s="216" t="e">
        <f t="shared" ca="1" si="144"/>
        <v>#N/A</v>
      </c>
      <c r="AH132" s="216" t="e">
        <f t="shared" ca="1" si="144"/>
        <v>#N/A</v>
      </c>
      <c r="AI132" s="216" t="e">
        <f t="shared" ca="1" si="144"/>
        <v>#N/A</v>
      </c>
      <c r="AJ132" s="216" t="e">
        <f t="shared" ca="1" si="144"/>
        <v>#N/A</v>
      </c>
      <c r="AK132" s="216" t="e">
        <f t="shared" ca="1" si="144"/>
        <v>#N/A</v>
      </c>
      <c r="AL132" s="216" t="e">
        <f t="shared" ca="1" si="144"/>
        <v>#N/A</v>
      </c>
      <c r="AM132" s="216" t="e">
        <f t="shared" ca="1" si="144"/>
        <v>#N/A</v>
      </c>
      <c r="AN132" s="216" t="e">
        <f t="shared" ca="1" si="146"/>
        <v>#N/A</v>
      </c>
      <c r="AO132" s="216" t="e">
        <f t="shared" ca="1" si="146"/>
        <v>#N/A</v>
      </c>
      <c r="AP132" s="216" t="e">
        <f t="shared" ca="1" si="146"/>
        <v>#N/A</v>
      </c>
      <c r="AQ132" s="216" t="e">
        <f t="shared" ca="1" si="146"/>
        <v>#N/A</v>
      </c>
      <c r="AR132" s="216" t="e">
        <f t="shared" ca="1" si="146"/>
        <v>#N/A</v>
      </c>
      <c r="AS132" s="223" t="e">
        <f t="shared" ca="1" si="146"/>
        <v>#N/A</v>
      </c>
      <c r="AT132" s="34"/>
      <c r="AU132" s="215" t="e">
        <f t="shared" ca="1" si="124"/>
        <v>#N/A</v>
      </c>
      <c r="AV132" s="216" t="e">
        <f t="shared" ca="1" si="124"/>
        <v>#N/A</v>
      </c>
      <c r="AW132" s="217" t="e">
        <f t="shared" ca="1" si="131"/>
        <v>#N/A</v>
      </c>
      <c r="AX132" s="218" t="e">
        <f t="shared" ca="1" si="131"/>
        <v>#N/A</v>
      </c>
      <c r="AY132" s="218" t="e">
        <f t="shared" ca="1" si="131"/>
        <v>#N/A</v>
      </c>
      <c r="AZ132" s="218" t="e">
        <f t="shared" ca="1" si="133"/>
        <v>#N/A</v>
      </c>
      <c r="BA132" s="219" t="e">
        <f t="shared" ca="1" si="133"/>
        <v>#N/A</v>
      </c>
      <c r="BB132" s="34"/>
      <c r="BC132" s="34">
        <f t="shared" si="126"/>
        <v>41</v>
      </c>
      <c r="BD132" s="531">
        <v>27</v>
      </c>
      <c r="BE132" s="535">
        <f t="shared" si="127"/>
        <v>44647</v>
      </c>
      <c r="BF132" s="536" t="str">
        <f t="shared" si="128"/>
        <v>일</v>
      </c>
      <c r="BG132" s="534" t="e">
        <f t="shared" ca="1" si="143"/>
        <v>#REF!</v>
      </c>
      <c r="BH132" s="534" t="e">
        <f t="shared" ca="1" si="143"/>
        <v>#N/A</v>
      </c>
      <c r="BI132" s="534" t="e">
        <f t="shared" ca="1" si="143"/>
        <v>#N/A</v>
      </c>
      <c r="BJ132" s="534" t="e">
        <f t="shared" ca="1" si="143"/>
        <v>#N/A</v>
      </c>
      <c r="BK132" s="534" t="e">
        <f t="shared" ca="1" si="143"/>
        <v>#N/A</v>
      </c>
      <c r="BL132" s="534" t="e">
        <f t="shared" ca="1" si="143"/>
        <v>#N/A</v>
      </c>
      <c r="BM132" s="534" t="e">
        <f t="shared" ca="1" si="143"/>
        <v>#N/A</v>
      </c>
      <c r="BN132" s="534" t="e">
        <f t="shared" ca="1" si="143"/>
        <v>#N/A</v>
      </c>
      <c r="BO132" s="534" t="e">
        <f t="shared" ca="1" si="143"/>
        <v>#N/A</v>
      </c>
      <c r="BP132" s="534" t="e">
        <f t="shared" ca="1" si="143"/>
        <v>#N/A</v>
      </c>
      <c r="BQ132" s="534" t="e">
        <f t="shared" ca="1" si="143"/>
        <v>#N/A</v>
      </c>
      <c r="BR132" s="534" t="e">
        <f t="shared" ca="1" si="143"/>
        <v>#N/A</v>
      </c>
      <c r="BS132" s="534" t="e">
        <f t="shared" ca="1" si="143"/>
        <v>#N/A</v>
      </c>
      <c r="BT132" s="534" t="e">
        <f t="shared" ca="1" si="143"/>
        <v>#N/A</v>
      </c>
      <c r="BU132" s="534" t="e">
        <f t="shared" ca="1" si="143"/>
        <v>#N/A</v>
      </c>
      <c r="BV132" s="534" t="e">
        <f t="shared" ca="1" si="143"/>
        <v>#N/A</v>
      </c>
      <c r="BW132" s="534" t="e">
        <f t="shared" ca="1" si="134"/>
        <v>#N/A</v>
      </c>
      <c r="BX132" s="534" t="e">
        <f t="shared" ca="1" si="134"/>
        <v>#N/A</v>
      </c>
      <c r="BY132" s="534" t="e">
        <f t="shared" ca="1" si="134"/>
        <v>#N/A</v>
      </c>
      <c r="BZ132" s="534" t="e">
        <f t="shared" ca="1" si="134"/>
        <v>#N/A</v>
      </c>
      <c r="CA132" s="534" t="e">
        <f t="shared" ca="1" si="134"/>
        <v>#N/A</v>
      </c>
      <c r="CB132" s="534" t="e">
        <f t="shared" ca="1" si="134"/>
        <v>#N/A</v>
      </c>
      <c r="CC132" s="216" t="e">
        <f t="shared" ca="1" si="134"/>
        <v>#N/A</v>
      </c>
      <c r="CD132" s="216" t="e">
        <f t="shared" ca="1" si="134"/>
        <v>#N/A</v>
      </c>
      <c r="CE132" s="216" t="e">
        <f t="shared" ca="1" si="134"/>
        <v>#N/A</v>
      </c>
      <c r="CF132" s="216" t="e">
        <f t="shared" ca="1" si="134"/>
        <v>#N/A</v>
      </c>
      <c r="CG132" s="216" t="e">
        <f t="shared" ca="1" si="134"/>
        <v>#N/A</v>
      </c>
      <c r="CH132" s="216" t="e">
        <f t="shared" ca="1" si="134"/>
        <v>#N/A</v>
      </c>
      <c r="CI132" s="216" t="e">
        <f t="shared" ca="1" si="134"/>
        <v>#N/A</v>
      </c>
      <c r="CJ132" s="216" t="e">
        <f t="shared" ca="1" si="134"/>
        <v>#N/A</v>
      </c>
      <c r="CK132" s="216" t="e">
        <f t="shared" ca="1" si="134"/>
        <v>#N/A</v>
      </c>
      <c r="CL132" s="216" t="e">
        <f t="shared" ca="1" si="134"/>
        <v>#N/A</v>
      </c>
      <c r="CM132" s="216" t="e">
        <f t="shared" ca="1" si="135"/>
        <v>#N/A</v>
      </c>
      <c r="CN132" s="216" t="e">
        <f t="shared" ca="1" si="135"/>
        <v>#N/A</v>
      </c>
      <c r="CO132" s="216" t="e">
        <f t="shared" ca="1" si="135"/>
        <v>#N/A</v>
      </c>
      <c r="CP132" s="216" t="e">
        <f t="shared" ca="1" si="135"/>
        <v>#N/A</v>
      </c>
      <c r="CQ132" s="216" t="e">
        <f t="shared" ca="1" si="135"/>
        <v>#N/A</v>
      </c>
      <c r="CR132" s="216" t="e">
        <f t="shared" ca="1" si="135"/>
        <v>#N/A</v>
      </c>
      <c r="CS132" s="216" t="e">
        <f t="shared" ca="1" si="135"/>
        <v>#N/A</v>
      </c>
      <c r="CT132" s="216" t="e">
        <f t="shared" ca="1" si="135"/>
        <v>#N/A</v>
      </c>
      <c r="CU132" s="216" t="e">
        <f t="shared" ca="1" si="135"/>
        <v>#N/A</v>
      </c>
      <c r="CV132" s="216" t="e">
        <f t="shared" ca="1" si="135"/>
        <v>#N/A</v>
      </c>
      <c r="CW132" s="216" t="e">
        <f t="shared" ca="1" si="135"/>
        <v>#N/A</v>
      </c>
      <c r="CX132" s="216" t="e">
        <f t="shared" ca="1" si="135"/>
        <v>#N/A</v>
      </c>
      <c r="CY132" s="216" t="e">
        <f t="shared" ca="1" si="135"/>
        <v>#N/A</v>
      </c>
      <c r="CZ132" s="216" t="e">
        <f t="shared" ca="1" si="135"/>
        <v>#N/A</v>
      </c>
      <c r="DA132" s="216" t="e">
        <f t="shared" ca="1" si="135"/>
        <v>#N/A</v>
      </c>
      <c r="DB132" s="216" t="e">
        <f t="shared" ca="1" si="135"/>
        <v>#N/A</v>
      </c>
      <c r="DC132" s="216" t="e">
        <f t="shared" ca="1" si="136"/>
        <v>#N/A</v>
      </c>
      <c r="DD132" s="216" t="e">
        <f t="shared" ca="1" si="136"/>
        <v>#N/A</v>
      </c>
      <c r="DE132" s="216" t="e">
        <f t="shared" ca="1" si="136"/>
        <v>#N/A</v>
      </c>
      <c r="DF132" s="216" t="e">
        <f t="shared" ca="1" si="136"/>
        <v>#N/A</v>
      </c>
      <c r="DG132" s="216" t="e">
        <f t="shared" ca="1" si="136"/>
        <v>#N/A</v>
      </c>
      <c r="DH132" s="216" t="e">
        <f t="shared" ca="1" si="136"/>
        <v>#N/A</v>
      </c>
      <c r="DI132" s="216" t="e">
        <f t="shared" ca="1" si="136"/>
        <v>#N/A</v>
      </c>
      <c r="DJ132" s="216" t="e">
        <f t="shared" ca="1" si="136"/>
        <v>#N/A</v>
      </c>
      <c r="DK132" s="216" t="e">
        <f t="shared" ca="1" si="136"/>
        <v>#N/A</v>
      </c>
      <c r="DL132" s="216" t="e">
        <f t="shared" ca="1" si="136"/>
        <v>#N/A</v>
      </c>
      <c r="DM132" s="216" t="e">
        <f t="shared" ca="1" si="136"/>
        <v>#N/A</v>
      </c>
      <c r="DN132" s="216" t="e">
        <f t="shared" ca="1" si="136"/>
        <v>#N/A</v>
      </c>
      <c r="DO132" s="216" t="e">
        <f t="shared" ca="1" si="136"/>
        <v>#N/A</v>
      </c>
      <c r="DP132" s="216" t="e">
        <f t="shared" ca="1" si="136"/>
        <v>#N/A</v>
      </c>
      <c r="DQ132" s="216" t="e">
        <f t="shared" ca="1" si="136"/>
        <v>#N/A</v>
      </c>
      <c r="DR132" s="216" t="e">
        <f t="shared" ca="1" si="136"/>
        <v>#N/A</v>
      </c>
      <c r="DS132" s="216" t="e">
        <f t="shared" ca="1" si="140"/>
        <v>#N/A</v>
      </c>
      <c r="DT132" s="216" t="e">
        <f t="shared" ca="1" si="140"/>
        <v>#N/A</v>
      </c>
      <c r="DU132" s="216" t="e">
        <f t="shared" ca="1" si="140"/>
        <v>#N/A</v>
      </c>
      <c r="DV132" s="216" t="e">
        <f t="shared" ca="1" si="140"/>
        <v>#N/A</v>
      </c>
      <c r="DW132" s="216" t="e">
        <f t="shared" ca="1" si="140"/>
        <v>#N/A</v>
      </c>
      <c r="DX132" s="216" t="e">
        <f t="shared" ca="1" si="140"/>
        <v>#N/A</v>
      </c>
      <c r="DY132" s="216" t="e">
        <f t="shared" ca="1" si="140"/>
        <v>#N/A</v>
      </c>
      <c r="DZ132" s="216" t="e">
        <f t="shared" ca="1" si="140"/>
        <v>#N/A</v>
      </c>
      <c r="EA132" s="216" t="e">
        <f t="shared" ca="1" si="140"/>
        <v>#N/A</v>
      </c>
      <c r="EB132" s="216" t="e">
        <f t="shared" ca="1" si="140"/>
        <v>#N/A</v>
      </c>
      <c r="EC132" s="216" t="e">
        <f t="shared" ca="1" si="140"/>
        <v>#N/A</v>
      </c>
      <c r="ED132" s="216" t="e">
        <f t="shared" ca="1" si="140"/>
        <v>#N/A</v>
      </c>
      <c r="EE132" s="216" t="e">
        <f t="shared" ca="1" si="140"/>
        <v>#N/A</v>
      </c>
      <c r="EF132" s="216" t="e">
        <f t="shared" ca="1" si="140"/>
        <v>#N/A</v>
      </c>
      <c r="EG132" s="216" t="e">
        <f t="shared" ca="1" si="140"/>
        <v>#N/A</v>
      </c>
      <c r="EH132" s="216" t="e">
        <f t="shared" ca="1" si="140"/>
        <v>#N/A</v>
      </c>
      <c r="EI132" s="216" t="e">
        <f t="shared" ca="1" si="137"/>
        <v>#N/A</v>
      </c>
      <c r="EJ132" s="216" t="e">
        <f t="shared" ca="1" si="137"/>
        <v>#N/A</v>
      </c>
      <c r="EK132" s="216" t="e">
        <f t="shared" ca="1" si="137"/>
        <v>#N/A</v>
      </c>
      <c r="EL132" s="216" t="e">
        <f t="shared" ca="1" si="137"/>
        <v>#N/A</v>
      </c>
      <c r="EM132" s="216" t="e">
        <f t="shared" ca="1" si="137"/>
        <v>#N/A</v>
      </c>
      <c r="EN132" s="216" t="e">
        <f t="shared" ca="1" si="137"/>
        <v>#N/A</v>
      </c>
      <c r="EO132" s="216" t="e">
        <f t="shared" ca="1" si="137"/>
        <v>#N/A</v>
      </c>
      <c r="EP132" s="216" t="e">
        <f t="shared" ca="1" si="137"/>
        <v>#N/A</v>
      </c>
      <c r="EQ132" s="216" t="e">
        <f t="shared" ca="1" si="137"/>
        <v>#N/A</v>
      </c>
      <c r="ER132" s="216" t="e">
        <f t="shared" ca="1" si="137"/>
        <v>#N/A</v>
      </c>
      <c r="ES132" s="216" t="e">
        <f t="shared" ca="1" si="137"/>
        <v>#N/A</v>
      </c>
      <c r="ET132" s="216" t="e">
        <f t="shared" ca="1" si="137"/>
        <v>#N/A</v>
      </c>
      <c r="EU132" s="216" t="e">
        <f t="shared" ca="1" si="137"/>
        <v>#N/A</v>
      </c>
      <c r="EV132" s="216" t="e">
        <f t="shared" ca="1" si="137"/>
        <v>#N/A</v>
      </c>
      <c r="EW132" s="216" t="e">
        <f t="shared" ca="1" si="137"/>
        <v>#N/A</v>
      </c>
      <c r="EX132" s="216" t="e">
        <f t="shared" ca="1" si="137"/>
        <v>#N/A</v>
      </c>
      <c r="EY132" s="216" t="e">
        <f t="shared" ca="1" si="141"/>
        <v>#N/A</v>
      </c>
      <c r="EZ132" s="216" t="e">
        <f t="shared" ca="1" si="141"/>
        <v>#N/A</v>
      </c>
      <c r="FA132" s="216" t="e">
        <f t="shared" ca="1" si="141"/>
        <v>#N/A</v>
      </c>
      <c r="FB132" s="216" t="e">
        <f t="shared" ca="1" si="141"/>
        <v>#N/A</v>
      </c>
      <c r="FC132" s="216" t="e">
        <f t="shared" ca="1" si="141"/>
        <v>#N/A</v>
      </c>
      <c r="FD132" s="216" t="e">
        <f t="shared" ca="1" si="141"/>
        <v>#N/A</v>
      </c>
      <c r="FE132" s="216" t="e">
        <f t="shared" ca="1" si="141"/>
        <v>#N/A</v>
      </c>
      <c r="FF132" s="216" t="e">
        <f t="shared" ca="1" si="141"/>
        <v>#N/A</v>
      </c>
      <c r="FG132" s="216" t="e">
        <f t="shared" ca="1" si="141"/>
        <v>#N/A</v>
      </c>
      <c r="FH132" s="216" t="e">
        <f t="shared" ca="1" si="141"/>
        <v>#N/A</v>
      </c>
      <c r="FI132" s="216" t="e">
        <f t="shared" ca="1" si="141"/>
        <v>#N/A</v>
      </c>
      <c r="FJ132" s="216" t="e">
        <f t="shared" ca="1" si="141"/>
        <v>#N/A</v>
      </c>
      <c r="FK132" s="216" t="e">
        <f t="shared" ca="1" si="141"/>
        <v>#N/A</v>
      </c>
      <c r="FL132" s="216" t="e">
        <f t="shared" ca="1" si="141"/>
        <v>#N/A</v>
      </c>
      <c r="FM132" s="216" t="e">
        <f t="shared" ca="1" si="141"/>
        <v>#N/A</v>
      </c>
      <c r="FN132" s="216" t="e">
        <f t="shared" ca="1" si="141"/>
        <v>#N/A</v>
      </c>
      <c r="FO132" s="216" t="e">
        <f t="shared" ca="1" si="138"/>
        <v>#N/A</v>
      </c>
      <c r="FP132" s="216" t="e">
        <f t="shared" ca="1" si="138"/>
        <v>#N/A</v>
      </c>
      <c r="FQ132" s="216" t="e">
        <f t="shared" ca="1" si="138"/>
        <v>#N/A</v>
      </c>
      <c r="FR132" s="216" t="e">
        <f t="shared" ca="1" si="138"/>
        <v>#N/A</v>
      </c>
      <c r="FS132" s="216" t="e">
        <f t="shared" ca="1" si="138"/>
        <v>#N/A</v>
      </c>
      <c r="FT132" s="216" t="e">
        <f t="shared" ca="1" si="138"/>
        <v>#N/A</v>
      </c>
      <c r="FU132" s="216" t="e">
        <f t="shared" ca="1" si="138"/>
        <v>#N/A</v>
      </c>
      <c r="FV132" s="216" t="e">
        <f t="shared" ca="1" si="138"/>
        <v>#N/A</v>
      </c>
      <c r="FW132" s="216" t="e">
        <f t="shared" ca="1" si="138"/>
        <v>#N/A</v>
      </c>
      <c r="FX132" s="216" t="e">
        <f t="shared" ca="1" si="138"/>
        <v>#N/A</v>
      </c>
      <c r="FY132" s="216" t="e">
        <f t="shared" ca="1" si="138"/>
        <v>#N/A</v>
      </c>
      <c r="FZ132" s="216" t="e">
        <f t="shared" ca="1" si="138"/>
        <v>#N/A</v>
      </c>
      <c r="GA132" s="216" t="e">
        <f t="shared" ca="1" si="138"/>
        <v>#N/A</v>
      </c>
      <c r="GB132" s="216" t="e">
        <f t="shared" ca="1" si="138"/>
        <v>#N/A</v>
      </c>
      <c r="GC132" s="216" t="e">
        <f t="shared" ca="1" si="138"/>
        <v>#N/A</v>
      </c>
      <c r="GD132" s="216" t="e">
        <f t="shared" ca="1" si="138"/>
        <v>#N/A</v>
      </c>
      <c r="GE132" s="216" t="e">
        <f t="shared" ca="1" si="142"/>
        <v>#N/A</v>
      </c>
      <c r="GF132" s="216" t="e">
        <f t="shared" ca="1" si="142"/>
        <v>#N/A</v>
      </c>
      <c r="GG132" s="216" t="e">
        <f t="shared" ca="1" si="142"/>
        <v>#N/A</v>
      </c>
      <c r="GH132" s="216" t="e">
        <f t="shared" ca="1" si="142"/>
        <v>#N/A</v>
      </c>
      <c r="GI132" s="216" t="e">
        <f t="shared" ca="1" si="142"/>
        <v>#N/A</v>
      </c>
      <c r="GJ132" s="216" t="e">
        <f t="shared" ca="1" si="142"/>
        <v>#N/A</v>
      </c>
      <c r="GK132" s="216" t="e">
        <f t="shared" ca="1" si="142"/>
        <v>#N/A</v>
      </c>
      <c r="GL132" s="216" t="e">
        <f t="shared" ca="1" si="142"/>
        <v>#N/A</v>
      </c>
      <c r="GM132" s="216" t="e">
        <f t="shared" ca="1" si="142"/>
        <v>#N/A</v>
      </c>
      <c r="GN132" s="216" t="e">
        <f t="shared" ca="1" si="142"/>
        <v>#N/A</v>
      </c>
      <c r="GO132" s="216" t="e">
        <f t="shared" ca="1" si="142"/>
        <v>#N/A</v>
      </c>
      <c r="GP132" s="216" t="e">
        <f t="shared" ca="1" si="142"/>
        <v>#N/A</v>
      </c>
      <c r="GQ132" s="216" t="e">
        <f t="shared" ca="1" si="142"/>
        <v>#N/A</v>
      </c>
      <c r="GR132" s="216" t="e">
        <f t="shared" ca="1" si="142"/>
        <v>#N/A</v>
      </c>
      <c r="GS132" s="216" t="e">
        <f t="shared" ca="1" si="142"/>
        <v>#N/A</v>
      </c>
      <c r="GT132" s="216" t="e">
        <f t="shared" ca="1" si="142"/>
        <v>#N/A</v>
      </c>
      <c r="GU132" s="216" t="e">
        <f t="shared" ca="1" si="139"/>
        <v>#N/A</v>
      </c>
      <c r="GV132" s="216" t="e">
        <f t="shared" ca="1" si="139"/>
        <v>#N/A</v>
      </c>
      <c r="GW132" s="216" t="e">
        <f t="shared" ca="1" si="139"/>
        <v>#N/A</v>
      </c>
      <c r="GX132" s="216" t="e">
        <f t="shared" ca="1" si="139"/>
        <v>#N/A</v>
      </c>
      <c r="GY132" s="216" t="e">
        <f t="shared" ca="1" si="139"/>
        <v>#N/A</v>
      </c>
      <c r="GZ132" s="216" t="e">
        <f t="shared" ca="1" si="139"/>
        <v>#N/A</v>
      </c>
    </row>
    <row r="133" spans="2:208" s="70" customFormat="1" ht="15" customHeight="1">
      <c r="B133" s="573">
        <v>54810</v>
      </c>
      <c r="C133" s="573">
        <v>54811</v>
      </c>
      <c r="D133" s="573">
        <v>54812</v>
      </c>
      <c r="E133" s="573">
        <v>54936</v>
      </c>
      <c r="F133" s="573">
        <v>55060</v>
      </c>
      <c r="G133" s="573">
        <v>55061</v>
      </c>
      <c r="H133" s="573">
        <v>55062</v>
      </c>
      <c r="M133" s="50" t="e">
        <f t="shared" ca="1" si="132"/>
        <v>#N/A</v>
      </c>
      <c r="N133" s="216" t="e">
        <f t="shared" ca="1" si="145"/>
        <v>#N/A</v>
      </c>
      <c r="O133" s="216" t="e">
        <f t="shared" ca="1" si="145"/>
        <v>#N/A</v>
      </c>
      <c r="P133" s="216" t="e">
        <f t="shared" ca="1" si="145"/>
        <v>#N/A</v>
      </c>
      <c r="Q133" s="216" t="e">
        <f t="shared" ca="1" si="145"/>
        <v>#N/A</v>
      </c>
      <c r="R133" s="216" t="e">
        <f t="shared" ca="1" si="145"/>
        <v>#N/A</v>
      </c>
      <c r="S133" s="216" t="e">
        <f t="shared" ca="1" si="145"/>
        <v>#N/A</v>
      </c>
      <c r="T133" s="216" t="e">
        <f t="shared" ca="1" si="145"/>
        <v>#N/A</v>
      </c>
      <c r="U133" s="216" t="e">
        <f t="shared" ca="1" si="145"/>
        <v>#N/A</v>
      </c>
      <c r="V133" s="216" t="e">
        <f t="shared" ca="1" si="145"/>
        <v>#N/A</v>
      </c>
      <c r="W133" s="216" t="e">
        <f t="shared" ca="1" si="145"/>
        <v>#N/A</v>
      </c>
      <c r="X133" s="216" t="e">
        <f t="shared" ca="1" si="144"/>
        <v>#N/A</v>
      </c>
      <c r="Y133" s="216" t="e">
        <f t="shared" ca="1" si="144"/>
        <v>#N/A</v>
      </c>
      <c r="Z133" s="216" t="e">
        <f t="shared" ca="1" si="144"/>
        <v>#N/A</v>
      </c>
      <c r="AA133" s="216" t="e">
        <f t="shared" ca="1" si="144"/>
        <v>#N/A</v>
      </c>
      <c r="AB133" s="216" t="e">
        <f t="shared" ca="1" si="144"/>
        <v>#N/A</v>
      </c>
      <c r="AC133" s="216" t="e">
        <f t="shared" ca="1" si="144"/>
        <v>#N/A</v>
      </c>
      <c r="AD133" s="216" t="e">
        <f t="shared" ca="1" si="144"/>
        <v>#N/A</v>
      </c>
      <c r="AE133" s="216" t="e">
        <f t="shared" ca="1" si="144"/>
        <v>#N/A</v>
      </c>
      <c r="AF133" s="216" t="e">
        <f t="shared" ca="1" si="144"/>
        <v>#N/A</v>
      </c>
      <c r="AG133" s="216" t="e">
        <f t="shared" ca="1" si="144"/>
        <v>#N/A</v>
      </c>
      <c r="AH133" s="216" t="e">
        <f t="shared" ca="1" si="144"/>
        <v>#N/A</v>
      </c>
      <c r="AI133" s="216" t="e">
        <f t="shared" ca="1" si="144"/>
        <v>#N/A</v>
      </c>
      <c r="AJ133" s="216" t="e">
        <f t="shared" ca="1" si="144"/>
        <v>#N/A</v>
      </c>
      <c r="AK133" s="216" t="e">
        <f t="shared" ca="1" si="144"/>
        <v>#N/A</v>
      </c>
      <c r="AL133" s="216" t="e">
        <f t="shared" ca="1" si="144"/>
        <v>#N/A</v>
      </c>
      <c r="AM133" s="216" t="e">
        <f t="shared" ca="1" si="144"/>
        <v>#N/A</v>
      </c>
      <c r="AN133" s="216" t="e">
        <f t="shared" ca="1" si="146"/>
        <v>#N/A</v>
      </c>
      <c r="AO133" s="216" t="e">
        <f t="shared" ca="1" si="146"/>
        <v>#N/A</v>
      </c>
      <c r="AP133" s="216" t="e">
        <f t="shared" ca="1" si="146"/>
        <v>#N/A</v>
      </c>
      <c r="AQ133" s="216" t="e">
        <f t="shared" ca="1" si="146"/>
        <v>#N/A</v>
      </c>
      <c r="AR133" s="216" t="e">
        <f t="shared" ca="1" si="146"/>
        <v>#N/A</v>
      </c>
      <c r="AS133" s="223" t="e">
        <f t="shared" ca="1" si="146"/>
        <v>#N/A</v>
      </c>
      <c r="AT133" s="34"/>
      <c r="AU133" s="215" t="e">
        <f t="shared" ca="1" si="124"/>
        <v>#N/A</v>
      </c>
      <c r="AV133" s="216" t="e">
        <f t="shared" ca="1" si="124"/>
        <v>#N/A</v>
      </c>
      <c r="AW133" s="217" t="e">
        <f t="shared" ca="1" si="131"/>
        <v>#N/A</v>
      </c>
      <c r="AX133" s="218" t="e">
        <f t="shared" ca="1" si="131"/>
        <v>#N/A</v>
      </c>
      <c r="AY133" s="218" t="e">
        <f t="shared" ca="1" si="131"/>
        <v>#N/A</v>
      </c>
      <c r="AZ133" s="218" t="e">
        <f t="shared" ca="1" si="133"/>
        <v>#N/A</v>
      </c>
      <c r="BA133" s="219" t="e">
        <f t="shared" ca="1" si="133"/>
        <v>#N/A</v>
      </c>
      <c r="BB133" s="34"/>
      <c r="BC133" s="34">
        <f t="shared" si="126"/>
        <v>42</v>
      </c>
      <c r="BD133" s="531">
        <v>28</v>
      </c>
      <c r="BE133" s="535">
        <f t="shared" si="127"/>
        <v>44648</v>
      </c>
      <c r="BF133" s="536" t="str">
        <f t="shared" si="128"/>
        <v>월</v>
      </c>
      <c r="BG133" s="534" t="e">
        <f t="shared" ca="1" si="143"/>
        <v>#REF!</v>
      </c>
      <c r="BH133" s="534" t="e">
        <f t="shared" ca="1" si="143"/>
        <v>#N/A</v>
      </c>
      <c r="BI133" s="534" t="e">
        <f t="shared" ca="1" si="143"/>
        <v>#N/A</v>
      </c>
      <c r="BJ133" s="534" t="e">
        <f t="shared" ca="1" si="143"/>
        <v>#N/A</v>
      </c>
      <c r="BK133" s="534" t="e">
        <f t="shared" ca="1" si="143"/>
        <v>#N/A</v>
      </c>
      <c r="BL133" s="534" t="e">
        <f t="shared" ca="1" si="143"/>
        <v>#N/A</v>
      </c>
      <c r="BM133" s="534" t="e">
        <f t="shared" ca="1" si="143"/>
        <v>#N/A</v>
      </c>
      <c r="BN133" s="534" t="e">
        <f t="shared" ca="1" si="143"/>
        <v>#N/A</v>
      </c>
      <c r="BO133" s="534" t="e">
        <f t="shared" ca="1" si="143"/>
        <v>#N/A</v>
      </c>
      <c r="BP133" s="534" t="e">
        <f t="shared" ca="1" si="143"/>
        <v>#N/A</v>
      </c>
      <c r="BQ133" s="534" t="e">
        <f t="shared" ca="1" si="143"/>
        <v>#N/A</v>
      </c>
      <c r="BR133" s="534" t="e">
        <f t="shared" ca="1" si="143"/>
        <v>#N/A</v>
      </c>
      <c r="BS133" s="534" t="e">
        <f t="shared" ca="1" si="143"/>
        <v>#N/A</v>
      </c>
      <c r="BT133" s="534" t="e">
        <f t="shared" ca="1" si="143"/>
        <v>#N/A</v>
      </c>
      <c r="BU133" s="534" t="e">
        <f t="shared" ca="1" si="143"/>
        <v>#N/A</v>
      </c>
      <c r="BV133" s="534" t="e">
        <f t="shared" ca="1" si="143"/>
        <v>#N/A</v>
      </c>
      <c r="BW133" s="534" t="e">
        <f t="shared" ca="1" si="134"/>
        <v>#N/A</v>
      </c>
      <c r="BX133" s="534" t="e">
        <f t="shared" ca="1" si="134"/>
        <v>#N/A</v>
      </c>
      <c r="BY133" s="534" t="e">
        <f t="shared" ca="1" si="134"/>
        <v>#N/A</v>
      </c>
      <c r="BZ133" s="534" t="e">
        <f t="shared" ca="1" si="134"/>
        <v>#N/A</v>
      </c>
      <c r="CA133" s="534" t="e">
        <f t="shared" ca="1" si="134"/>
        <v>#N/A</v>
      </c>
      <c r="CB133" s="534" t="e">
        <f t="shared" ca="1" si="134"/>
        <v>#N/A</v>
      </c>
      <c r="CC133" s="216" t="e">
        <f t="shared" ca="1" si="134"/>
        <v>#N/A</v>
      </c>
      <c r="CD133" s="216" t="e">
        <f t="shared" ca="1" si="134"/>
        <v>#N/A</v>
      </c>
      <c r="CE133" s="216" t="e">
        <f t="shared" ca="1" si="134"/>
        <v>#N/A</v>
      </c>
      <c r="CF133" s="216" t="e">
        <f t="shared" ca="1" si="134"/>
        <v>#N/A</v>
      </c>
      <c r="CG133" s="216" t="e">
        <f t="shared" ca="1" si="134"/>
        <v>#N/A</v>
      </c>
      <c r="CH133" s="216" t="e">
        <f t="shared" ca="1" si="134"/>
        <v>#N/A</v>
      </c>
      <c r="CI133" s="216" t="e">
        <f t="shared" ca="1" si="134"/>
        <v>#N/A</v>
      </c>
      <c r="CJ133" s="216" t="e">
        <f t="shared" ca="1" si="134"/>
        <v>#N/A</v>
      </c>
      <c r="CK133" s="216" t="e">
        <f t="shared" ca="1" si="134"/>
        <v>#N/A</v>
      </c>
      <c r="CL133" s="216" t="e">
        <f t="shared" ca="1" si="134"/>
        <v>#N/A</v>
      </c>
      <c r="CM133" s="216" t="e">
        <f t="shared" ca="1" si="135"/>
        <v>#N/A</v>
      </c>
      <c r="CN133" s="216" t="e">
        <f t="shared" ca="1" si="135"/>
        <v>#N/A</v>
      </c>
      <c r="CO133" s="216" t="e">
        <f t="shared" ca="1" si="135"/>
        <v>#N/A</v>
      </c>
      <c r="CP133" s="216" t="e">
        <f t="shared" ca="1" si="135"/>
        <v>#N/A</v>
      </c>
      <c r="CQ133" s="216" t="e">
        <f t="shared" ca="1" si="135"/>
        <v>#N/A</v>
      </c>
      <c r="CR133" s="216" t="e">
        <f t="shared" ca="1" si="135"/>
        <v>#N/A</v>
      </c>
      <c r="CS133" s="216" t="e">
        <f t="shared" ca="1" si="135"/>
        <v>#N/A</v>
      </c>
      <c r="CT133" s="216" t="e">
        <f t="shared" ca="1" si="135"/>
        <v>#N/A</v>
      </c>
      <c r="CU133" s="216" t="e">
        <f t="shared" ca="1" si="135"/>
        <v>#N/A</v>
      </c>
      <c r="CV133" s="216" t="e">
        <f t="shared" ca="1" si="135"/>
        <v>#N/A</v>
      </c>
      <c r="CW133" s="216" t="e">
        <f t="shared" ca="1" si="135"/>
        <v>#N/A</v>
      </c>
      <c r="CX133" s="216" t="e">
        <f t="shared" ca="1" si="135"/>
        <v>#N/A</v>
      </c>
      <c r="CY133" s="216" t="e">
        <f t="shared" ca="1" si="135"/>
        <v>#N/A</v>
      </c>
      <c r="CZ133" s="216" t="e">
        <f t="shared" ca="1" si="135"/>
        <v>#N/A</v>
      </c>
      <c r="DA133" s="216" t="e">
        <f t="shared" ca="1" si="135"/>
        <v>#N/A</v>
      </c>
      <c r="DB133" s="216" t="e">
        <f t="shared" ca="1" si="135"/>
        <v>#N/A</v>
      </c>
      <c r="DC133" s="216" t="e">
        <f t="shared" ca="1" si="136"/>
        <v>#N/A</v>
      </c>
      <c r="DD133" s="216" t="e">
        <f t="shared" ca="1" si="136"/>
        <v>#N/A</v>
      </c>
      <c r="DE133" s="216" t="e">
        <f t="shared" ca="1" si="136"/>
        <v>#N/A</v>
      </c>
      <c r="DF133" s="216" t="e">
        <f t="shared" ca="1" si="136"/>
        <v>#N/A</v>
      </c>
      <c r="DG133" s="216" t="e">
        <f t="shared" ca="1" si="136"/>
        <v>#N/A</v>
      </c>
      <c r="DH133" s="216" t="e">
        <f t="shared" ca="1" si="136"/>
        <v>#N/A</v>
      </c>
      <c r="DI133" s="216" t="e">
        <f t="shared" ca="1" si="136"/>
        <v>#N/A</v>
      </c>
      <c r="DJ133" s="216" t="e">
        <f t="shared" ca="1" si="136"/>
        <v>#N/A</v>
      </c>
      <c r="DK133" s="216" t="e">
        <f t="shared" ca="1" si="136"/>
        <v>#N/A</v>
      </c>
      <c r="DL133" s="216" t="e">
        <f t="shared" ca="1" si="136"/>
        <v>#N/A</v>
      </c>
      <c r="DM133" s="216" t="e">
        <f t="shared" ca="1" si="136"/>
        <v>#N/A</v>
      </c>
      <c r="DN133" s="216" t="e">
        <f t="shared" ca="1" si="136"/>
        <v>#N/A</v>
      </c>
      <c r="DO133" s="216" t="e">
        <f t="shared" ca="1" si="136"/>
        <v>#N/A</v>
      </c>
      <c r="DP133" s="216" t="e">
        <f t="shared" ca="1" si="136"/>
        <v>#N/A</v>
      </c>
      <c r="DQ133" s="216" t="e">
        <f t="shared" ca="1" si="136"/>
        <v>#N/A</v>
      </c>
      <c r="DR133" s="216" t="e">
        <f t="shared" ca="1" si="136"/>
        <v>#N/A</v>
      </c>
      <c r="DS133" s="216" t="e">
        <f t="shared" ca="1" si="140"/>
        <v>#N/A</v>
      </c>
      <c r="DT133" s="216" t="e">
        <f t="shared" ca="1" si="140"/>
        <v>#N/A</v>
      </c>
      <c r="DU133" s="216" t="e">
        <f t="shared" ca="1" si="140"/>
        <v>#N/A</v>
      </c>
      <c r="DV133" s="216" t="e">
        <f t="shared" ca="1" si="140"/>
        <v>#N/A</v>
      </c>
      <c r="DW133" s="216" t="e">
        <f t="shared" ca="1" si="140"/>
        <v>#N/A</v>
      </c>
      <c r="DX133" s="216" t="e">
        <f t="shared" ca="1" si="140"/>
        <v>#N/A</v>
      </c>
      <c r="DY133" s="216" t="e">
        <f t="shared" ca="1" si="140"/>
        <v>#N/A</v>
      </c>
      <c r="DZ133" s="216" t="e">
        <f t="shared" ca="1" si="140"/>
        <v>#N/A</v>
      </c>
      <c r="EA133" s="216" t="e">
        <f t="shared" ca="1" si="140"/>
        <v>#N/A</v>
      </c>
      <c r="EB133" s="216" t="e">
        <f t="shared" ca="1" si="140"/>
        <v>#N/A</v>
      </c>
      <c r="EC133" s="216" t="e">
        <f t="shared" ca="1" si="140"/>
        <v>#N/A</v>
      </c>
      <c r="ED133" s="216" t="e">
        <f t="shared" ca="1" si="140"/>
        <v>#N/A</v>
      </c>
      <c r="EE133" s="216" t="e">
        <f t="shared" ca="1" si="140"/>
        <v>#N/A</v>
      </c>
      <c r="EF133" s="216" t="e">
        <f t="shared" ca="1" si="140"/>
        <v>#N/A</v>
      </c>
      <c r="EG133" s="216" t="e">
        <f t="shared" ca="1" si="140"/>
        <v>#N/A</v>
      </c>
      <c r="EH133" s="216" t="e">
        <f t="shared" ca="1" si="140"/>
        <v>#N/A</v>
      </c>
      <c r="EI133" s="216" t="e">
        <f t="shared" ca="1" si="137"/>
        <v>#N/A</v>
      </c>
      <c r="EJ133" s="216" t="e">
        <f t="shared" ca="1" si="137"/>
        <v>#N/A</v>
      </c>
      <c r="EK133" s="216" t="e">
        <f t="shared" ca="1" si="137"/>
        <v>#N/A</v>
      </c>
      <c r="EL133" s="216" t="e">
        <f t="shared" ca="1" si="137"/>
        <v>#N/A</v>
      </c>
      <c r="EM133" s="216" t="e">
        <f t="shared" ca="1" si="137"/>
        <v>#N/A</v>
      </c>
      <c r="EN133" s="216" t="e">
        <f t="shared" ca="1" si="137"/>
        <v>#N/A</v>
      </c>
      <c r="EO133" s="216" t="e">
        <f t="shared" ca="1" si="137"/>
        <v>#N/A</v>
      </c>
      <c r="EP133" s="216" t="e">
        <f t="shared" ca="1" si="137"/>
        <v>#N/A</v>
      </c>
      <c r="EQ133" s="216" t="e">
        <f t="shared" ca="1" si="137"/>
        <v>#N/A</v>
      </c>
      <c r="ER133" s="216" t="e">
        <f t="shared" ca="1" si="137"/>
        <v>#N/A</v>
      </c>
      <c r="ES133" s="216" t="e">
        <f t="shared" ca="1" si="137"/>
        <v>#N/A</v>
      </c>
      <c r="ET133" s="216" t="e">
        <f t="shared" ca="1" si="137"/>
        <v>#N/A</v>
      </c>
      <c r="EU133" s="216" t="e">
        <f t="shared" ca="1" si="137"/>
        <v>#N/A</v>
      </c>
      <c r="EV133" s="216" t="e">
        <f t="shared" ca="1" si="137"/>
        <v>#N/A</v>
      </c>
      <c r="EW133" s="216" t="e">
        <f t="shared" ca="1" si="137"/>
        <v>#N/A</v>
      </c>
      <c r="EX133" s="216" t="e">
        <f t="shared" ca="1" si="137"/>
        <v>#N/A</v>
      </c>
      <c r="EY133" s="216" t="e">
        <f t="shared" ca="1" si="141"/>
        <v>#N/A</v>
      </c>
      <c r="EZ133" s="216" t="e">
        <f t="shared" ca="1" si="141"/>
        <v>#N/A</v>
      </c>
      <c r="FA133" s="216" t="e">
        <f t="shared" ca="1" si="141"/>
        <v>#N/A</v>
      </c>
      <c r="FB133" s="216" t="e">
        <f t="shared" ca="1" si="141"/>
        <v>#N/A</v>
      </c>
      <c r="FC133" s="216" t="e">
        <f t="shared" ca="1" si="141"/>
        <v>#N/A</v>
      </c>
      <c r="FD133" s="216" t="e">
        <f t="shared" ca="1" si="141"/>
        <v>#N/A</v>
      </c>
      <c r="FE133" s="216" t="e">
        <f t="shared" ca="1" si="141"/>
        <v>#N/A</v>
      </c>
      <c r="FF133" s="216" t="e">
        <f t="shared" ca="1" si="141"/>
        <v>#N/A</v>
      </c>
      <c r="FG133" s="216" t="e">
        <f t="shared" ca="1" si="141"/>
        <v>#N/A</v>
      </c>
      <c r="FH133" s="216" t="e">
        <f t="shared" ca="1" si="141"/>
        <v>#N/A</v>
      </c>
      <c r="FI133" s="216" t="e">
        <f t="shared" ca="1" si="141"/>
        <v>#N/A</v>
      </c>
      <c r="FJ133" s="216" t="e">
        <f t="shared" ca="1" si="141"/>
        <v>#N/A</v>
      </c>
      <c r="FK133" s="216" t="e">
        <f t="shared" ca="1" si="141"/>
        <v>#N/A</v>
      </c>
      <c r="FL133" s="216" t="e">
        <f t="shared" ca="1" si="141"/>
        <v>#N/A</v>
      </c>
      <c r="FM133" s="216" t="e">
        <f t="shared" ca="1" si="141"/>
        <v>#N/A</v>
      </c>
      <c r="FN133" s="216" t="e">
        <f t="shared" ca="1" si="141"/>
        <v>#N/A</v>
      </c>
      <c r="FO133" s="216" t="e">
        <f t="shared" ca="1" si="138"/>
        <v>#N/A</v>
      </c>
      <c r="FP133" s="216" t="e">
        <f t="shared" ca="1" si="138"/>
        <v>#N/A</v>
      </c>
      <c r="FQ133" s="216" t="e">
        <f t="shared" ca="1" si="138"/>
        <v>#N/A</v>
      </c>
      <c r="FR133" s="216" t="e">
        <f t="shared" ca="1" si="138"/>
        <v>#N/A</v>
      </c>
      <c r="FS133" s="216" t="e">
        <f t="shared" ca="1" si="138"/>
        <v>#N/A</v>
      </c>
      <c r="FT133" s="216" t="e">
        <f t="shared" ca="1" si="138"/>
        <v>#N/A</v>
      </c>
      <c r="FU133" s="216" t="e">
        <f t="shared" ca="1" si="138"/>
        <v>#N/A</v>
      </c>
      <c r="FV133" s="216" t="e">
        <f t="shared" ca="1" si="138"/>
        <v>#N/A</v>
      </c>
      <c r="FW133" s="216" t="e">
        <f t="shared" ca="1" si="138"/>
        <v>#N/A</v>
      </c>
      <c r="FX133" s="216" t="e">
        <f t="shared" ca="1" si="138"/>
        <v>#N/A</v>
      </c>
      <c r="FY133" s="216" t="e">
        <f t="shared" ca="1" si="138"/>
        <v>#N/A</v>
      </c>
      <c r="FZ133" s="216" t="e">
        <f t="shared" ca="1" si="138"/>
        <v>#N/A</v>
      </c>
      <c r="GA133" s="216" t="e">
        <f t="shared" ca="1" si="138"/>
        <v>#N/A</v>
      </c>
      <c r="GB133" s="216" t="e">
        <f t="shared" ca="1" si="138"/>
        <v>#N/A</v>
      </c>
      <c r="GC133" s="216" t="e">
        <f t="shared" ca="1" si="138"/>
        <v>#N/A</v>
      </c>
      <c r="GD133" s="216" t="e">
        <f t="shared" ca="1" si="138"/>
        <v>#N/A</v>
      </c>
      <c r="GE133" s="216" t="e">
        <f t="shared" ca="1" si="142"/>
        <v>#N/A</v>
      </c>
      <c r="GF133" s="216" t="e">
        <f t="shared" ca="1" si="142"/>
        <v>#N/A</v>
      </c>
      <c r="GG133" s="216" t="e">
        <f t="shared" ca="1" si="142"/>
        <v>#N/A</v>
      </c>
      <c r="GH133" s="216" t="e">
        <f t="shared" ca="1" si="142"/>
        <v>#N/A</v>
      </c>
      <c r="GI133" s="216" t="e">
        <f t="shared" ca="1" si="142"/>
        <v>#N/A</v>
      </c>
      <c r="GJ133" s="216" t="e">
        <f t="shared" ca="1" si="142"/>
        <v>#N/A</v>
      </c>
      <c r="GK133" s="216" t="e">
        <f t="shared" ca="1" si="142"/>
        <v>#N/A</v>
      </c>
      <c r="GL133" s="216" t="e">
        <f t="shared" ca="1" si="142"/>
        <v>#N/A</v>
      </c>
      <c r="GM133" s="216" t="e">
        <f t="shared" ca="1" si="142"/>
        <v>#N/A</v>
      </c>
      <c r="GN133" s="216" t="e">
        <f t="shared" ca="1" si="142"/>
        <v>#N/A</v>
      </c>
      <c r="GO133" s="216" t="e">
        <f t="shared" ca="1" si="142"/>
        <v>#N/A</v>
      </c>
      <c r="GP133" s="216" t="e">
        <f t="shared" ca="1" si="142"/>
        <v>#N/A</v>
      </c>
      <c r="GQ133" s="216" t="e">
        <f t="shared" ca="1" si="142"/>
        <v>#N/A</v>
      </c>
      <c r="GR133" s="216" t="e">
        <f t="shared" ca="1" si="142"/>
        <v>#N/A</v>
      </c>
      <c r="GS133" s="216" t="e">
        <f t="shared" ca="1" si="142"/>
        <v>#N/A</v>
      </c>
      <c r="GT133" s="216" t="e">
        <f t="shared" ca="1" si="142"/>
        <v>#N/A</v>
      </c>
      <c r="GU133" s="216" t="e">
        <f t="shared" ca="1" si="139"/>
        <v>#N/A</v>
      </c>
      <c r="GV133" s="216" t="e">
        <f t="shared" ca="1" si="139"/>
        <v>#N/A</v>
      </c>
      <c r="GW133" s="216" t="e">
        <f t="shared" ca="1" si="139"/>
        <v>#N/A</v>
      </c>
      <c r="GX133" s="216" t="e">
        <f t="shared" ca="1" si="139"/>
        <v>#N/A</v>
      </c>
      <c r="GY133" s="216" t="e">
        <f t="shared" ca="1" si="139"/>
        <v>#N/A</v>
      </c>
      <c r="GZ133" s="216" t="e">
        <f t="shared" ca="1" si="139"/>
        <v>#N/A</v>
      </c>
    </row>
    <row r="134" spans="2:208" s="70" customFormat="1" ht="15" customHeight="1">
      <c r="B134" s="574"/>
      <c r="C134"/>
      <c r="D134" s="574"/>
      <c r="M134" s="50" t="e">
        <f t="shared" ca="1" si="132"/>
        <v>#N/A</v>
      </c>
      <c r="N134" s="216" t="e">
        <f t="shared" ca="1" si="145"/>
        <v>#N/A</v>
      </c>
      <c r="O134" s="216" t="e">
        <f t="shared" ca="1" si="145"/>
        <v>#N/A</v>
      </c>
      <c r="P134" s="216" t="e">
        <f t="shared" ca="1" si="145"/>
        <v>#N/A</v>
      </c>
      <c r="Q134" s="216" t="e">
        <f t="shared" ca="1" si="145"/>
        <v>#N/A</v>
      </c>
      <c r="R134" s="216" t="e">
        <f t="shared" ca="1" si="145"/>
        <v>#N/A</v>
      </c>
      <c r="S134" s="216" t="e">
        <f t="shared" ca="1" si="145"/>
        <v>#N/A</v>
      </c>
      <c r="T134" s="216" t="e">
        <f t="shared" ca="1" si="145"/>
        <v>#N/A</v>
      </c>
      <c r="U134" s="216" t="e">
        <f t="shared" ca="1" si="145"/>
        <v>#N/A</v>
      </c>
      <c r="V134" s="216" t="e">
        <f t="shared" ca="1" si="145"/>
        <v>#N/A</v>
      </c>
      <c r="W134" s="216" t="e">
        <f t="shared" ca="1" si="145"/>
        <v>#N/A</v>
      </c>
      <c r="X134" s="216" t="e">
        <f t="shared" ca="1" si="144"/>
        <v>#N/A</v>
      </c>
      <c r="Y134" s="216" t="e">
        <f t="shared" ca="1" si="144"/>
        <v>#N/A</v>
      </c>
      <c r="Z134" s="216" t="e">
        <f t="shared" ca="1" si="144"/>
        <v>#N/A</v>
      </c>
      <c r="AA134" s="216" t="e">
        <f t="shared" ca="1" si="144"/>
        <v>#N/A</v>
      </c>
      <c r="AB134" s="216" t="e">
        <f t="shared" ca="1" si="144"/>
        <v>#N/A</v>
      </c>
      <c r="AC134" s="216" t="e">
        <f t="shared" ca="1" si="144"/>
        <v>#N/A</v>
      </c>
      <c r="AD134" s="216" t="e">
        <f t="shared" ca="1" si="144"/>
        <v>#N/A</v>
      </c>
      <c r="AE134" s="216" t="e">
        <f t="shared" ca="1" si="144"/>
        <v>#N/A</v>
      </c>
      <c r="AF134" s="216" t="e">
        <f t="shared" ca="1" si="144"/>
        <v>#N/A</v>
      </c>
      <c r="AG134" s="216" t="e">
        <f t="shared" ca="1" si="144"/>
        <v>#N/A</v>
      </c>
      <c r="AH134" s="216" t="e">
        <f t="shared" ca="1" si="144"/>
        <v>#N/A</v>
      </c>
      <c r="AI134" s="216" t="e">
        <f t="shared" ca="1" si="144"/>
        <v>#N/A</v>
      </c>
      <c r="AJ134" s="216" t="e">
        <f t="shared" ca="1" si="144"/>
        <v>#N/A</v>
      </c>
      <c r="AK134" s="216" t="e">
        <f t="shared" ca="1" si="144"/>
        <v>#N/A</v>
      </c>
      <c r="AL134" s="216" t="e">
        <f t="shared" ca="1" si="144"/>
        <v>#N/A</v>
      </c>
      <c r="AM134" s="216" t="e">
        <f t="shared" ca="1" si="144"/>
        <v>#N/A</v>
      </c>
      <c r="AN134" s="216" t="e">
        <f t="shared" ca="1" si="146"/>
        <v>#N/A</v>
      </c>
      <c r="AO134" s="216" t="e">
        <f t="shared" ca="1" si="146"/>
        <v>#N/A</v>
      </c>
      <c r="AP134" s="216" t="e">
        <f t="shared" ca="1" si="146"/>
        <v>#N/A</v>
      </c>
      <c r="AQ134" s="216" t="e">
        <f t="shared" ca="1" si="146"/>
        <v>#N/A</v>
      </c>
      <c r="AR134" s="216" t="e">
        <f t="shared" ca="1" si="146"/>
        <v>#N/A</v>
      </c>
      <c r="AS134" s="223" t="e">
        <f t="shared" ca="1" si="146"/>
        <v>#N/A</v>
      </c>
      <c r="AT134" s="34"/>
      <c r="AU134" s="215" t="e">
        <f t="shared" ca="1" si="124"/>
        <v>#N/A</v>
      </c>
      <c r="AV134" s="216" t="e">
        <f t="shared" ca="1" si="124"/>
        <v>#N/A</v>
      </c>
      <c r="AW134" s="217" t="e">
        <f t="shared" ca="1" si="131"/>
        <v>#N/A</v>
      </c>
      <c r="AX134" s="218" t="e">
        <f t="shared" ca="1" si="131"/>
        <v>#N/A</v>
      </c>
      <c r="AY134" s="218" t="e">
        <f t="shared" ca="1" si="131"/>
        <v>#N/A</v>
      </c>
      <c r="AZ134" s="218" t="e">
        <f t="shared" ca="1" si="133"/>
        <v>#N/A</v>
      </c>
      <c r="BA134" s="219" t="e">
        <f t="shared" ca="1" si="133"/>
        <v>#N/A</v>
      </c>
      <c r="BB134" s="34"/>
      <c r="BC134" s="34">
        <f t="shared" si="126"/>
        <v>43</v>
      </c>
      <c r="BD134" s="531">
        <v>29</v>
      </c>
      <c r="BE134" s="535">
        <f>IF(MONTH(DATE($BE$104,$BE$105,BD134))&lt;&gt;$BE$105,"",DATE($BE$104,$BE$105,BD134))</f>
        <v>44649</v>
      </c>
      <c r="BF134" s="537" t="str">
        <f>IF(BE134="","",CHOOSE(WEEKDAY(DATE($BE$104,$BE$105,BD134),1),"일","월","화","수","목","금","토"))</f>
        <v>화</v>
      </c>
      <c r="BG134" s="534" t="e">
        <f t="shared" ca="1" si="143"/>
        <v>#REF!</v>
      </c>
      <c r="BH134" s="534" t="e">
        <f t="shared" ca="1" si="143"/>
        <v>#N/A</v>
      </c>
      <c r="BI134" s="534" t="e">
        <f t="shared" ca="1" si="143"/>
        <v>#N/A</v>
      </c>
      <c r="BJ134" s="534" t="e">
        <f t="shared" ca="1" si="143"/>
        <v>#N/A</v>
      </c>
      <c r="BK134" s="534" t="e">
        <f t="shared" ca="1" si="143"/>
        <v>#N/A</v>
      </c>
      <c r="BL134" s="534" t="e">
        <f t="shared" ca="1" si="143"/>
        <v>#N/A</v>
      </c>
      <c r="BM134" s="534" t="e">
        <f t="shared" ca="1" si="143"/>
        <v>#N/A</v>
      </c>
      <c r="BN134" s="534" t="e">
        <f t="shared" ca="1" si="143"/>
        <v>#N/A</v>
      </c>
      <c r="BO134" s="534" t="e">
        <f t="shared" ca="1" si="143"/>
        <v>#N/A</v>
      </c>
      <c r="BP134" s="534" t="e">
        <f t="shared" ca="1" si="143"/>
        <v>#N/A</v>
      </c>
      <c r="BQ134" s="534" t="e">
        <f t="shared" ca="1" si="143"/>
        <v>#N/A</v>
      </c>
      <c r="BR134" s="534" t="e">
        <f t="shared" ca="1" si="143"/>
        <v>#N/A</v>
      </c>
      <c r="BS134" s="534" t="e">
        <f t="shared" ca="1" si="143"/>
        <v>#N/A</v>
      </c>
      <c r="BT134" s="534" t="e">
        <f t="shared" ca="1" si="143"/>
        <v>#N/A</v>
      </c>
      <c r="BU134" s="534" t="e">
        <f t="shared" ca="1" si="143"/>
        <v>#N/A</v>
      </c>
      <c r="BV134" s="534" t="e">
        <f t="shared" ca="1" si="143"/>
        <v>#N/A</v>
      </c>
      <c r="BW134" s="534" t="e">
        <f t="shared" ca="1" si="134"/>
        <v>#N/A</v>
      </c>
      <c r="BX134" s="534" t="e">
        <f t="shared" ca="1" si="134"/>
        <v>#N/A</v>
      </c>
      <c r="BY134" s="534" t="e">
        <f t="shared" ca="1" si="134"/>
        <v>#N/A</v>
      </c>
      <c r="BZ134" s="534" t="e">
        <f t="shared" ca="1" si="134"/>
        <v>#N/A</v>
      </c>
      <c r="CA134" s="534" t="e">
        <f t="shared" ca="1" si="134"/>
        <v>#N/A</v>
      </c>
      <c r="CB134" s="534" t="e">
        <f t="shared" ca="1" si="134"/>
        <v>#N/A</v>
      </c>
      <c r="CC134" s="216" t="e">
        <f t="shared" ca="1" si="134"/>
        <v>#N/A</v>
      </c>
      <c r="CD134" s="216" t="e">
        <f t="shared" ca="1" si="134"/>
        <v>#N/A</v>
      </c>
      <c r="CE134" s="216" t="e">
        <f t="shared" ca="1" si="134"/>
        <v>#N/A</v>
      </c>
      <c r="CF134" s="216" t="e">
        <f t="shared" ca="1" si="134"/>
        <v>#N/A</v>
      </c>
      <c r="CG134" s="216" t="e">
        <f t="shared" ca="1" si="134"/>
        <v>#N/A</v>
      </c>
      <c r="CH134" s="216" t="e">
        <f t="shared" ca="1" si="134"/>
        <v>#N/A</v>
      </c>
      <c r="CI134" s="216" t="e">
        <f t="shared" ca="1" si="134"/>
        <v>#N/A</v>
      </c>
      <c r="CJ134" s="216" t="e">
        <f t="shared" ca="1" si="134"/>
        <v>#N/A</v>
      </c>
      <c r="CK134" s="216" t="e">
        <f t="shared" ca="1" si="134"/>
        <v>#N/A</v>
      </c>
      <c r="CL134" s="216" t="e">
        <f t="shared" ca="1" si="134"/>
        <v>#N/A</v>
      </c>
      <c r="CM134" s="216" t="e">
        <f t="shared" ca="1" si="135"/>
        <v>#N/A</v>
      </c>
      <c r="CN134" s="216" t="e">
        <f t="shared" ca="1" si="135"/>
        <v>#N/A</v>
      </c>
      <c r="CO134" s="216" t="e">
        <f t="shared" ca="1" si="135"/>
        <v>#N/A</v>
      </c>
      <c r="CP134" s="216" t="e">
        <f t="shared" ca="1" si="135"/>
        <v>#N/A</v>
      </c>
      <c r="CQ134" s="216" t="e">
        <f t="shared" ca="1" si="135"/>
        <v>#N/A</v>
      </c>
      <c r="CR134" s="216" t="e">
        <f t="shared" ca="1" si="135"/>
        <v>#N/A</v>
      </c>
      <c r="CS134" s="216" t="e">
        <f t="shared" ca="1" si="135"/>
        <v>#N/A</v>
      </c>
      <c r="CT134" s="216" t="e">
        <f t="shared" ca="1" si="135"/>
        <v>#N/A</v>
      </c>
      <c r="CU134" s="216" t="e">
        <f t="shared" ca="1" si="135"/>
        <v>#N/A</v>
      </c>
      <c r="CV134" s="216" t="e">
        <f t="shared" ca="1" si="135"/>
        <v>#N/A</v>
      </c>
      <c r="CW134" s="216" t="e">
        <f t="shared" ca="1" si="135"/>
        <v>#N/A</v>
      </c>
      <c r="CX134" s="216" t="e">
        <f t="shared" ca="1" si="135"/>
        <v>#N/A</v>
      </c>
      <c r="CY134" s="216" t="e">
        <f t="shared" ca="1" si="135"/>
        <v>#N/A</v>
      </c>
      <c r="CZ134" s="216" t="e">
        <f t="shared" ca="1" si="135"/>
        <v>#N/A</v>
      </c>
      <c r="DA134" s="216" t="e">
        <f t="shared" ca="1" si="135"/>
        <v>#N/A</v>
      </c>
      <c r="DB134" s="216" t="e">
        <f t="shared" ca="1" si="135"/>
        <v>#N/A</v>
      </c>
      <c r="DC134" s="216" t="e">
        <f t="shared" ca="1" si="136"/>
        <v>#N/A</v>
      </c>
      <c r="DD134" s="216" t="e">
        <f t="shared" ca="1" si="136"/>
        <v>#N/A</v>
      </c>
      <c r="DE134" s="216" t="e">
        <f t="shared" ca="1" si="136"/>
        <v>#N/A</v>
      </c>
      <c r="DF134" s="216" t="e">
        <f t="shared" ca="1" si="136"/>
        <v>#N/A</v>
      </c>
      <c r="DG134" s="216" t="e">
        <f t="shared" ca="1" si="136"/>
        <v>#N/A</v>
      </c>
      <c r="DH134" s="216" t="e">
        <f t="shared" ca="1" si="136"/>
        <v>#N/A</v>
      </c>
      <c r="DI134" s="216" t="e">
        <f t="shared" ca="1" si="136"/>
        <v>#N/A</v>
      </c>
      <c r="DJ134" s="216" t="e">
        <f t="shared" ca="1" si="136"/>
        <v>#N/A</v>
      </c>
      <c r="DK134" s="216" t="e">
        <f t="shared" ca="1" si="136"/>
        <v>#N/A</v>
      </c>
      <c r="DL134" s="216" t="e">
        <f t="shared" ca="1" si="136"/>
        <v>#N/A</v>
      </c>
      <c r="DM134" s="216" t="e">
        <f t="shared" ca="1" si="136"/>
        <v>#N/A</v>
      </c>
      <c r="DN134" s="216" t="e">
        <f t="shared" ca="1" si="136"/>
        <v>#N/A</v>
      </c>
      <c r="DO134" s="216" t="e">
        <f t="shared" ca="1" si="136"/>
        <v>#N/A</v>
      </c>
      <c r="DP134" s="216" t="e">
        <f t="shared" ca="1" si="136"/>
        <v>#N/A</v>
      </c>
      <c r="DQ134" s="216" t="e">
        <f t="shared" ca="1" si="136"/>
        <v>#N/A</v>
      </c>
      <c r="DR134" s="216" t="e">
        <f t="shared" ca="1" si="136"/>
        <v>#N/A</v>
      </c>
      <c r="DS134" s="216" t="e">
        <f t="shared" ca="1" si="140"/>
        <v>#N/A</v>
      </c>
      <c r="DT134" s="216" t="e">
        <f t="shared" ca="1" si="140"/>
        <v>#N/A</v>
      </c>
      <c r="DU134" s="216" t="e">
        <f t="shared" ca="1" si="140"/>
        <v>#N/A</v>
      </c>
      <c r="DV134" s="216" t="e">
        <f t="shared" ca="1" si="140"/>
        <v>#N/A</v>
      </c>
      <c r="DW134" s="216" t="e">
        <f t="shared" ca="1" si="140"/>
        <v>#N/A</v>
      </c>
      <c r="DX134" s="216" t="e">
        <f t="shared" ca="1" si="140"/>
        <v>#N/A</v>
      </c>
      <c r="DY134" s="216" t="e">
        <f t="shared" ca="1" si="140"/>
        <v>#N/A</v>
      </c>
      <c r="DZ134" s="216" t="e">
        <f t="shared" ca="1" si="140"/>
        <v>#N/A</v>
      </c>
      <c r="EA134" s="216" t="e">
        <f t="shared" ca="1" si="140"/>
        <v>#N/A</v>
      </c>
      <c r="EB134" s="216" t="e">
        <f t="shared" ca="1" si="140"/>
        <v>#N/A</v>
      </c>
      <c r="EC134" s="216" t="e">
        <f t="shared" ca="1" si="140"/>
        <v>#N/A</v>
      </c>
      <c r="ED134" s="216" t="e">
        <f t="shared" ca="1" si="140"/>
        <v>#N/A</v>
      </c>
      <c r="EE134" s="216" t="e">
        <f t="shared" ca="1" si="140"/>
        <v>#N/A</v>
      </c>
      <c r="EF134" s="216" t="e">
        <f t="shared" ca="1" si="140"/>
        <v>#N/A</v>
      </c>
      <c r="EG134" s="216" t="e">
        <f t="shared" ca="1" si="140"/>
        <v>#N/A</v>
      </c>
      <c r="EH134" s="216" t="e">
        <f t="shared" ca="1" si="140"/>
        <v>#N/A</v>
      </c>
      <c r="EI134" s="216" t="e">
        <f t="shared" ca="1" si="137"/>
        <v>#N/A</v>
      </c>
      <c r="EJ134" s="216" t="e">
        <f t="shared" ca="1" si="137"/>
        <v>#N/A</v>
      </c>
      <c r="EK134" s="216" t="e">
        <f t="shared" ca="1" si="137"/>
        <v>#N/A</v>
      </c>
      <c r="EL134" s="216" t="e">
        <f t="shared" ca="1" si="137"/>
        <v>#N/A</v>
      </c>
      <c r="EM134" s="216" t="e">
        <f t="shared" ca="1" si="137"/>
        <v>#N/A</v>
      </c>
      <c r="EN134" s="216" t="e">
        <f t="shared" ca="1" si="137"/>
        <v>#N/A</v>
      </c>
      <c r="EO134" s="216" t="e">
        <f t="shared" ca="1" si="137"/>
        <v>#N/A</v>
      </c>
      <c r="EP134" s="216" t="e">
        <f t="shared" ca="1" si="137"/>
        <v>#N/A</v>
      </c>
      <c r="EQ134" s="216" t="e">
        <f t="shared" ca="1" si="137"/>
        <v>#N/A</v>
      </c>
      <c r="ER134" s="216" t="e">
        <f t="shared" ca="1" si="137"/>
        <v>#N/A</v>
      </c>
      <c r="ES134" s="216" t="e">
        <f t="shared" ca="1" si="137"/>
        <v>#N/A</v>
      </c>
      <c r="ET134" s="216" t="e">
        <f t="shared" ca="1" si="137"/>
        <v>#N/A</v>
      </c>
      <c r="EU134" s="216" t="e">
        <f t="shared" ca="1" si="137"/>
        <v>#N/A</v>
      </c>
      <c r="EV134" s="216" t="e">
        <f t="shared" ca="1" si="137"/>
        <v>#N/A</v>
      </c>
      <c r="EW134" s="216" t="e">
        <f t="shared" ca="1" si="137"/>
        <v>#N/A</v>
      </c>
      <c r="EX134" s="216" t="e">
        <f t="shared" ca="1" si="137"/>
        <v>#N/A</v>
      </c>
      <c r="EY134" s="216" t="e">
        <f t="shared" ca="1" si="141"/>
        <v>#N/A</v>
      </c>
      <c r="EZ134" s="216" t="e">
        <f t="shared" ca="1" si="141"/>
        <v>#N/A</v>
      </c>
      <c r="FA134" s="216" t="e">
        <f t="shared" ca="1" si="141"/>
        <v>#N/A</v>
      </c>
      <c r="FB134" s="216" t="e">
        <f t="shared" ca="1" si="141"/>
        <v>#N/A</v>
      </c>
      <c r="FC134" s="216" t="e">
        <f t="shared" ca="1" si="141"/>
        <v>#N/A</v>
      </c>
      <c r="FD134" s="216" t="e">
        <f t="shared" ca="1" si="141"/>
        <v>#N/A</v>
      </c>
      <c r="FE134" s="216" t="e">
        <f t="shared" ca="1" si="141"/>
        <v>#N/A</v>
      </c>
      <c r="FF134" s="216" t="e">
        <f t="shared" ca="1" si="141"/>
        <v>#N/A</v>
      </c>
      <c r="FG134" s="216" t="e">
        <f t="shared" ca="1" si="141"/>
        <v>#N/A</v>
      </c>
      <c r="FH134" s="216" t="e">
        <f t="shared" ca="1" si="141"/>
        <v>#N/A</v>
      </c>
      <c r="FI134" s="216" t="e">
        <f t="shared" ca="1" si="141"/>
        <v>#N/A</v>
      </c>
      <c r="FJ134" s="216" t="e">
        <f t="shared" ca="1" si="141"/>
        <v>#N/A</v>
      </c>
      <c r="FK134" s="216" t="e">
        <f t="shared" ca="1" si="141"/>
        <v>#N/A</v>
      </c>
      <c r="FL134" s="216" t="e">
        <f t="shared" ca="1" si="141"/>
        <v>#N/A</v>
      </c>
      <c r="FM134" s="216" t="e">
        <f t="shared" ca="1" si="141"/>
        <v>#N/A</v>
      </c>
      <c r="FN134" s="216" t="e">
        <f t="shared" ca="1" si="141"/>
        <v>#N/A</v>
      </c>
      <c r="FO134" s="216" t="e">
        <f t="shared" ca="1" si="138"/>
        <v>#N/A</v>
      </c>
      <c r="FP134" s="216" t="e">
        <f t="shared" ca="1" si="138"/>
        <v>#N/A</v>
      </c>
      <c r="FQ134" s="216" t="e">
        <f t="shared" ca="1" si="138"/>
        <v>#N/A</v>
      </c>
      <c r="FR134" s="216" t="e">
        <f t="shared" ca="1" si="138"/>
        <v>#N/A</v>
      </c>
      <c r="FS134" s="216" t="e">
        <f t="shared" ca="1" si="138"/>
        <v>#N/A</v>
      </c>
      <c r="FT134" s="216" t="e">
        <f t="shared" ca="1" si="138"/>
        <v>#N/A</v>
      </c>
      <c r="FU134" s="216" t="e">
        <f t="shared" ca="1" si="138"/>
        <v>#N/A</v>
      </c>
      <c r="FV134" s="216" t="e">
        <f t="shared" ca="1" si="138"/>
        <v>#N/A</v>
      </c>
      <c r="FW134" s="216" t="e">
        <f t="shared" ca="1" si="138"/>
        <v>#N/A</v>
      </c>
      <c r="FX134" s="216" t="e">
        <f t="shared" ca="1" si="138"/>
        <v>#N/A</v>
      </c>
      <c r="FY134" s="216" t="e">
        <f t="shared" ca="1" si="138"/>
        <v>#N/A</v>
      </c>
      <c r="FZ134" s="216" t="e">
        <f t="shared" ca="1" si="138"/>
        <v>#N/A</v>
      </c>
      <c r="GA134" s="216" t="e">
        <f t="shared" ca="1" si="138"/>
        <v>#N/A</v>
      </c>
      <c r="GB134" s="216" t="e">
        <f t="shared" ca="1" si="138"/>
        <v>#N/A</v>
      </c>
      <c r="GC134" s="216" t="e">
        <f t="shared" ca="1" si="138"/>
        <v>#N/A</v>
      </c>
      <c r="GD134" s="216" t="e">
        <f t="shared" ca="1" si="138"/>
        <v>#N/A</v>
      </c>
      <c r="GE134" s="216" t="e">
        <f t="shared" ca="1" si="142"/>
        <v>#N/A</v>
      </c>
      <c r="GF134" s="216" t="e">
        <f t="shared" ca="1" si="142"/>
        <v>#N/A</v>
      </c>
      <c r="GG134" s="216" t="e">
        <f t="shared" ca="1" si="142"/>
        <v>#N/A</v>
      </c>
      <c r="GH134" s="216" t="e">
        <f t="shared" ca="1" si="142"/>
        <v>#N/A</v>
      </c>
      <c r="GI134" s="216" t="e">
        <f t="shared" ca="1" si="142"/>
        <v>#N/A</v>
      </c>
      <c r="GJ134" s="216" t="e">
        <f t="shared" ca="1" si="142"/>
        <v>#N/A</v>
      </c>
      <c r="GK134" s="216" t="e">
        <f t="shared" ca="1" si="142"/>
        <v>#N/A</v>
      </c>
      <c r="GL134" s="216" t="e">
        <f t="shared" ca="1" si="142"/>
        <v>#N/A</v>
      </c>
      <c r="GM134" s="216" t="e">
        <f t="shared" ca="1" si="142"/>
        <v>#N/A</v>
      </c>
      <c r="GN134" s="216" t="e">
        <f t="shared" ca="1" si="142"/>
        <v>#N/A</v>
      </c>
      <c r="GO134" s="216" t="e">
        <f t="shared" ca="1" si="142"/>
        <v>#N/A</v>
      </c>
      <c r="GP134" s="216" t="e">
        <f t="shared" ca="1" si="142"/>
        <v>#N/A</v>
      </c>
      <c r="GQ134" s="216" t="e">
        <f t="shared" ca="1" si="142"/>
        <v>#N/A</v>
      </c>
      <c r="GR134" s="216" t="e">
        <f t="shared" ca="1" si="142"/>
        <v>#N/A</v>
      </c>
      <c r="GS134" s="216" t="e">
        <f t="shared" ca="1" si="142"/>
        <v>#N/A</v>
      </c>
      <c r="GT134" s="216" t="e">
        <f t="shared" ca="1" si="142"/>
        <v>#N/A</v>
      </c>
      <c r="GU134" s="216" t="e">
        <f t="shared" ca="1" si="139"/>
        <v>#N/A</v>
      </c>
      <c r="GV134" s="216" t="e">
        <f t="shared" ca="1" si="139"/>
        <v>#N/A</v>
      </c>
      <c r="GW134" s="216" t="e">
        <f t="shared" ca="1" si="139"/>
        <v>#N/A</v>
      </c>
      <c r="GX134" s="216" t="e">
        <f t="shared" ca="1" si="139"/>
        <v>#N/A</v>
      </c>
      <c r="GY134" s="216" t="e">
        <f t="shared" ca="1" si="139"/>
        <v>#N/A</v>
      </c>
      <c r="GZ134" s="216" t="e">
        <f t="shared" ca="1" si="139"/>
        <v>#N/A</v>
      </c>
    </row>
    <row r="135" spans="2:208" s="70" customFormat="1" ht="15" customHeight="1">
      <c r="B135"/>
      <c r="C135"/>
      <c r="M135" s="50" t="e">
        <f t="shared" ca="1" si="132"/>
        <v>#N/A</v>
      </c>
      <c r="N135" s="216" t="e">
        <f t="shared" ca="1" si="145"/>
        <v>#N/A</v>
      </c>
      <c r="O135" s="216" t="e">
        <f t="shared" ca="1" si="145"/>
        <v>#N/A</v>
      </c>
      <c r="P135" s="216" t="e">
        <f t="shared" ca="1" si="145"/>
        <v>#N/A</v>
      </c>
      <c r="Q135" s="216" t="e">
        <f t="shared" ca="1" si="145"/>
        <v>#N/A</v>
      </c>
      <c r="R135" s="216" t="e">
        <f t="shared" ca="1" si="145"/>
        <v>#N/A</v>
      </c>
      <c r="S135" s="216" t="e">
        <f t="shared" ca="1" si="145"/>
        <v>#N/A</v>
      </c>
      <c r="T135" s="216" t="e">
        <f t="shared" ca="1" si="145"/>
        <v>#N/A</v>
      </c>
      <c r="U135" s="216" t="e">
        <f t="shared" ca="1" si="145"/>
        <v>#N/A</v>
      </c>
      <c r="V135" s="216" t="e">
        <f t="shared" ca="1" si="145"/>
        <v>#N/A</v>
      </c>
      <c r="W135" s="216" t="e">
        <f t="shared" ca="1" si="145"/>
        <v>#N/A</v>
      </c>
      <c r="X135" s="216" t="e">
        <f t="shared" ca="1" si="144"/>
        <v>#N/A</v>
      </c>
      <c r="Y135" s="216" t="e">
        <f t="shared" ca="1" si="144"/>
        <v>#N/A</v>
      </c>
      <c r="Z135" s="216" t="e">
        <f t="shared" ca="1" si="144"/>
        <v>#N/A</v>
      </c>
      <c r="AA135" s="216" t="e">
        <f t="shared" ca="1" si="144"/>
        <v>#N/A</v>
      </c>
      <c r="AB135" s="216" t="e">
        <f t="shared" ca="1" si="144"/>
        <v>#N/A</v>
      </c>
      <c r="AC135" s="216" t="e">
        <f t="shared" ca="1" si="144"/>
        <v>#N/A</v>
      </c>
      <c r="AD135" s="216" t="e">
        <f t="shared" ca="1" si="144"/>
        <v>#N/A</v>
      </c>
      <c r="AE135" s="216" t="e">
        <f t="shared" ca="1" si="144"/>
        <v>#N/A</v>
      </c>
      <c r="AF135" s="216" t="e">
        <f t="shared" ca="1" si="144"/>
        <v>#N/A</v>
      </c>
      <c r="AG135" s="216" t="e">
        <f t="shared" ca="1" si="144"/>
        <v>#N/A</v>
      </c>
      <c r="AH135" s="216" t="e">
        <f t="shared" ca="1" si="144"/>
        <v>#N/A</v>
      </c>
      <c r="AI135" s="216" t="e">
        <f t="shared" ca="1" si="144"/>
        <v>#N/A</v>
      </c>
      <c r="AJ135" s="216" t="e">
        <f t="shared" ca="1" si="144"/>
        <v>#N/A</v>
      </c>
      <c r="AK135" s="216" t="e">
        <f t="shared" ca="1" si="144"/>
        <v>#N/A</v>
      </c>
      <c r="AL135" s="216" t="e">
        <f t="shared" ca="1" si="144"/>
        <v>#N/A</v>
      </c>
      <c r="AM135" s="216" t="e">
        <f t="shared" ca="1" si="144"/>
        <v>#N/A</v>
      </c>
      <c r="AN135" s="216" t="e">
        <f t="shared" ca="1" si="146"/>
        <v>#N/A</v>
      </c>
      <c r="AO135" s="216" t="e">
        <f t="shared" ca="1" si="146"/>
        <v>#N/A</v>
      </c>
      <c r="AP135" s="216" t="e">
        <f t="shared" ca="1" si="146"/>
        <v>#N/A</v>
      </c>
      <c r="AQ135" s="216" t="e">
        <f t="shared" ca="1" si="146"/>
        <v>#N/A</v>
      </c>
      <c r="AR135" s="216" t="e">
        <f t="shared" ca="1" si="146"/>
        <v>#N/A</v>
      </c>
      <c r="AS135" s="223" t="e">
        <f t="shared" ca="1" si="146"/>
        <v>#N/A</v>
      </c>
      <c r="AT135" s="34"/>
      <c r="AU135" s="215" t="e">
        <f t="shared" ca="1" si="124"/>
        <v>#N/A</v>
      </c>
      <c r="AV135" s="216" t="e">
        <f t="shared" ca="1" si="124"/>
        <v>#N/A</v>
      </c>
      <c r="AW135" s="217" t="e">
        <f t="shared" ca="1" si="131"/>
        <v>#N/A</v>
      </c>
      <c r="AX135" s="218" t="e">
        <f t="shared" ca="1" si="131"/>
        <v>#N/A</v>
      </c>
      <c r="AY135" s="218" t="e">
        <f t="shared" ca="1" si="131"/>
        <v>#N/A</v>
      </c>
      <c r="AZ135" s="218" t="e">
        <f t="shared" ca="1" si="133"/>
        <v>#N/A</v>
      </c>
      <c r="BA135" s="219" t="e">
        <f t="shared" ca="1" si="133"/>
        <v>#N/A</v>
      </c>
      <c r="BB135" s="34"/>
      <c r="BC135" s="34">
        <f t="shared" si="126"/>
        <v>44</v>
      </c>
      <c r="BD135" s="531">
        <v>30</v>
      </c>
      <c r="BE135" s="535">
        <f>IF(MONTH(DATE($BE$104,$BE$105,BD135))&lt;&gt;$BE$105,"",DATE($BE$104,$BE$105,BD135))</f>
        <v>44650</v>
      </c>
      <c r="BF135" s="536" t="str">
        <f>IF(BE135="","",CHOOSE(WEEKDAY(DATE($BE$104,$BE$105,BD135),1),"일","월","화","수","목","금","토"))</f>
        <v>수</v>
      </c>
      <c r="BG135" s="534" t="e">
        <f t="shared" ca="1" si="143"/>
        <v>#REF!</v>
      </c>
      <c r="BH135" s="534" t="e">
        <f t="shared" ca="1" si="143"/>
        <v>#N/A</v>
      </c>
      <c r="BI135" s="534" t="e">
        <f t="shared" ca="1" si="143"/>
        <v>#N/A</v>
      </c>
      <c r="BJ135" s="534" t="e">
        <f t="shared" ca="1" si="143"/>
        <v>#N/A</v>
      </c>
      <c r="BK135" s="534" t="e">
        <f t="shared" ca="1" si="143"/>
        <v>#N/A</v>
      </c>
      <c r="BL135" s="534" t="e">
        <f t="shared" ca="1" si="143"/>
        <v>#N/A</v>
      </c>
      <c r="BM135" s="534" t="e">
        <f t="shared" ca="1" si="143"/>
        <v>#N/A</v>
      </c>
      <c r="BN135" s="534" t="e">
        <f t="shared" ca="1" si="143"/>
        <v>#N/A</v>
      </c>
      <c r="BO135" s="534" t="e">
        <f t="shared" ca="1" si="143"/>
        <v>#N/A</v>
      </c>
      <c r="BP135" s="534" t="e">
        <f t="shared" ca="1" si="143"/>
        <v>#N/A</v>
      </c>
      <c r="BQ135" s="534" t="e">
        <f t="shared" ca="1" si="143"/>
        <v>#N/A</v>
      </c>
      <c r="BR135" s="534" t="e">
        <f t="shared" ca="1" si="143"/>
        <v>#N/A</v>
      </c>
      <c r="BS135" s="534" t="e">
        <f t="shared" ca="1" si="143"/>
        <v>#N/A</v>
      </c>
      <c r="BT135" s="534" t="e">
        <f t="shared" ca="1" si="143"/>
        <v>#N/A</v>
      </c>
      <c r="BU135" s="534" t="e">
        <f t="shared" ca="1" si="143"/>
        <v>#N/A</v>
      </c>
      <c r="BV135" s="534" t="e">
        <f t="shared" ca="1" si="143"/>
        <v>#N/A</v>
      </c>
      <c r="BW135" s="534" t="e">
        <f t="shared" ref="BW135:CL136" ca="1" si="147">INDIRECT(ADDRESS(BW$103,$BC135,4,1))</f>
        <v>#N/A</v>
      </c>
      <c r="BX135" s="534" t="e">
        <f t="shared" ca="1" si="147"/>
        <v>#N/A</v>
      </c>
      <c r="BY135" s="534" t="e">
        <f t="shared" ca="1" si="147"/>
        <v>#N/A</v>
      </c>
      <c r="BZ135" s="534" t="e">
        <f t="shared" ca="1" si="147"/>
        <v>#N/A</v>
      </c>
      <c r="CA135" s="534" t="e">
        <f t="shared" ca="1" si="147"/>
        <v>#N/A</v>
      </c>
      <c r="CB135" s="534" t="e">
        <f t="shared" ca="1" si="147"/>
        <v>#N/A</v>
      </c>
      <c r="CC135" s="216" t="e">
        <f t="shared" ca="1" si="147"/>
        <v>#N/A</v>
      </c>
      <c r="CD135" s="216" t="e">
        <f t="shared" ca="1" si="147"/>
        <v>#N/A</v>
      </c>
      <c r="CE135" s="216" t="e">
        <f t="shared" ca="1" si="147"/>
        <v>#N/A</v>
      </c>
      <c r="CF135" s="216" t="e">
        <f t="shared" ca="1" si="147"/>
        <v>#N/A</v>
      </c>
      <c r="CG135" s="216" t="e">
        <f t="shared" ca="1" si="147"/>
        <v>#N/A</v>
      </c>
      <c r="CH135" s="216" t="e">
        <f t="shared" ca="1" si="147"/>
        <v>#N/A</v>
      </c>
      <c r="CI135" s="216" t="e">
        <f t="shared" ca="1" si="147"/>
        <v>#N/A</v>
      </c>
      <c r="CJ135" s="216" t="e">
        <f t="shared" ca="1" si="147"/>
        <v>#N/A</v>
      </c>
      <c r="CK135" s="216" t="e">
        <f t="shared" ca="1" si="147"/>
        <v>#N/A</v>
      </c>
      <c r="CL135" s="216" t="e">
        <f t="shared" ca="1" si="147"/>
        <v>#N/A</v>
      </c>
      <c r="CM135" s="216" t="e">
        <f t="shared" ref="CM135:DB136" ca="1" si="148">INDIRECT(ADDRESS(CM$103,$BC135,4,1))</f>
        <v>#N/A</v>
      </c>
      <c r="CN135" s="216" t="e">
        <f t="shared" ca="1" si="148"/>
        <v>#N/A</v>
      </c>
      <c r="CO135" s="216" t="e">
        <f t="shared" ca="1" si="148"/>
        <v>#N/A</v>
      </c>
      <c r="CP135" s="216" t="e">
        <f t="shared" ca="1" si="148"/>
        <v>#N/A</v>
      </c>
      <c r="CQ135" s="216" t="e">
        <f t="shared" ca="1" si="148"/>
        <v>#N/A</v>
      </c>
      <c r="CR135" s="216" t="e">
        <f t="shared" ca="1" si="148"/>
        <v>#N/A</v>
      </c>
      <c r="CS135" s="216" t="e">
        <f t="shared" ca="1" si="148"/>
        <v>#N/A</v>
      </c>
      <c r="CT135" s="216" t="e">
        <f t="shared" ca="1" si="148"/>
        <v>#N/A</v>
      </c>
      <c r="CU135" s="216" t="e">
        <f t="shared" ca="1" si="148"/>
        <v>#N/A</v>
      </c>
      <c r="CV135" s="216" t="e">
        <f t="shared" ca="1" si="148"/>
        <v>#N/A</v>
      </c>
      <c r="CW135" s="216" t="e">
        <f t="shared" ca="1" si="148"/>
        <v>#N/A</v>
      </c>
      <c r="CX135" s="216" t="e">
        <f t="shared" ca="1" si="148"/>
        <v>#N/A</v>
      </c>
      <c r="CY135" s="216" t="e">
        <f t="shared" ca="1" si="148"/>
        <v>#N/A</v>
      </c>
      <c r="CZ135" s="216" t="e">
        <f t="shared" ca="1" si="148"/>
        <v>#N/A</v>
      </c>
      <c r="DA135" s="216" t="e">
        <f t="shared" ca="1" si="148"/>
        <v>#N/A</v>
      </c>
      <c r="DB135" s="216" t="e">
        <f t="shared" ca="1" si="148"/>
        <v>#N/A</v>
      </c>
      <c r="DC135" s="216" t="e">
        <f t="shared" ref="DC135:DR136" ca="1" si="149">INDIRECT(ADDRESS(DC$103,$BC135,4,1))</f>
        <v>#N/A</v>
      </c>
      <c r="DD135" s="216" t="e">
        <f t="shared" ca="1" si="149"/>
        <v>#N/A</v>
      </c>
      <c r="DE135" s="216" t="e">
        <f t="shared" ca="1" si="149"/>
        <v>#N/A</v>
      </c>
      <c r="DF135" s="216" t="e">
        <f t="shared" ca="1" si="149"/>
        <v>#N/A</v>
      </c>
      <c r="DG135" s="216" t="e">
        <f t="shared" ca="1" si="149"/>
        <v>#N/A</v>
      </c>
      <c r="DH135" s="216" t="e">
        <f t="shared" ca="1" si="149"/>
        <v>#N/A</v>
      </c>
      <c r="DI135" s="216" t="e">
        <f t="shared" ca="1" si="149"/>
        <v>#N/A</v>
      </c>
      <c r="DJ135" s="216" t="e">
        <f t="shared" ca="1" si="149"/>
        <v>#N/A</v>
      </c>
      <c r="DK135" s="216" t="e">
        <f t="shared" ca="1" si="149"/>
        <v>#N/A</v>
      </c>
      <c r="DL135" s="216" t="e">
        <f t="shared" ca="1" si="149"/>
        <v>#N/A</v>
      </c>
      <c r="DM135" s="216" t="e">
        <f t="shared" ca="1" si="149"/>
        <v>#N/A</v>
      </c>
      <c r="DN135" s="216" t="e">
        <f t="shared" ca="1" si="149"/>
        <v>#N/A</v>
      </c>
      <c r="DO135" s="216" t="e">
        <f t="shared" ca="1" si="149"/>
        <v>#N/A</v>
      </c>
      <c r="DP135" s="216" t="e">
        <f t="shared" ca="1" si="149"/>
        <v>#N/A</v>
      </c>
      <c r="DQ135" s="216" t="e">
        <f t="shared" ca="1" si="149"/>
        <v>#N/A</v>
      </c>
      <c r="DR135" s="216" t="e">
        <f t="shared" ca="1" si="149"/>
        <v>#N/A</v>
      </c>
      <c r="DS135" s="216" t="e">
        <f t="shared" ca="1" si="140"/>
        <v>#N/A</v>
      </c>
      <c r="DT135" s="216" t="e">
        <f t="shared" ca="1" si="140"/>
        <v>#N/A</v>
      </c>
      <c r="DU135" s="216" t="e">
        <f t="shared" ca="1" si="140"/>
        <v>#N/A</v>
      </c>
      <c r="DV135" s="216" t="e">
        <f t="shared" ca="1" si="140"/>
        <v>#N/A</v>
      </c>
      <c r="DW135" s="216" t="e">
        <f t="shared" ca="1" si="140"/>
        <v>#N/A</v>
      </c>
      <c r="DX135" s="216" t="e">
        <f t="shared" ca="1" si="140"/>
        <v>#N/A</v>
      </c>
      <c r="DY135" s="216" t="e">
        <f t="shared" ca="1" si="140"/>
        <v>#N/A</v>
      </c>
      <c r="DZ135" s="216" t="e">
        <f t="shared" ca="1" si="140"/>
        <v>#N/A</v>
      </c>
      <c r="EA135" s="216" t="e">
        <f t="shared" ca="1" si="140"/>
        <v>#N/A</v>
      </c>
      <c r="EB135" s="216" t="e">
        <f t="shared" ca="1" si="140"/>
        <v>#N/A</v>
      </c>
      <c r="EC135" s="216" t="e">
        <f t="shared" ca="1" si="140"/>
        <v>#N/A</v>
      </c>
      <c r="ED135" s="216" t="e">
        <f t="shared" ca="1" si="140"/>
        <v>#N/A</v>
      </c>
      <c r="EE135" s="216" t="e">
        <f t="shared" ca="1" si="140"/>
        <v>#N/A</v>
      </c>
      <c r="EF135" s="216" t="e">
        <f t="shared" ca="1" si="140"/>
        <v>#N/A</v>
      </c>
      <c r="EG135" s="216" t="e">
        <f t="shared" ca="1" si="140"/>
        <v>#N/A</v>
      </c>
      <c r="EH135" s="216" t="e">
        <f t="shared" ref="EH135:EW135" ca="1" si="150">INDIRECT(ADDRESS(EH$103,$BC135,4,1))</f>
        <v>#N/A</v>
      </c>
      <c r="EI135" s="216" t="e">
        <f t="shared" ca="1" si="150"/>
        <v>#N/A</v>
      </c>
      <c r="EJ135" s="216" t="e">
        <f t="shared" ca="1" si="150"/>
        <v>#N/A</v>
      </c>
      <c r="EK135" s="216" t="e">
        <f t="shared" ca="1" si="150"/>
        <v>#N/A</v>
      </c>
      <c r="EL135" s="216" t="e">
        <f t="shared" ca="1" si="150"/>
        <v>#N/A</v>
      </c>
      <c r="EM135" s="216" t="e">
        <f t="shared" ca="1" si="150"/>
        <v>#N/A</v>
      </c>
      <c r="EN135" s="216" t="e">
        <f t="shared" ca="1" si="150"/>
        <v>#N/A</v>
      </c>
      <c r="EO135" s="216" t="e">
        <f t="shared" ca="1" si="150"/>
        <v>#N/A</v>
      </c>
      <c r="EP135" s="216" t="e">
        <f t="shared" ca="1" si="150"/>
        <v>#N/A</v>
      </c>
      <c r="EQ135" s="216" t="e">
        <f t="shared" ca="1" si="150"/>
        <v>#N/A</v>
      </c>
      <c r="ER135" s="216" t="e">
        <f t="shared" ca="1" si="150"/>
        <v>#N/A</v>
      </c>
      <c r="ES135" s="216" t="e">
        <f t="shared" ca="1" si="150"/>
        <v>#N/A</v>
      </c>
      <c r="ET135" s="216" t="e">
        <f t="shared" ca="1" si="150"/>
        <v>#N/A</v>
      </c>
      <c r="EU135" s="216" t="e">
        <f t="shared" ca="1" si="150"/>
        <v>#N/A</v>
      </c>
      <c r="EV135" s="216" t="e">
        <f t="shared" ca="1" si="150"/>
        <v>#N/A</v>
      </c>
      <c r="EW135" s="216" t="e">
        <f t="shared" ca="1" si="150"/>
        <v>#N/A</v>
      </c>
      <c r="EX135" s="216" t="e">
        <f t="shared" ref="EX135:FG135" ca="1" si="151">INDIRECT(ADDRESS(EX$103,$BC135,4,1))</f>
        <v>#N/A</v>
      </c>
      <c r="EY135" s="216" t="e">
        <f t="shared" ca="1" si="151"/>
        <v>#N/A</v>
      </c>
      <c r="EZ135" s="216" t="e">
        <f t="shared" ca="1" si="151"/>
        <v>#N/A</v>
      </c>
      <c r="FA135" s="216" t="e">
        <f t="shared" ca="1" si="151"/>
        <v>#N/A</v>
      </c>
      <c r="FB135" s="216" t="e">
        <f t="shared" ca="1" si="151"/>
        <v>#N/A</v>
      </c>
      <c r="FC135" s="216" t="e">
        <f t="shared" ca="1" si="151"/>
        <v>#N/A</v>
      </c>
      <c r="FD135" s="216" t="e">
        <f t="shared" ca="1" si="151"/>
        <v>#N/A</v>
      </c>
      <c r="FE135" s="216" t="e">
        <f t="shared" ca="1" si="151"/>
        <v>#N/A</v>
      </c>
      <c r="FF135" s="216" t="e">
        <f t="shared" ca="1" si="151"/>
        <v>#N/A</v>
      </c>
      <c r="FG135" s="216" t="e">
        <f t="shared" ca="1" si="151"/>
        <v>#N/A</v>
      </c>
      <c r="FH135" s="216" t="e">
        <f t="shared" ca="1" si="141"/>
        <v>#N/A</v>
      </c>
      <c r="FI135" s="216" t="e">
        <f t="shared" ca="1" si="141"/>
        <v>#N/A</v>
      </c>
      <c r="FJ135" s="216" t="e">
        <f t="shared" ca="1" si="141"/>
        <v>#N/A</v>
      </c>
      <c r="FK135" s="216" t="e">
        <f t="shared" ca="1" si="141"/>
        <v>#N/A</v>
      </c>
      <c r="FL135" s="216" t="e">
        <f t="shared" ca="1" si="141"/>
        <v>#N/A</v>
      </c>
      <c r="FM135" s="216" t="e">
        <f t="shared" ca="1" si="141"/>
        <v>#N/A</v>
      </c>
      <c r="FN135" s="216" t="e">
        <f t="shared" ca="1" si="141"/>
        <v>#N/A</v>
      </c>
      <c r="FO135" s="216" t="e">
        <f t="shared" ref="FO135:GD135" ca="1" si="152">INDIRECT(ADDRESS(FO$103,$BC135,4,1))</f>
        <v>#N/A</v>
      </c>
      <c r="FP135" s="216" t="e">
        <f t="shared" ca="1" si="152"/>
        <v>#N/A</v>
      </c>
      <c r="FQ135" s="216" t="e">
        <f t="shared" ca="1" si="152"/>
        <v>#N/A</v>
      </c>
      <c r="FR135" s="216" t="e">
        <f t="shared" ca="1" si="152"/>
        <v>#N/A</v>
      </c>
      <c r="FS135" s="216" t="e">
        <f t="shared" ca="1" si="152"/>
        <v>#N/A</v>
      </c>
      <c r="FT135" s="216" t="e">
        <f t="shared" ca="1" si="152"/>
        <v>#N/A</v>
      </c>
      <c r="FU135" s="216" t="e">
        <f t="shared" ca="1" si="152"/>
        <v>#N/A</v>
      </c>
      <c r="FV135" s="216" t="e">
        <f t="shared" ca="1" si="152"/>
        <v>#N/A</v>
      </c>
      <c r="FW135" s="216" t="e">
        <f t="shared" ca="1" si="152"/>
        <v>#N/A</v>
      </c>
      <c r="FX135" s="216" t="e">
        <f t="shared" ca="1" si="152"/>
        <v>#N/A</v>
      </c>
      <c r="FY135" s="216" t="e">
        <f t="shared" ca="1" si="152"/>
        <v>#N/A</v>
      </c>
      <c r="FZ135" s="216" t="e">
        <f t="shared" ca="1" si="152"/>
        <v>#N/A</v>
      </c>
      <c r="GA135" s="216" t="e">
        <f t="shared" ca="1" si="152"/>
        <v>#N/A</v>
      </c>
      <c r="GB135" s="216" t="e">
        <f t="shared" ca="1" si="152"/>
        <v>#N/A</v>
      </c>
      <c r="GC135" s="216" t="e">
        <f t="shared" ca="1" si="152"/>
        <v>#N/A</v>
      </c>
      <c r="GD135" s="216" t="e">
        <f t="shared" ca="1" si="152"/>
        <v>#N/A</v>
      </c>
      <c r="GE135" s="216" t="e">
        <f t="shared" ca="1" si="142"/>
        <v>#N/A</v>
      </c>
      <c r="GF135" s="216" t="e">
        <f t="shared" ca="1" si="142"/>
        <v>#N/A</v>
      </c>
      <c r="GG135" s="216" t="e">
        <f t="shared" ca="1" si="142"/>
        <v>#N/A</v>
      </c>
      <c r="GH135" s="216" t="e">
        <f t="shared" ca="1" si="142"/>
        <v>#N/A</v>
      </c>
      <c r="GI135" s="216" t="e">
        <f t="shared" ca="1" si="142"/>
        <v>#N/A</v>
      </c>
      <c r="GJ135" s="216" t="e">
        <f t="shared" ca="1" si="142"/>
        <v>#N/A</v>
      </c>
      <c r="GK135" s="216" t="e">
        <f t="shared" ca="1" si="142"/>
        <v>#N/A</v>
      </c>
      <c r="GL135" s="216" t="e">
        <f t="shared" ca="1" si="142"/>
        <v>#N/A</v>
      </c>
      <c r="GM135" s="216" t="e">
        <f t="shared" ca="1" si="142"/>
        <v>#N/A</v>
      </c>
      <c r="GN135" s="216" t="e">
        <f t="shared" ca="1" si="142"/>
        <v>#N/A</v>
      </c>
      <c r="GO135" s="216" t="e">
        <f t="shared" ca="1" si="142"/>
        <v>#N/A</v>
      </c>
      <c r="GP135" s="216" t="e">
        <f t="shared" ca="1" si="142"/>
        <v>#N/A</v>
      </c>
      <c r="GQ135" s="216" t="e">
        <f t="shared" ca="1" si="142"/>
        <v>#N/A</v>
      </c>
      <c r="GR135" s="216" t="e">
        <f t="shared" ca="1" si="142"/>
        <v>#N/A</v>
      </c>
      <c r="GS135" s="216" t="e">
        <f t="shared" ca="1" si="142"/>
        <v>#N/A</v>
      </c>
      <c r="GT135" s="216" t="e">
        <f t="shared" ref="GT135:GZ135" ca="1" si="153">INDIRECT(ADDRESS(GT$103,$BC135,4,1))</f>
        <v>#N/A</v>
      </c>
      <c r="GU135" s="216" t="e">
        <f t="shared" ca="1" si="153"/>
        <v>#N/A</v>
      </c>
      <c r="GV135" s="216" t="e">
        <f t="shared" ca="1" si="153"/>
        <v>#N/A</v>
      </c>
      <c r="GW135" s="216" t="e">
        <f t="shared" ca="1" si="153"/>
        <v>#N/A</v>
      </c>
      <c r="GX135" s="216" t="e">
        <f t="shared" ca="1" si="153"/>
        <v>#N/A</v>
      </c>
      <c r="GY135" s="216" t="e">
        <f t="shared" ca="1" si="153"/>
        <v>#N/A</v>
      </c>
      <c r="GZ135" s="216" t="e">
        <f t="shared" ca="1" si="153"/>
        <v>#N/A</v>
      </c>
    </row>
    <row r="136" spans="2:208" s="70" customFormat="1" ht="15" customHeight="1">
      <c r="B136"/>
      <c r="C136"/>
      <c r="M136" s="50" t="e">
        <f t="shared" ca="1" si="132"/>
        <v>#N/A</v>
      </c>
      <c r="N136" s="216" t="e">
        <f t="shared" ca="1" si="145"/>
        <v>#N/A</v>
      </c>
      <c r="O136" s="216" t="e">
        <f t="shared" ca="1" si="145"/>
        <v>#N/A</v>
      </c>
      <c r="P136" s="216" t="e">
        <f t="shared" ca="1" si="145"/>
        <v>#N/A</v>
      </c>
      <c r="Q136" s="216" t="e">
        <f t="shared" ca="1" si="145"/>
        <v>#N/A</v>
      </c>
      <c r="R136" s="216" t="e">
        <f t="shared" ca="1" si="145"/>
        <v>#N/A</v>
      </c>
      <c r="S136" s="216" t="e">
        <f t="shared" ca="1" si="145"/>
        <v>#N/A</v>
      </c>
      <c r="T136" s="216" t="e">
        <f t="shared" ca="1" si="145"/>
        <v>#N/A</v>
      </c>
      <c r="U136" s="216" t="e">
        <f t="shared" ca="1" si="145"/>
        <v>#N/A</v>
      </c>
      <c r="V136" s="216" t="e">
        <f t="shared" ca="1" si="145"/>
        <v>#N/A</v>
      </c>
      <c r="W136" s="216" t="e">
        <f t="shared" ca="1" si="145"/>
        <v>#N/A</v>
      </c>
      <c r="X136" s="216" t="e">
        <f t="shared" ca="1" si="144"/>
        <v>#N/A</v>
      </c>
      <c r="Y136" s="216" t="e">
        <f t="shared" ca="1" si="144"/>
        <v>#N/A</v>
      </c>
      <c r="Z136" s="216" t="e">
        <f t="shared" ca="1" si="144"/>
        <v>#N/A</v>
      </c>
      <c r="AA136" s="216" t="e">
        <f t="shared" ca="1" si="144"/>
        <v>#N/A</v>
      </c>
      <c r="AB136" s="216" t="e">
        <f t="shared" ca="1" si="144"/>
        <v>#N/A</v>
      </c>
      <c r="AC136" s="216" t="e">
        <f t="shared" ca="1" si="144"/>
        <v>#N/A</v>
      </c>
      <c r="AD136" s="216" t="e">
        <f t="shared" ca="1" si="144"/>
        <v>#N/A</v>
      </c>
      <c r="AE136" s="216" t="e">
        <f t="shared" ca="1" si="144"/>
        <v>#N/A</v>
      </c>
      <c r="AF136" s="216" t="e">
        <f t="shared" ca="1" si="144"/>
        <v>#N/A</v>
      </c>
      <c r="AG136" s="216" t="e">
        <f t="shared" ca="1" si="144"/>
        <v>#N/A</v>
      </c>
      <c r="AH136" s="216" t="e">
        <f t="shared" ca="1" si="144"/>
        <v>#N/A</v>
      </c>
      <c r="AI136" s="216" t="e">
        <f t="shared" ca="1" si="144"/>
        <v>#N/A</v>
      </c>
      <c r="AJ136" s="216" t="e">
        <f t="shared" ca="1" si="144"/>
        <v>#N/A</v>
      </c>
      <c r="AK136" s="216" t="e">
        <f t="shared" ca="1" si="144"/>
        <v>#N/A</v>
      </c>
      <c r="AL136" s="216" t="e">
        <f t="shared" ca="1" si="144"/>
        <v>#N/A</v>
      </c>
      <c r="AM136" s="216" t="e">
        <f t="shared" ca="1" si="144"/>
        <v>#N/A</v>
      </c>
      <c r="AN136" s="216" t="e">
        <f t="shared" ca="1" si="146"/>
        <v>#N/A</v>
      </c>
      <c r="AO136" s="216" t="e">
        <f t="shared" ca="1" si="146"/>
        <v>#N/A</v>
      </c>
      <c r="AP136" s="216" t="e">
        <f t="shared" ca="1" si="146"/>
        <v>#N/A</v>
      </c>
      <c r="AQ136" s="216" t="e">
        <f t="shared" ca="1" si="146"/>
        <v>#N/A</v>
      </c>
      <c r="AR136" s="216" t="e">
        <f t="shared" ca="1" si="146"/>
        <v>#N/A</v>
      </c>
      <c r="AS136" s="223" t="e">
        <f t="shared" ca="1" si="146"/>
        <v>#N/A</v>
      </c>
      <c r="AT136" s="34"/>
      <c r="AU136" s="215" t="e">
        <f t="shared" ca="1" si="124"/>
        <v>#N/A</v>
      </c>
      <c r="AV136" s="216" t="e">
        <f t="shared" ca="1" si="124"/>
        <v>#N/A</v>
      </c>
      <c r="AW136" s="217" t="e">
        <f t="shared" ca="1" si="131"/>
        <v>#N/A</v>
      </c>
      <c r="AX136" s="218" t="e">
        <f t="shared" ca="1" si="131"/>
        <v>#N/A</v>
      </c>
      <c r="AY136" s="218" t="e">
        <f t="shared" ca="1" si="131"/>
        <v>#N/A</v>
      </c>
      <c r="AZ136" s="218" t="e">
        <f t="shared" ca="1" si="133"/>
        <v>#N/A</v>
      </c>
      <c r="BA136" s="219" t="e">
        <f t="shared" ca="1" si="133"/>
        <v>#N/A</v>
      </c>
      <c r="BB136" s="34"/>
      <c r="BC136" s="34">
        <f t="shared" si="126"/>
        <v>45</v>
      </c>
      <c r="BD136" s="531">
        <v>31</v>
      </c>
      <c r="BE136" s="538">
        <f>IF(MONTH(DATE($BE$104,$BE$105,BD136))&lt;&gt;$BE$105,"",DATE($BE$104,$BE$105,BD136))</f>
        <v>44651</v>
      </c>
      <c r="BF136" s="539" t="str">
        <f>IF(BE136="","",CHOOSE(WEEKDAY(DATE($BE$104,$BE$105,BD136),1),"일","월","화","수","목","금","토"))</f>
        <v>목</v>
      </c>
      <c r="BG136" s="220" t="e">
        <f t="shared" ca="1" si="143"/>
        <v>#REF!</v>
      </c>
      <c r="BH136" s="220" t="e">
        <f t="shared" ca="1" si="143"/>
        <v>#N/A</v>
      </c>
      <c r="BI136" s="220" t="e">
        <f t="shared" ca="1" si="143"/>
        <v>#N/A</v>
      </c>
      <c r="BJ136" s="220" t="e">
        <f t="shared" ca="1" si="143"/>
        <v>#N/A</v>
      </c>
      <c r="BK136" s="220" t="e">
        <f t="shared" ca="1" si="143"/>
        <v>#N/A</v>
      </c>
      <c r="BL136" s="220" t="e">
        <f t="shared" ca="1" si="143"/>
        <v>#N/A</v>
      </c>
      <c r="BM136" s="220" t="e">
        <f t="shared" ca="1" si="143"/>
        <v>#N/A</v>
      </c>
      <c r="BN136" s="220" t="e">
        <f t="shared" ca="1" si="143"/>
        <v>#N/A</v>
      </c>
      <c r="BO136" s="220" t="e">
        <f t="shared" ca="1" si="143"/>
        <v>#N/A</v>
      </c>
      <c r="BP136" s="220" t="e">
        <f t="shared" ca="1" si="143"/>
        <v>#N/A</v>
      </c>
      <c r="BQ136" s="220" t="e">
        <f t="shared" ca="1" si="143"/>
        <v>#N/A</v>
      </c>
      <c r="BR136" s="220" t="e">
        <f t="shared" ca="1" si="143"/>
        <v>#N/A</v>
      </c>
      <c r="BS136" s="220" t="e">
        <f t="shared" ca="1" si="143"/>
        <v>#N/A</v>
      </c>
      <c r="BT136" s="220" t="e">
        <f t="shared" ca="1" si="143"/>
        <v>#N/A</v>
      </c>
      <c r="BU136" s="220" t="e">
        <f t="shared" ca="1" si="143"/>
        <v>#N/A</v>
      </c>
      <c r="BV136" s="220" t="e">
        <f t="shared" ref="BV136" ca="1" si="154">INDIRECT(ADDRESS(BV$103,$BC136,4,1))</f>
        <v>#N/A</v>
      </c>
      <c r="BW136" s="220" t="e">
        <f t="shared" ca="1" si="147"/>
        <v>#N/A</v>
      </c>
      <c r="BX136" s="220" t="e">
        <f t="shared" ca="1" si="147"/>
        <v>#N/A</v>
      </c>
      <c r="BY136" s="220" t="e">
        <f t="shared" ca="1" si="147"/>
        <v>#N/A</v>
      </c>
      <c r="BZ136" s="220" t="e">
        <f t="shared" ca="1" si="147"/>
        <v>#N/A</v>
      </c>
      <c r="CA136" s="220" t="e">
        <f t="shared" ca="1" si="147"/>
        <v>#N/A</v>
      </c>
      <c r="CB136" s="220" t="e">
        <f t="shared" ca="1" si="147"/>
        <v>#N/A</v>
      </c>
      <c r="CC136" s="220" t="e">
        <f t="shared" ca="1" si="147"/>
        <v>#N/A</v>
      </c>
      <c r="CD136" s="220" t="e">
        <f t="shared" ca="1" si="147"/>
        <v>#N/A</v>
      </c>
      <c r="CE136" s="220" t="e">
        <f t="shared" ca="1" si="147"/>
        <v>#N/A</v>
      </c>
      <c r="CF136" s="220" t="e">
        <f t="shared" ca="1" si="147"/>
        <v>#N/A</v>
      </c>
      <c r="CG136" s="220" t="e">
        <f t="shared" ca="1" si="147"/>
        <v>#N/A</v>
      </c>
      <c r="CH136" s="220" t="e">
        <f t="shared" ca="1" si="147"/>
        <v>#N/A</v>
      </c>
      <c r="CI136" s="220" t="e">
        <f t="shared" ca="1" si="147"/>
        <v>#N/A</v>
      </c>
      <c r="CJ136" s="220" t="e">
        <f t="shared" ca="1" si="147"/>
        <v>#N/A</v>
      </c>
      <c r="CK136" s="220" t="e">
        <f t="shared" ca="1" si="147"/>
        <v>#N/A</v>
      </c>
      <c r="CL136" s="220" t="e">
        <f t="shared" ca="1" si="147"/>
        <v>#N/A</v>
      </c>
      <c r="CM136" s="220" t="e">
        <f t="shared" ca="1" si="148"/>
        <v>#N/A</v>
      </c>
      <c r="CN136" s="220" t="e">
        <f t="shared" ca="1" si="148"/>
        <v>#N/A</v>
      </c>
      <c r="CO136" s="220" t="e">
        <f t="shared" ca="1" si="148"/>
        <v>#N/A</v>
      </c>
      <c r="CP136" s="220" t="e">
        <f t="shared" ca="1" si="148"/>
        <v>#N/A</v>
      </c>
      <c r="CQ136" s="220" t="e">
        <f t="shared" ca="1" si="148"/>
        <v>#N/A</v>
      </c>
      <c r="CR136" s="220" t="e">
        <f t="shared" ca="1" si="148"/>
        <v>#N/A</v>
      </c>
      <c r="CS136" s="220" t="e">
        <f t="shared" ca="1" si="148"/>
        <v>#N/A</v>
      </c>
      <c r="CT136" s="220" t="e">
        <f t="shared" ca="1" si="148"/>
        <v>#N/A</v>
      </c>
      <c r="CU136" s="220" t="e">
        <f t="shared" ca="1" si="148"/>
        <v>#N/A</v>
      </c>
      <c r="CV136" s="220" t="e">
        <f t="shared" ca="1" si="148"/>
        <v>#N/A</v>
      </c>
      <c r="CW136" s="220" t="e">
        <f t="shared" ca="1" si="148"/>
        <v>#N/A</v>
      </c>
      <c r="CX136" s="220" t="e">
        <f t="shared" ca="1" si="148"/>
        <v>#N/A</v>
      </c>
      <c r="CY136" s="220" t="e">
        <f t="shared" ca="1" si="148"/>
        <v>#N/A</v>
      </c>
      <c r="CZ136" s="220" t="e">
        <f t="shared" ca="1" si="148"/>
        <v>#N/A</v>
      </c>
      <c r="DA136" s="220" t="e">
        <f t="shared" ca="1" si="148"/>
        <v>#N/A</v>
      </c>
      <c r="DB136" s="220" t="e">
        <f t="shared" ca="1" si="148"/>
        <v>#N/A</v>
      </c>
      <c r="DC136" s="220" t="e">
        <f t="shared" ca="1" si="149"/>
        <v>#N/A</v>
      </c>
      <c r="DD136" s="220" t="e">
        <f t="shared" ca="1" si="149"/>
        <v>#N/A</v>
      </c>
      <c r="DE136" s="220" t="e">
        <f t="shared" ca="1" si="149"/>
        <v>#N/A</v>
      </c>
      <c r="DF136" s="220" t="e">
        <f t="shared" ca="1" si="149"/>
        <v>#N/A</v>
      </c>
      <c r="DG136" s="220" t="e">
        <f t="shared" ca="1" si="149"/>
        <v>#N/A</v>
      </c>
      <c r="DH136" s="220" t="e">
        <f t="shared" ca="1" si="149"/>
        <v>#N/A</v>
      </c>
      <c r="DI136" s="220" t="e">
        <f t="shared" ca="1" si="149"/>
        <v>#N/A</v>
      </c>
      <c r="DJ136" s="220" t="e">
        <f t="shared" ca="1" si="149"/>
        <v>#N/A</v>
      </c>
      <c r="DK136" s="220" t="e">
        <f t="shared" ca="1" si="149"/>
        <v>#N/A</v>
      </c>
      <c r="DL136" s="220" t="e">
        <f t="shared" ca="1" si="149"/>
        <v>#N/A</v>
      </c>
      <c r="DM136" s="220" t="e">
        <f t="shared" ca="1" si="149"/>
        <v>#N/A</v>
      </c>
      <c r="DN136" s="220" t="e">
        <f t="shared" ca="1" si="149"/>
        <v>#N/A</v>
      </c>
      <c r="DO136" s="220" t="e">
        <f t="shared" ca="1" si="149"/>
        <v>#N/A</v>
      </c>
      <c r="DP136" s="220" t="e">
        <f t="shared" ca="1" si="149"/>
        <v>#N/A</v>
      </c>
      <c r="DQ136" s="220" t="e">
        <f t="shared" ca="1" si="149"/>
        <v>#N/A</v>
      </c>
      <c r="DR136" s="220" t="e">
        <f t="shared" ca="1" si="149"/>
        <v>#N/A</v>
      </c>
      <c r="DS136" s="220" t="e">
        <f t="shared" ref="DS136:GD136" ca="1" si="155">INDIRECT(ADDRESS(DS$103,$BC136,4,1))</f>
        <v>#N/A</v>
      </c>
      <c r="DT136" s="220" t="e">
        <f t="shared" ca="1" si="155"/>
        <v>#N/A</v>
      </c>
      <c r="DU136" s="220" t="e">
        <f t="shared" ca="1" si="155"/>
        <v>#N/A</v>
      </c>
      <c r="DV136" s="220" t="e">
        <f t="shared" ca="1" si="155"/>
        <v>#N/A</v>
      </c>
      <c r="DW136" s="220" t="e">
        <f t="shared" ca="1" si="155"/>
        <v>#N/A</v>
      </c>
      <c r="DX136" s="220" t="e">
        <f t="shared" ca="1" si="155"/>
        <v>#N/A</v>
      </c>
      <c r="DY136" s="220" t="e">
        <f t="shared" ca="1" si="155"/>
        <v>#N/A</v>
      </c>
      <c r="DZ136" s="220" t="e">
        <f t="shared" ca="1" si="155"/>
        <v>#N/A</v>
      </c>
      <c r="EA136" s="220" t="e">
        <f t="shared" ca="1" si="155"/>
        <v>#N/A</v>
      </c>
      <c r="EB136" s="220" t="e">
        <f t="shared" ca="1" si="155"/>
        <v>#N/A</v>
      </c>
      <c r="EC136" s="220" t="e">
        <f t="shared" ca="1" si="155"/>
        <v>#N/A</v>
      </c>
      <c r="ED136" s="220" t="e">
        <f t="shared" ca="1" si="155"/>
        <v>#N/A</v>
      </c>
      <c r="EE136" s="220" t="e">
        <f t="shared" ca="1" si="155"/>
        <v>#N/A</v>
      </c>
      <c r="EF136" s="220" t="e">
        <f t="shared" ca="1" si="155"/>
        <v>#N/A</v>
      </c>
      <c r="EG136" s="220" t="e">
        <f t="shared" ca="1" si="155"/>
        <v>#N/A</v>
      </c>
      <c r="EH136" s="220" t="e">
        <f t="shared" ca="1" si="155"/>
        <v>#N/A</v>
      </c>
      <c r="EI136" s="220" t="e">
        <f t="shared" ca="1" si="155"/>
        <v>#N/A</v>
      </c>
      <c r="EJ136" s="220" t="e">
        <f t="shared" ca="1" si="155"/>
        <v>#N/A</v>
      </c>
      <c r="EK136" s="220" t="e">
        <f t="shared" ca="1" si="155"/>
        <v>#N/A</v>
      </c>
      <c r="EL136" s="220" t="e">
        <f t="shared" ca="1" si="155"/>
        <v>#N/A</v>
      </c>
      <c r="EM136" s="220" t="e">
        <f t="shared" ca="1" si="155"/>
        <v>#N/A</v>
      </c>
      <c r="EN136" s="220" t="e">
        <f t="shared" ca="1" si="155"/>
        <v>#N/A</v>
      </c>
      <c r="EO136" s="220" t="e">
        <f t="shared" ca="1" si="155"/>
        <v>#N/A</v>
      </c>
      <c r="EP136" s="220" t="e">
        <f t="shared" ca="1" si="155"/>
        <v>#N/A</v>
      </c>
      <c r="EQ136" s="220" t="e">
        <f t="shared" ca="1" si="155"/>
        <v>#N/A</v>
      </c>
      <c r="ER136" s="220" t="e">
        <f t="shared" ca="1" si="155"/>
        <v>#N/A</v>
      </c>
      <c r="ES136" s="220" t="e">
        <f t="shared" ca="1" si="155"/>
        <v>#N/A</v>
      </c>
      <c r="ET136" s="220" t="e">
        <f t="shared" ca="1" si="155"/>
        <v>#N/A</v>
      </c>
      <c r="EU136" s="220" t="e">
        <f t="shared" ca="1" si="155"/>
        <v>#N/A</v>
      </c>
      <c r="EV136" s="220" t="e">
        <f t="shared" ca="1" si="155"/>
        <v>#N/A</v>
      </c>
      <c r="EW136" s="220" t="e">
        <f t="shared" ca="1" si="155"/>
        <v>#N/A</v>
      </c>
      <c r="EX136" s="220" t="e">
        <f t="shared" ca="1" si="155"/>
        <v>#N/A</v>
      </c>
      <c r="EY136" s="220" t="e">
        <f t="shared" ca="1" si="155"/>
        <v>#N/A</v>
      </c>
      <c r="EZ136" s="220" t="e">
        <f t="shared" ca="1" si="155"/>
        <v>#N/A</v>
      </c>
      <c r="FA136" s="220" t="e">
        <f t="shared" ca="1" si="155"/>
        <v>#N/A</v>
      </c>
      <c r="FB136" s="220" t="e">
        <f t="shared" ca="1" si="155"/>
        <v>#N/A</v>
      </c>
      <c r="FC136" s="220" t="e">
        <f t="shared" ca="1" si="155"/>
        <v>#N/A</v>
      </c>
      <c r="FD136" s="220" t="e">
        <f t="shared" ca="1" si="155"/>
        <v>#N/A</v>
      </c>
      <c r="FE136" s="220" t="e">
        <f t="shared" ca="1" si="155"/>
        <v>#N/A</v>
      </c>
      <c r="FF136" s="220" t="e">
        <f t="shared" ca="1" si="155"/>
        <v>#N/A</v>
      </c>
      <c r="FG136" s="220" t="e">
        <f t="shared" ca="1" si="155"/>
        <v>#N/A</v>
      </c>
      <c r="FH136" s="220" t="e">
        <f t="shared" ca="1" si="155"/>
        <v>#N/A</v>
      </c>
      <c r="FI136" s="220" t="e">
        <f t="shared" ca="1" si="155"/>
        <v>#N/A</v>
      </c>
      <c r="FJ136" s="220" t="e">
        <f t="shared" ca="1" si="155"/>
        <v>#N/A</v>
      </c>
      <c r="FK136" s="220" t="e">
        <f t="shared" ca="1" si="155"/>
        <v>#N/A</v>
      </c>
      <c r="FL136" s="220" t="e">
        <f t="shared" ca="1" si="155"/>
        <v>#N/A</v>
      </c>
      <c r="FM136" s="220" t="e">
        <f t="shared" ca="1" si="155"/>
        <v>#N/A</v>
      </c>
      <c r="FN136" s="220" t="e">
        <f t="shared" ca="1" si="155"/>
        <v>#N/A</v>
      </c>
      <c r="FO136" s="220" t="e">
        <f t="shared" ca="1" si="155"/>
        <v>#N/A</v>
      </c>
      <c r="FP136" s="220" t="e">
        <f t="shared" ca="1" si="155"/>
        <v>#N/A</v>
      </c>
      <c r="FQ136" s="220" t="e">
        <f t="shared" ca="1" si="155"/>
        <v>#N/A</v>
      </c>
      <c r="FR136" s="220" t="e">
        <f t="shared" ca="1" si="155"/>
        <v>#N/A</v>
      </c>
      <c r="FS136" s="220" t="e">
        <f t="shared" ca="1" si="155"/>
        <v>#N/A</v>
      </c>
      <c r="FT136" s="220" t="e">
        <f t="shared" ca="1" si="155"/>
        <v>#N/A</v>
      </c>
      <c r="FU136" s="220" t="e">
        <f t="shared" ca="1" si="155"/>
        <v>#N/A</v>
      </c>
      <c r="FV136" s="220" t="e">
        <f t="shared" ca="1" si="155"/>
        <v>#N/A</v>
      </c>
      <c r="FW136" s="220" t="e">
        <f t="shared" ca="1" si="155"/>
        <v>#N/A</v>
      </c>
      <c r="FX136" s="220" t="e">
        <f t="shared" ca="1" si="155"/>
        <v>#N/A</v>
      </c>
      <c r="FY136" s="220" t="e">
        <f t="shared" ca="1" si="155"/>
        <v>#N/A</v>
      </c>
      <c r="FZ136" s="220" t="e">
        <f t="shared" ca="1" si="155"/>
        <v>#N/A</v>
      </c>
      <c r="GA136" s="220" t="e">
        <f t="shared" ca="1" si="155"/>
        <v>#N/A</v>
      </c>
      <c r="GB136" s="220" t="e">
        <f t="shared" ca="1" si="155"/>
        <v>#N/A</v>
      </c>
      <c r="GC136" s="220" t="e">
        <f t="shared" ca="1" si="155"/>
        <v>#N/A</v>
      </c>
      <c r="GD136" s="220" t="e">
        <f t="shared" ca="1" si="155"/>
        <v>#N/A</v>
      </c>
      <c r="GE136" s="220" t="e">
        <f t="shared" ref="GE136:GZ136" ca="1" si="156">INDIRECT(ADDRESS(GE$103,$BC136,4,1))</f>
        <v>#N/A</v>
      </c>
      <c r="GF136" s="220" t="e">
        <f t="shared" ca="1" si="156"/>
        <v>#N/A</v>
      </c>
      <c r="GG136" s="220" t="e">
        <f t="shared" ca="1" si="156"/>
        <v>#N/A</v>
      </c>
      <c r="GH136" s="220" t="e">
        <f t="shared" ca="1" si="156"/>
        <v>#N/A</v>
      </c>
      <c r="GI136" s="220" t="e">
        <f t="shared" ca="1" si="156"/>
        <v>#N/A</v>
      </c>
      <c r="GJ136" s="220" t="e">
        <f t="shared" ca="1" si="156"/>
        <v>#N/A</v>
      </c>
      <c r="GK136" s="220" t="e">
        <f t="shared" ca="1" si="156"/>
        <v>#N/A</v>
      </c>
      <c r="GL136" s="220" t="e">
        <f t="shared" ca="1" si="156"/>
        <v>#N/A</v>
      </c>
      <c r="GM136" s="220" t="e">
        <f t="shared" ca="1" si="156"/>
        <v>#N/A</v>
      </c>
      <c r="GN136" s="220" t="e">
        <f t="shared" ca="1" si="156"/>
        <v>#N/A</v>
      </c>
      <c r="GO136" s="220" t="e">
        <f t="shared" ca="1" si="156"/>
        <v>#N/A</v>
      </c>
      <c r="GP136" s="220" t="e">
        <f t="shared" ca="1" si="156"/>
        <v>#N/A</v>
      </c>
      <c r="GQ136" s="220" t="e">
        <f t="shared" ca="1" si="156"/>
        <v>#N/A</v>
      </c>
      <c r="GR136" s="220" t="e">
        <f t="shared" ca="1" si="156"/>
        <v>#N/A</v>
      </c>
      <c r="GS136" s="220" t="e">
        <f t="shared" ca="1" si="156"/>
        <v>#N/A</v>
      </c>
      <c r="GT136" s="220" t="e">
        <f t="shared" ca="1" si="156"/>
        <v>#N/A</v>
      </c>
      <c r="GU136" s="220" t="e">
        <f t="shared" ca="1" si="156"/>
        <v>#N/A</v>
      </c>
      <c r="GV136" s="220" t="e">
        <f t="shared" ca="1" si="156"/>
        <v>#N/A</v>
      </c>
      <c r="GW136" s="220" t="e">
        <f t="shared" ca="1" si="156"/>
        <v>#N/A</v>
      </c>
      <c r="GX136" s="220" t="e">
        <f t="shared" ca="1" si="156"/>
        <v>#N/A</v>
      </c>
      <c r="GY136" s="220" t="e">
        <f t="shared" ca="1" si="156"/>
        <v>#N/A</v>
      </c>
      <c r="GZ136" s="220" t="e">
        <f t="shared" ca="1" si="156"/>
        <v>#N/A</v>
      </c>
    </row>
    <row r="137" spans="2:208" s="70" customFormat="1" ht="15" customHeight="1">
      <c r="B137"/>
      <c r="C137"/>
      <c r="M137" s="50" t="e">
        <f t="shared" ca="1" si="132"/>
        <v>#N/A</v>
      </c>
      <c r="N137" s="216" t="e">
        <f t="shared" ca="1" si="145"/>
        <v>#N/A</v>
      </c>
      <c r="O137" s="216" t="e">
        <f t="shared" ca="1" si="145"/>
        <v>#N/A</v>
      </c>
      <c r="P137" s="216" t="e">
        <f t="shared" ca="1" si="145"/>
        <v>#N/A</v>
      </c>
      <c r="Q137" s="216" t="e">
        <f t="shared" ca="1" si="145"/>
        <v>#N/A</v>
      </c>
      <c r="R137" s="216" t="e">
        <f t="shared" ca="1" si="145"/>
        <v>#N/A</v>
      </c>
      <c r="S137" s="216" t="e">
        <f t="shared" ca="1" si="145"/>
        <v>#N/A</v>
      </c>
      <c r="T137" s="216" t="e">
        <f t="shared" ca="1" si="145"/>
        <v>#N/A</v>
      </c>
      <c r="U137" s="216" t="e">
        <f t="shared" ca="1" si="145"/>
        <v>#N/A</v>
      </c>
      <c r="V137" s="216" t="e">
        <f t="shared" ca="1" si="145"/>
        <v>#N/A</v>
      </c>
      <c r="W137" s="216" t="e">
        <f t="shared" ca="1" si="145"/>
        <v>#N/A</v>
      </c>
      <c r="X137" s="216" t="e">
        <f t="shared" ca="1" si="144"/>
        <v>#N/A</v>
      </c>
      <c r="Y137" s="216" t="e">
        <f t="shared" ca="1" si="144"/>
        <v>#N/A</v>
      </c>
      <c r="Z137" s="216" t="e">
        <f t="shared" ca="1" si="144"/>
        <v>#N/A</v>
      </c>
      <c r="AA137" s="216" t="e">
        <f t="shared" ca="1" si="144"/>
        <v>#N/A</v>
      </c>
      <c r="AB137" s="216" t="e">
        <f t="shared" ca="1" si="144"/>
        <v>#N/A</v>
      </c>
      <c r="AC137" s="216" t="e">
        <f t="shared" ca="1" si="144"/>
        <v>#N/A</v>
      </c>
      <c r="AD137" s="216" t="e">
        <f t="shared" ca="1" si="144"/>
        <v>#N/A</v>
      </c>
      <c r="AE137" s="216" t="e">
        <f t="shared" ca="1" si="144"/>
        <v>#N/A</v>
      </c>
      <c r="AF137" s="216" t="e">
        <f t="shared" ca="1" si="144"/>
        <v>#N/A</v>
      </c>
      <c r="AG137" s="216" t="e">
        <f t="shared" ca="1" si="144"/>
        <v>#N/A</v>
      </c>
      <c r="AH137" s="216" t="e">
        <f t="shared" ca="1" si="144"/>
        <v>#N/A</v>
      </c>
      <c r="AI137" s="216" t="e">
        <f t="shared" ca="1" si="144"/>
        <v>#N/A</v>
      </c>
      <c r="AJ137" s="216" t="e">
        <f t="shared" ca="1" si="144"/>
        <v>#N/A</v>
      </c>
      <c r="AK137" s="216" t="e">
        <f t="shared" ca="1" si="144"/>
        <v>#N/A</v>
      </c>
      <c r="AL137" s="216" t="e">
        <f t="shared" ca="1" si="144"/>
        <v>#N/A</v>
      </c>
      <c r="AM137" s="216" t="e">
        <f t="shared" ca="1" si="144"/>
        <v>#N/A</v>
      </c>
      <c r="AN137" s="216" t="e">
        <f t="shared" ca="1" si="146"/>
        <v>#N/A</v>
      </c>
      <c r="AO137" s="216" t="e">
        <f t="shared" ca="1" si="146"/>
        <v>#N/A</v>
      </c>
      <c r="AP137" s="216" t="e">
        <f t="shared" ca="1" si="146"/>
        <v>#N/A</v>
      </c>
      <c r="AQ137" s="216" t="e">
        <f t="shared" ca="1" si="146"/>
        <v>#N/A</v>
      </c>
      <c r="AR137" s="216" t="e">
        <f t="shared" ca="1" si="146"/>
        <v>#N/A</v>
      </c>
      <c r="AS137" s="223" t="e">
        <f t="shared" ca="1" si="146"/>
        <v>#N/A</v>
      </c>
      <c r="AT137" s="34"/>
      <c r="AU137" s="215" t="e">
        <f t="shared" ref="AU137:AV152" ca="1" si="157">M137</f>
        <v>#N/A</v>
      </c>
      <c r="AV137" s="216" t="e">
        <f t="shared" ca="1" si="157"/>
        <v>#N/A</v>
      </c>
      <c r="AW137" s="217" t="e">
        <f t="shared" ca="1" si="131"/>
        <v>#N/A</v>
      </c>
      <c r="AX137" s="218" t="e">
        <f t="shared" ca="1" si="131"/>
        <v>#N/A</v>
      </c>
      <c r="AY137" s="218" t="e">
        <f t="shared" ca="1" si="131"/>
        <v>#N/A</v>
      </c>
      <c r="AZ137" s="218" t="e">
        <f t="shared" ca="1" si="133"/>
        <v>#N/A</v>
      </c>
      <c r="BA137" s="219" t="e">
        <f t="shared" ca="1" si="133"/>
        <v>#N/A</v>
      </c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</row>
    <row r="138" spans="2:208" s="70" customFormat="1" ht="15" customHeight="1">
      <c r="B138"/>
      <c r="C138"/>
      <c r="M138" s="50" t="e">
        <f t="shared" ca="1" si="132"/>
        <v>#N/A</v>
      </c>
      <c r="N138" s="216" t="e">
        <f t="shared" ca="1" si="145"/>
        <v>#N/A</v>
      </c>
      <c r="O138" s="216" t="e">
        <f t="shared" ca="1" si="145"/>
        <v>#N/A</v>
      </c>
      <c r="P138" s="216" t="e">
        <f t="shared" ca="1" si="145"/>
        <v>#N/A</v>
      </c>
      <c r="Q138" s="216" t="e">
        <f t="shared" ca="1" si="145"/>
        <v>#N/A</v>
      </c>
      <c r="R138" s="216" t="e">
        <f t="shared" ca="1" si="145"/>
        <v>#N/A</v>
      </c>
      <c r="S138" s="216" t="e">
        <f t="shared" ca="1" si="145"/>
        <v>#N/A</v>
      </c>
      <c r="T138" s="216" t="e">
        <f t="shared" ca="1" si="145"/>
        <v>#N/A</v>
      </c>
      <c r="U138" s="216" t="e">
        <f t="shared" ca="1" si="145"/>
        <v>#N/A</v>
      </c>
      <c r="V138" s="216" t="e">
        <f t="shared" ca="1" si="145"/>
        <v>#N/A</v>
      </c>
      <c r="W138" s="216" t="e">
        <f t="shared" ca="1" si="145"/>
        <v>#N/A</v>
      </c>
      <c r="X138" s="216" t="e">
        <f t="shared" ca="1" si="145"/>
        <v>#N/A</v>
      </c>
      <c r="Y138" s="216" t="e">
        <f t="shared" ca="1" si="145"/>
        <v>#N/A</v>
      </c>
      <c r="Z138" s="216" t="e">
        <f t="shared" ca="1" si="145"/>
        <v>#N/A</v>
      </c>
      <c r="AA138" s="216" t="e">
        <f t="shared" ca="1" si="145"/>
        <v>#N/A</v>
      </c>
      <c r="AB138" s="216" t="e">
        <f t="shared" ca="1" si="145"/>
        <v>#N/A</v>
      </c>
      <c r="AC138" s="216" t="e">
        <f t="shared" ca="1" si="145"/>
        <v>#N/A</v>
      </c>
      <c r="AD138" s="216" t="e">
        <f t="shared" ref="AD138:AS153" ca="1" si="158">IF(ROW()-ROW(AD$105)&lt;=HLOOKUP($M138,$N$97:$AM$99,3,FALSE),INDIRECT($M138&amp;"!"&amp;ADDRESS(ROW()-HLOOKUP($M138,$N$97:$AM$99,3,FALSE)+HLOOKUP($M138,$N$97:$AM$99,2,FALSE),COLUMN(),4)))</f>
        <v>#N/A</v>
      </c>
      <c r="AE138" s="216" t="e">
        <f t="shared" ca="1" si="158"/>
        <v>#N/A</v>
      </c>
      <c r="AF138" s="216" t="e">
        <f t="shared" ca="1" si="158"/>
        <v>#N/A</v>
      </c>
      <c r="AG138" s="216" t="e">
        <f t="shared" ca="1" si="158"/>
        <v>#N/A</v>
      </c>
      <c r="AH138" s="216" t="e">
        <f t="shared" ca="1" si="158"/>
        <v>#N/A</v>
      </c>
      <c r="AI138" s="216" t="e">
        <f t="shared" ca="1" si="158"/>
        <v>#N/A</v>
      </c>
      <c r="AJ138" s="216" t="e">
        <f t="shared" ca="1" si="158"/>
        <v>#N/A</v>
      </c>
      <c r="AK138" s="216" t="e">
        <f t="shared" ca="1" si="158"/>
        <v>#N/A</v>
      </c>
      <c r="AL138" s="216" t="e">
        <f t="shared" ca="1" si="158"/>
        <v>#N/A</v>
      </c>
      <c r="AM138" s="216" t="e">
        <f t="shared" ca="1" si="158"/>
        <v>#N/A</v>
      </c>
      <c r="AN138" s="216" t="e">
        <f t="shared" ca="1" si="158"/>
        <v>#N/A</v>
      </c>
      <c r="AO138" s="216" t="e">
        <f t="shared" ca="1" si="158"/>
        <v>#N/A</v>
      </c>
      <c r="AP138" s="216" t="e">
        <f t="shared" ca="1" si="158"/>
        <v>#N/A</v>
      </c>
      <c r="AQ138" s="216" t="e">
        <f t="shared" ca="1" si="158"/>
        <v>#N/A</v>
      </c>
      <c r="AR138" s="216" t="e">
        <f t="shared" ca="1" si="158"/>
        <v>#N/A</v>
      </c>
      <c r="AS138" s="223" t="e">
        <f t="shared" ca="1" si="158"/>
        <v>#N/A</v>
      </c>
      <c r="AT138" s="34"/>
      <c r="AU138" s="215" t="e">
        <f t="shared" ca="1" si="157"/>
        <v>#N/A</v>
      </c>
      <c r="AV138" s="216" t="e">
        <f t="shared" ca="1" si="157"/>
        <v>#N/A</v>
      </c>
      <c r="AW138" s="217" t="e">
        <f t="shared" ca="1" si="131"/>
        <v>#N/A</v>
      </c>
      <c r="AX138" s="218" t="e">
        <f t="shared" ca="1" si="131"/>
        <v>#N/A</v>
      </c>
      <c r="AY138" s="218" t="e">
        <f t="shared" ca="1" si="131"/>
        <v>#N/A</v>
      </c>
      <c r="AZ138" s="218" t="e">
        <f t="shared" ca="1" si="133"/>
        <v>#N/A</v>
      </c>
      <c r="BA138" s="219" t="e">
        <f t="shared" ca="1" si="133"/>
        <v>#N/A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</row>
    <row r="139" spans="2:208" s="70" customFormat="1" ht="15" customHeight="1">
      <c r="B139"/>
      <c r="C139"/>
      <c r="M139" s="50" t="e">
        <f t="shared" ca="1" si="132"/>
        <v>#N/A</v>
      </c>
      <c r="N139" s="216" t="e">
        <f t="shared" ref="N139:AC154" ca="1" si="159">IF(ROW()-ROW(N$105)&lt;=HLOOKUP($M139,$N$97:$AM$99,3,FALSE),INDIRECT($M139&amp;"!"&amp;ADDRESS(ROW()-HLOOKUP($M139,$N$97:$AM$99,3,FALSE)+HLOOKUP($M139,$N$97:$AM$99,2,FALSE),COLUMN(),4)))</f>
        <v>#N/A</v>
      </c>
      <c r="O139" s="216" t="e">
        <f t="shared" ca="1" si="159"/>
        <v>#N/A</v>
      </c>
      <c r="P139" s="216" t="e">
        <f t="shared" ca="1" si="159"/>
        <v>#N/A</v>
      </c>
      <c r="Q139" s="216" t="e">
        <f t="shared" ca="1" si="159"/>
        <v>#N/A</v>
      </c>
      <c r="R139" s="216" t="e">
        <f t="shared" ca="1" si="159"/>
        <v>#N/A</v>
      </c>
      <c r="S139" s="216" t="e">
        <f t="shared" ca="1" si="159"/>
        <v>#N/A</v>
      </c>
      <c r="T139" s="216" t="e">
        <f t="shared" ca="1" si="159"/>
        <v>#N/A</v>
      </c>
      <c r="U139" s="216" t="e">
        <f t="shared" ca="1" si="159"/>
        <v>#N/A</v>
      </c>
      <c r="V139" s="216" t="e">
        <f t="shared" ca="1" si="159"/>
        <v>#N/A</v>
      </c>
      <c r="W139" s="216" t="e">
        <f t="shared" ca="1" si="159"/>
        <v>#N/A</v>
      </c>
      <c r="X139" s="216" t="e">
        <f t="shared" ca="1" si="159"/>
        <v>#N/A</v>
      </c>
      <c r="Y139" s="216" t="e">
        <f t="shared" ca="1" si="159"/>
        <v>#N/A</v>
      </c>
      <c r="Z139" s="216" t="e">
        <f t="shared" ca="1" si="159"/>
        <v>#N/A</v>
      </c>
      <c r="AA139" s="216" t="e">
        <f t="shared" ca="1" si="159"/>
        <v>#N/A</v>
      </c>
      <c r="AB139" s="216" t="e">
        <f t="shared" ca="1" si="159"/>
        <v>#N/A</v>
      </c>
      <c r="AC139" s="216" t="e">
        <f t="shared" ca="1" si="159"/>
        <v>#N/A</v>
      </c>
      <c r="AD139" s="216" t="e">
        <f t="shared" ca="1" si="158"/>
        <v>#N/A</v>
      </c>
      <c r="AE139" s="216" t="e">
        <f t="shared" ca="1" si="158"/>
        <v>#N/A</v>
      </c>
      <c r="AF139" s="216" t="e">
        <f t="shared" ca="1" si="158"/>
        <v>#N/A</v>
      </c>
      <c r="AG139" s="216" t="e">
        <f t="shared" ca="1" si="158"/>
        <v>#N/A</v>
      </c>
      <c r="AH139" s="216" t="e">
        <f t="shared" ca="1" si="158"/>
        <v>#N/A</v>
      </c>
      <c r="AI139" s="216" t="e">
        <f t="shared" ca="1" si="158"/>
        <v>#N/A</v>
      </c>
      <c r="AJ139" s="216" t="e">
        <f t="shared" ca="1" si="158"/>
        <v>#N/A</v>
      </c>
      <c r="AK139" s="216" t="e">
        <f t="shared" ca="1" si="158"/>
        <v>#N/A</v>
      </c>
      <c r="AL139" s="216" t="e">
        <f t="shared" ca="1" si="158"/>
        <v>#N/A</v>
      </c>
      <c r="AM139" s="216" t="e">
        <f t="shared" ca="1" si="158"/>
        <v>#N/A</v>
      </c>
      <c r="AN139" s="216" t="e">
        <f t="shared" ca="1" si="158"/>
        <v>#N/A</v>
      </c>
      <c r="AO139" s="216" t="e">
        <f t="shared" ca="1" si="158"/>
        <v>#N/A</v>
      </c>
      <c r="AP139" s="216" t="e">
        <f t="shared" ca="1" si="158"/>
        <v>#N/A</v>
      </c>
      <c r="AQ139" s="216" t="e">
        <f t="shared" ca="1" si="158"/>
        <v>#N/A</v>
      </c>
      <c r="AR139" s="216" t="e">
        <f t="shared" ca="1" si="158"/>
        <v>#N/A</v>
      </c>
      <c r="AS139" s="223" t="e">
        <f t="shared" ca="1" si="158"/>
        <v>#N/A</v>
      </c>
      <c r="AT139" s="34"/>
      <c r="AU139" s="215" t="e">
        <f t="shared" ca="1" si="157"/>
        <v>#N/A</v>
      </c>
      <c r="AV139" s="216" t="e">
        <f t="shared" ca="1" si="157"/>
        <v>#N/A</v>
      </c>
      <c r="AW139" s="217" t="e">
        <f t="shared" ref="AW139:AY154" ca="1" si="160">IF(ROW()-ROW(O$105)&lt;=HLOOKUP($M139,$N$97:$AM$99,3,FALSE),INDIRECT($M139&amp;"!"&amp;ADDRESS(ROW()+21-HLOOKUP($M139,$N$97:$AM$99,3,FALSE)+HLOOKUP($M139,$N$97:$AM$99,2,FALSE),COLUMN(O139),4)))</f>
        <v>#N/A</v>
      </c>
      <c r="AX139" s="218" t="e">
        <f t="shared" ca="1" si="160"/>
        <v>#N/A</v>
      </c>
      <c r="AY139" s="218" t="e">
        <f t="shared" ca="1" si="160"/>
        <v>#N/A</v>
      </c>
      <c r="AZ139" s="218" t="e">
        <f t="shared" ca="1" si="133"/>
        <v>#N/A</v>
      </c>
      <c r="BA139" s="219" t="e">
        <f t="shared" ca="1" si="133"/>
        <v>#N/A</v>
      </c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</row>
    <row r="140" spans="2:208" s="70" customFormat="1" ht="15" customHeight="1">
      <c r="B140"/>
      <c r="C140"/>
      <c r="M140" s="50" t="e">
        <f t="shared" ca="1" si="132"/>
        <v>#N/A</v>
      </c>
      <c r="N140" s="216" t="e">
        <f t="shared" ca="1" si="159"/>
        <v>#N/A</v>
      </c>
      <c r="O140" s="216" t="e">
        <f t="shared" ca="1" si="159"/>
        <v>#N/A</v>
      </c>
      <c r="P140" s="216" t="e">
        <f t="shared" ca="1" si="159"/>
        <v>#N/A</v>
      </c>
      <c r="Q140" s="216" t="e">
        <f t="shared" ca="1" si="159"/>
        <v>#N/A</v>
      </c>
      <c r="R140" s="216" t="e">
        <f t="shared" ca="1" si="159"/>
        <v>#N/A</v>
      </c>
      <c r="S140" s="216" t="e">
        <f t="shared" ca="1" si="159"/>
        <v>#N/A</v>
      </c>
      <c r="T140" s="216" t="e">
        <f t="shared" ca="1" si="159"/>
        <v>#N/A</v>
      </c>
      <c r="U140" s="216" t="e">
        <f t="shared" ca="1" si="159"/>
        <v>#N/A</v>
      </c>
      <c r="V140" s="216" t="e">
        <f t="shared" ca="1" si="159"/>
        <v>#N/A</v>
      </c>
      <c r="W140" s="216" t="e">
        <f t="shared" ca="1" si="159"/>
        <v>#N/A</v>
      </c>
      <c r="X140" s="216" t="e">
        <f t="shared" ca="1" si="159"/>
        <v>#N/A</v>
      </c>
      <c r="Y140" s="216" t="e">
        <f t="shared" ca="1" si="159"/>
        <v>#N/A</v>
      </c>
      <c r="Z140" s="216" t="e">
        <f t="shared" ca="1" si="159"/>
        <v>#N/A</v>
      </c>
      <c r="AA140" s="216" t="e">
        <f t="shared" ca="1" si="159"/>
        <v>#N/A</v>
      </c>
      <c r="AB140" s="216" t="e">
        <f t="shared" ca="1" si="159"/>
        <v>#N/A</v>
      </c>
      <c r="AC140" s="216" t="e">
        <f t="shared" ca="1" si="159"/>
        <v>#N/A</v>
      </c>
      <c r="AD140" s="216" t="e">
        <f t="shared" ca="1" si="158"/>
        <v>#N/A</v>
      </c>
      <c r="AE140" s="216" t="e">
        <f t="shared" ca="1" si="158"/>
        <v>#N/A</v>
      </c>
      <c r="AF140" s="216" t="e">
        <f t="shared" ca="1" si="158"/>
        <v>#N/A</v>
      </c>
      <c r="AG140" s="216" t="e">
        <f t="shared" ca="1" si="158"/>
        <v>#N/A</v>
      </c>
      <c r="AH140" s="216" t="e">
        <f t="shared" ca="1" si="158"/>
        <v>#N/A</v>
      </c>
      <c r="AI140" s="216" t="e">
        <f t="shared" ca="1" si="158"/>
        <v>#N/A</v>
      </c>
      <c r="AJ140" s="216" t="e">
        <f t="shared" ca="1" si="158"/>
        <v>#N/A</v>
      </c>
      <c r="AK140" s="216" t="e">
        <f t="shared" ca="1" si="158"/>
        <v>#N/A</v>
      </c>
      <c r="AL140" s="216" t="e">
        <f t="shared" ca="1" si="158"/>
        <v>#N/A</v>
      </c>
      <c r="AM140" s="216" t="e">
        <f t="shared" ca="1" si="158"/>
        <v>#N/A</v>
      </c>
      <c r="AN140" s="216" t="e">
        <f t="shared" ca="1" si="158"/>
        <v>#N/A</v>
      </c>
      <c r="AO140" s="216" t="e">
        <f t="shared" ca="1" si="158"/>
        <v>#N/A</v>
      </c>
      <c r="AP140" s="216" t="e">
        <f t="shared" ca="1" si="158"/>
        <v>#N/A</v>
      </c>
      <c r="AQ140" s="216" t="e">
        <f t="shared" ca="1" si="158"/>
        <v>#N/A</v>
      </c>
      <c r="AR140" s="216" t="e">
        <f t="shared" ca="1" si="158"/>
        <v>#N/A</v>
      </c>
      <c r="AS140" s="223" t="e">
        <f t="shared" ca="1" si="158"/>
        <v>#N/A</v>
      </c>
      <c r="AT140" s="34"/>
      <c r="AU140" s="215" t="e">
        <f t="shared" ca="1" si="157"/>
        <v>#N/A</v>
      </c>
      <c r="AV140" s="216" t="e">
        <f t="shared" ca="1" si="157"/>
        <v>#N/A</v>
      </c>
      <c r="AW140" s="217" t="e">
        <f t="shared" ca="1" si="160"/>
        <v>#N/A</v>
      </c>
      <c r="AX140" s="218" t="e">
        <f t="shared" ca="1" si="160"/>
        <v>#N/A</v>
      </c>
      <c r="AY140" s="218" t="e">
        <f t="shared" ca="1" si="160"/>
        <v>#N/A</v>
      </c>
      <c r="AZ140" s="218" t="e">
        <f t="shared" ca="1" si="133"/>
        <v>#N/A</v>
      </c>
      <c r="BA140" s="219" t="e">
        <f t="shared" ca="1" si="133"/>
        <v>#N/A</v>
      </c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</row>
    <row r="141" spans="2:208" s="70" customFormat="1" ht="15" customHeight="1">
      <c r="B141"/>
      <c r="C141"/>
      <c r="M141" s="50" t="e">
        <f t="shared" ca="1" si="132"/>
        <v>#N/A</v>
      </c>
      <c r="N141" s="216" t="e">
        <f t="shared" ca="1" si="159"/>
        <v>#N/A</v>
      </c>
      <c r="O141" s="216" t="e">
        <f t="shared" ca="1" si="159"/>
        <v>#N/A</v>
      </c>
      <c r="P141" s="216" t="e">
        <f t="shared" ca="1" si="159"/>
        <v>#N/A</v>
      </c>
      <c r="Q141" s="216" t="e">
        <f t="shared" ca="1" si="159"/>
        <v>#N/A</v>
      </c>
      <c r="R141" s="216" t="e">
        <f t="shared" ca="1" si="159"/>
        <v>#N/A</v>
      </c>
      <c r="S141" s="216" t="e">
        <f t="shared" ca="1" si="159"/>
        <v>#N/A</v>
      </c>
      <c r="T141" s="216" t="e">
        <f t="shared" ca="1" si="159"/>
        <v>#N/A</v>
      </c>
      <c r="U141" s="216" t="e">
        <f t="shared" ca="1" si="159"/>
        <v>#N/A</v>
      </c>
      <c r="V141" s="216" t="e">
        <f t="shared" ca="1" si="159"/>
        <v>#N/A</v>
      </c>
      <c r="W141" s="216" t="e">
        <f t="shared" ca="1" si="159"/>
        <v>#N/A</v>
      </c>
      <c r="X141" s="216" t="e">
        <f t="shared" ca="1" si="159"/>
        <v>#N/A</v>
      </c>
      <c r="Y141" s="216" t="e">
        <f t="shared" ca="1" si="159"/>
        <v>#N/A</v>
      </c>
      <c r="Z141" s="216" t="e">
        <f t="shared" ca="1" si="159"/>
        <v>#N/A</v>
      </c>
      <c r="AA141" s="216" t="e">
        <f t="shared" ca="1" si="159"/>
        <v>#N/A</v>
      </c>
      <c r="AB141" s="216" t="e">
        <f t="shared" ca="1" si="159"/>
        <v>#N/A</v>
      </c>
      <c r="AC141" s="216" t="e">
        <f t="shared" ca="1" si="159"/>
        <v>#N/A</v>
      </c>
      <c r="AD141" s="216" t="e">
        <f t="shared" ca="1" si="158"/>
        <v>#N/A</v>
      </c>
      <c r="AE141" s="216" t="e">
        <f t="shared" ca="1" si="158"/>
        <v>#N/A</v>
      </c>
      <c r="AF141" s="216" t="e">
        <f t="shared" ca="1" si="158"/>
        <v>#N/A</v>
      </c>
      <c r="AG141" s="216" t="e">
        <f t="shared" ca="1" si="158"/>
        <v>#N/A</v>
      </c>
      <c r="AH141" s="216" t="e">
        <f t="shared" ca="1" si="158"/>
        <v>#N/A</v>
      </c>
      <c r="AI141" s="216" t="e">
        <f t="shared" ca="1" si="158"/>
        <v>#N/A</v>
      </c>
      <c r="AJ141" s="216" t="e">
        <f t="shared" ca="1" si="158"/>
        <v>#N/A</v>
      </c>
      <c r="AK141" s="216" t="e">
        <f t="shared" ca="1" si="158"/>
        <v>#N/A</v>
      </c>
      <c r="AL141" s="216" t="e">
        <f t="shared" ca="1" si="158"/>
        <v>#N/A</v>
      </c>
      <c r="AM141" s="216" t="e">
        <f t="shared" ca="1" si="158"/>
        <v>#N/A</v>
      </c>
      <c r="AN141" s="216" t="e">
        <f t="shared" ca="1" si="158"/>
        <v>#N/A</v>
      </c>
      <c r="AO141" s="216" t="e">
        <f t="shared" ca="1" si="158"/>
        <v>#N/A</v>
      </c>
      <c r="AP141" s="216" t="e">
        <f t="shared" ca="1" si="158"/>
        <v>#N/A</v>
      </c>
      <c r="AQ141" s="216" t="e">
        <f t="shared" ca="1" si="158"/>
        <v>#N/A</v>
      </c>
      <c r="AR141" s="216" t="e">
        <f t="shared" ca="1" si="158"/>
        <v>#N/A</v>
      </c>
      <c r="AS141" s="223" t="e">
        <f t="shared" ca="1" si="158"/>
        <v>#N/A</v>
      </c>
      <c r="AT141" s="34"/>
      <c r="AU141" s="215" t="e">
        <f t="shared" ca="1" si="157"/>
        <v>#N/A</v>
      </c>
      <c r="AV141" s="216" t="e">
        <f t="shared" ca="1" si="157"/>
        <v>#N/A</v>
      </c>
      <c r="AW141" s="217" t="e">
        <f t="shared" ca="1" si="160"/>
        <v>#N/A</v>
      </c>
      <c r="AX141" s="218" t="e">
        <f t="shared" ca="1" si="160"/>
        <v>#N/A</v>
      </c>
      <c r="AY141" s="218" t="e">
        <f t="shared" ca="1" si="160"/>
        <v>#N/A</v>
      </c>
      <c r="AZ141" s="218" t="e">
        <f t="shared" ca="1" si="133"/>
        <v>#N/A</v>
      </c>
      <c r="BA141" s="219" t="e">
        <f t="shared" ca="1" si="133"/>
        <v>#N/A</v>
      </c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</row>
    <row r="142" spans="2:208" s="70" customFormat="1" ht="15" customHeight="1">
      <c r="B142"/>
      <c r="C142"/>
      <c r="M142" s="50" t="e">
        <f t="shared" ca="1" si="132"/>
        <v>#N/A</v>
      </c>
      <c r="N142" s="216" t="e">
        <f t="shared" ca="1" si="159"/>
        <v>#N/A</v>
      </c>
      <c r="O142" s="216" t="e">
        <f t="shared" ca="1" si="159"/>
        <v>#N/A</v>
      </c>
      <c r="P142" s="216" t="e">
        <f t="shared" ca="1" si="159"/>
        <v>#N/A</v>
      </c>
      <c r="Q142" s="216" t="e">
        <f t="shared" ca="1" si="159"/>
        <v>#N/A</v>
      </c>
      <c r="R142" s="216" t="e">
        <f t="shared" ca="1" si="159"/>
        <v>#N/A</v>
      </c>
      <c r="S142" s="216" t="e">
        <f t="shared" ca="1" si="159"/>
        <v>#N/A</v>
      </c>
      <c r="T142" s="216" t="e">
        <f t="shared" ca="1" si="159"/>
        <v>#N/A</v>
      </c>
      <c r="U142" s="216" t="e">
        <f t="shared" ca="1" si="159"/>
        <v>#N/A</v>
      </c>
      <c r="V142" s="216" t="e">
        <f t="shared" ca="1" si="159"/>
        <v>#N/A</v>
      </c>
      <c r="W142" s="216" t="e">
        <f t="shared" ca="1" si="159"/>
        <v>#N/A</v>
      </c>
      <c r="X142" s="216" t="e">
        <f t="shared" ca="1" si="159"/>
        <v>#N/A</v>
      </c>
      <c r="Y142" s="216" t="e">
        <f t="shared" ca="1" si="159"/>
        <v>#N/A</v>
      </c>
      <c r="Z142" s="216" t="e">
        <f t="shared" ca="1" si="159"/>
        <v>#N/A</v>
      </c>
      <c r="AA142" s="216" t="e">
        <f t="shared" ca="1" si="159"/>
        <v>#N/A</v>
      </c>
      <c r="AB142" s="216" t="e">
        <f t="shared" ca="1" si="159"/>
        <v>#N/A</v>
      </c>
      <c r="AC142" s="216" t="e">
        <f t="shared" ca="1" si="159"/>
        <v>#N/A</v>
      </c>
      <c r="AD142" s="216" t="e">
        <f t="shared" ca="1" si="158"/>
        <v>#N/A</v>
      </c>
      <c r="AE142" s="216" t="e">
        <f t="shared" ca="1" si="158"/>
        <v>#N/A</v>
      </c>
      <c r="AF142" s="216" t="e">
        <f t="shared" ca="1" si="158"/>
        <v>#N/A</v>
      </c>
      <c r="AG142" s="216" t="e">
        <f t="shared" ca="1" si="158"/>
        <v>#N/A</v>
      </c>
      <c r="AH142" s="216" t="e">
        <f t="shared" ca="1" si="158"/>
        <v>#N/A</v>
      </c>
      <c r="AI142" s="216" t="e">
        <f t="shared" ca="1" si="158"/>
        <v>#N/A</v>
      </c>
      <c r="AJ142" s="216" t="e">
        <f t="shared" ca="1" si="158"/>
        <v>#N/A</v>
      </c>
      <c r="AK142" s="216" t="e">
        <f t="shared" ca="1" si="158"/>
        <v>#N/A</v>
      </c>
      <c r="AL142" s="216" t="e">
        <f t="shared" ca="1" si="158"/>
        <v>#N/A</v>
      </c>
      <c r="AM142" s="216" t="e">
        <f t="shared" ca="1" si="158"/>
        <v>#N/A</v>
      </c>
      <c r="AN142" s="216" t="e">
        <f t="shared" ca="1" si="158"/>
        <v>#N/A</v>
      </c>
      <c r="AO142" s="216" t="e">
        <f t="shared" ca="1" si="158"/>
        <v>#N/A</v>
      </c>
      <c r="AP142" s="216" t="e">
        <f t="shared" ca="1" si="158"/>
        <v>#N/A</v>
      </c>
      <c r="AQ142" s="216" t="e">
        <f t="shared" ca="1" si="158"/>
        <v>#N/A</v>
      </c>
      <c r="AR142" s="216" t="e">
        <f t="shared" ca="1" si="158"/>
        <v>#N/A</v>
      </c>
      <c r="AS142" s="223" t="e">
        <f t="shared" ca="1" si="158"/>
        <v>#N/A</v>
      </c>
      <c r="AT142" s="34"/>
      <c r="AU142" s="215" t="e">
        <f t="shared" ca="1" si="157"/>
        <v>#N/A</v>
      </c>
      <c r="AV142" s="216" t="e">
        <f t="shared" ca="1" si="157"/>
        <v>#N/A</v>
      </c>
      <c r="AW142" s="217" t="e">
        <f t="shared" ca="1" si="160"/>
        <v>#N/A</v>
      </c>
      <c r="AX142" s="218" t="e">
        <f t="shared" ca="1" si="160"/>
        <v>#N/A</v>
      </c>
      <c r="AY142" s="218" t="e">
        <f t="shared" ca="1" si="160"/>
        <v>#N/A</v>
      </c>
      <c r="AZ142" s="218" t="e">
        <f t="shared" ca="1" si="133"/>
        <v>#N/A</v>
      </c>
      <c r="BA142" s="219" t="e">
        <f t="shared" ca="1" si="133"/>
        <v>#N/A</v>
      </c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</row>
    <row r="143" spans="2:208" s="70" customFormat="1" ht="15" customHeight="1">
      <c r="B143"/>
      <c r="C143"/>
      <c r="M143" s="50" t="e">
        <f t="shared" ca="1" si="132"/>
        <v>#N/A</v>
      </c>
      <c r="N143" s="216" t="e">
        <f t="shared" ca="1" si="159"/>
        <v>#N/A</v>
      </c>
      <c r="O143" s="216" t="e">
        <f t="shared" ca="1" si="159"/>
        <v>#N/A</v>
      </c>
      <c r="P143" s="216" t="e">
        <f t="shared" ca="1" si="159"/>
        <v>#N/A</v>
      </c>
      <c r="Q143" s="216" t="e">
        <f t="shared" ca="1" si="159"/>
        <v>#N/A</v>
      </c>
      <c r="R143" s="216" t="e">
        <f t="shared" ca="1" si="159"/>
        <v>#N/A</v>
      </c>
      <c r="S143" s="216" t="e">
        <f t="shared" ca="1" si="159"/>
        <v>#N/A</v>
      </c>
      <c r="T143" s="216" t="e">
        <f t="shared" ca="1" si="159"/>
        <v>#N/A</v>
      </c>
      <c r="U143" s="216" t="e">
        <f t="shared" ca="1" si="159"/>
        <v>#N/A</v>
      </c>
      <c r="V143" s="216" t="e">
        <f t="shared" ca="1" si="159"/>
        <v>#N/A</v>
      </c>
      <c r="W143" s="216" t="e">
        <f t="shared" ca="1" si="159"/>
        <v>#N/A</v>
      </c>
      <c r="X143" s="216" t="e">
        <f t="shared" ca="1" si="159"/>
        <v>#N/A</v>
      </c>
      <c r="Y143" s="216" t="e">
        <f t="shared" ca="1" si="159"/>
        <v>#N/A</v>
      </c>
      <c r="Z143" s="216" t="e">
        <f t="shared" ca="1" si="159"/>
        <v>#N/A</v>
      </c>
      <c r="AA143" s="216" t="e">
        <f t="shared" ca="1" si="159"/>
        <v>#N/A</v>
      </c>
      <c r="AB143" s="216" t="e">
        <f t="shared" ca="1" si="159"/>
        <v>#N/A</v>
      </c>
      <c r="AC143" s="216" t="e">
        <f t="shared" ca="1" si="159"/>
        <v>#N/A</v>
      </c>
      <c r="AD143" s="216" t="e">
        <f t="shared" ca="1" si="158"/>
        <v>#N/A</v>
      </c>
      <c r="AE143" s="216" t="e">
        <f t="shared" ca="1" si="158"/>
        <v>#N/A</v>
      </c>
      <c r="AF143" s="216" t="e">
        <f t="shared" ca="1" si="158"/>
        <v>#N/A</v>
      </c>
      <c r="AG143" s="216" t="e">
        <f t="shared" ca="1" si="158"/>
        <v>#N/A</v>
      </c>
      <c r="AH143" s="216" t="e">
        <f t="shared" ca="1" si="158"/>
        <v>#N/A</v>
      </c>
      <c r="AI143" s="216" t="e">
        <f t="shared" ca="1" si="158"/>
        <v>#N/A</v>
      </c>
      <c r="AJ143" s="216" t="e">
        <f t="shared" ca="1" si="158"/>
        <v>#N/A</v>
      </c>
      <c r="AK143" s="216" t="e">
        <f t="shared" ca="1" si="158"/>
        <v>#N/A</v>
      </c>
      <c r="AL143" s="216" t="e">
        <f t="shared" ca="1" si="158"/>
        <v>#N/A</v>
      </c>
      <c r="AM143" s="216" t="e">
        <f t="shared" ca="1" si="158"/>
        <v>#N/A</v>
      </c>
      <c r="AN143" s="216" t="e">
        <f t="shared" ca="1" si="158"/>
        <v>#N/A</v>
      </c>
      <c r="AO143" s="216" t="e">
        <f t="shared" ca="1" si="158"/>
        <v>#N/A</v>
      </c>
      <c r="AP143" s="216" t="e">
        <f t="shared" ca="1" si="158"/>
        <v>#N/A</v>
      </c>
      <c r="AQ143" s="216" t="e">
        <f t="shared" ca="1" si="158"/>
        <v>#N/A</v>
      </c>
      <c r="AR143" s="216" t="e">
        <f t="shared" ca="1" si="158"/>
        <v>#N/A</v>
      </c>
      <c r="AS143" s="223" t="e">
        <f t="shared" ca="1" si="158"/>
        <v>#N/A</v>
      </c>
      <c r="AT143" s="34"/>
      <c r="AU143" s="215" t="e">
        <f t="shared" ca="1" si="157"/>
        <v>#N/A</v>
      </c>
      <c r="AV143" s="216" t="e">
        <f t="shared" ca="1" si="157"/>
        <v>#N/A</v>
      </c>
      <c r="AW143" s="217" t="e">
        <f t="shared" ca="1" si="160"/>
        <v>#N/A</v>
      </c>
      <c r="AX143" s="218" t="e">
        <f t="shared" ca="1" si="160"/>
        <v>#N/A</v>
      </c>
      <c r="AY143" s="218" t="e">
        <f t="shared" ca="1" si="160"/>
        <v>#N/A</v>
      </c>
      <c r="AZ143" s="218" t="e">
        <f t="shared" ca="1" si="133"/>
        <v>#N/A</v>
      </c>
      <c r="BA143" s="219" t="e">
        <f t="shared" ca="1" si="133"/>
        <v>#N/A</v>
      </c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</row>
    <row r="144" spans="2:208" s="70" customFormat="1" ht="15" customHeight="1">
      <c r="B144"/>
      <c r="C144"/>
      <c r="M144" s="50" t="e">
        <f t="shared" ca="1" si="132"/>
        <v>#N/A</v>
      </c>
      <c r="N144" s="216" t="e">
        <f t="shared" ca="1" si="159"/>
        <v>#N/A</v>
      </c>
      <c r="O144" s="216" t="e">
        <f t="shared" ca="1" si="159"/>
        <v>#N/A</v>
      </c>
      <c r="P144" s="216" t="e">
        <f t="shared" ca="1" si="159"/>
        <v>#N/A</v>
      </c>
      <c r="Q144" s="216" t="e">
        <f t="shared" ca="1" si="159"/>
        <v>#N/A</v>
      </c>
      <c r="R144" s="216" t="e">
        <f t="shared" ca="1" si="159"/>
        <v>#N/A</v>
      </c>
      <c r="S144" s="216" t="e">
        <f t="shared" ca="1" si="159"/>
        <v>#N/A</v>
      </c>
      <c r="T144" s="216" t="e">
        <f t="shared" ca="1" si="159"/>
        <v>#N/A</v>
      </c>
      <c r="U144" s="216" t="e">
        <f t="shared" ca="1" si="159"/>
        <v>#N/A</v>
      </c>
      <c r="V144" s="216" t="e">
        <f t="shared" ca="1" si="159"/>
        <v>#N/A</v>
      </c>
      <c r="W144" s="216" t="e">
        <f t="shared" ca="1" si="159"/>
        <v>#N/A</v>
      </c>
      <c r="X144" s="216" t="e">
        <f t="shared" ca="1" si="159"/>
        <v>#N/A</v>
      </c>
      <c r="Y144" s="216" t="e">
        <f t="shared" ca="1" si="159"/>
        <v>#N/A</v>
      </c>
      <c r="Z144" s="216" t="e">
        <f t="shared" ca="1" si="159"/>
        <v>#N/A</v>
      </c>
      <c r="AA144" s="216" t="e">
        <f t="shared" ca="1" si="159"/>
        <v>#N/A</v>
      </c>
      <c r="AB144" s="216" t="e">
        <f t="shared" ca="1" si="159"/>
        <v>#N/A</v>
      </c>
      <c r="AC144" s="216" t="e">
        <f t="shared" ca="1" si="159"/>
        <v>#N/A</v>
      </c>
      <c r="AD144" s="216" t="e">
        <f t="shared" ca="1" si="158"/>
        <v>#N/A</v>
      </c>
      <c r="AE144" s="216" t="e">
        <f t="shared" ca="1" si="158"/>
        <v>#N/A</v>
      </c>
      <c r="AF144" s="216" t="e">
        <f t="shared" ca="1" si="158"/>
        <v>#N/A</v>
      </c>
      <c r="AG144" s="216" t="e">
        <f t="shared" ca="1" si="158"/>
        <v>#N/A</v>
      </c>
      <c r="AH144" s="216" t="e">
        <f t="shared" ca="1" si="158"/>
        <v>#N/A</v>
      </c>
      <c r="AI144" s="216" t="e">
        <f t="shared" ca="1" si="158"/>
        <v>#N/A</v>
      </c>
      <c r="AJ144" s="216" t="e">
        <f t="shared" ca="1" si="158"/>
        <v>#N/A</v>
      </c>
      <c r="AK144" s="216" t="e">
        <f t="shared" ca="1" si="158"/>
        <v>#N/A</v>
      </c>
      <c r="AL144" s="216" t="e">
        <f t="shared" ca="1" si="158"/>
        <v>#N/A</v>
      </c>
      <c r="AM144" s="216" t="e">
        <f t="shared" ca="1" si="158"/>
        <v>#N/A</v>
      </c>
      <c r="AN144" s="216" t="e">
        <f t="shared" ca="1" si="158"/>
        <v>#N/A</v>
      </c>
      <c r="AO144" s="216" t="e">
        <f t="shared" ca="1" si="158"/>
        <v>#N/A</v>
      </c>
      <c r="AP144" s="216" t="e">
        <f t="shared" ca="1" si="158"/>
        <v>#N/A</v>
      </c>
      <c r="AQ144" s="216" t="e">
        <f t="shared" ca="1" si="158"/>
        <v>#N/A</v>
      </c>
      <c r="AR144" s="216" t="e">
        <f t="shared" ca="1" si="158"/>
        <v>#N/A</v>
      </c>
      <c r="AS144" s="223" t="e">
        <f t="shared" ca="1" si="158"/>
        <v>#N/A</v>
      </c>
      <c r="AT144" s="34"/>
      <c r="AU144" s="215" t="e">
        <f t="shared" ca="1" si="157"/>
        <v>#N/A</v>
      </c>
      <c r="AV144" s="216" t="e">
        <f t="shared" ca="1" si="157"/>
        <v>#N/A</v>
      </c>
      <c r="AW144" s="217" t="e">
        <f t="shared" ca="1" si="160"/>
        <v>#N/A</v>
      </c>
      <c r="AX144" s="218" t="e">
        <f t="shared" ca="1" si="160"/>
        <v>#N/A</v>
      </c>
      <c r="AY144" s="218" t="e">
        <f t="shared" ca="1" si="160"/>
        <v>#N/A</v>
      </c>
      <c r="AZ144" s="218" t="e">
        <f t="shared" ca="1" si="133"/>
        <v>#N/A</v>
      </c>
      <c r="BA144" s="219" t="e">
        <f t="shared" ca="1" si="133"/>
        <v>#N/A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</row>
    <row r="145" spans="2:113" s="70" customFormat="1" ht="15" customHeight="1">
      <c r="B145"/>
      <c r="C145"/>
      <c r="M145" s="50" t="e">
        <f t="shared" ca="1" si="132"/>
        <v>#N/A</v>
      </c>
      <c r="N145" s="216" t="e">
        <f t="shared" ca="1" si="159"/>
        <v>#N/A</v>
      </c>
      <c r="O145" s="216" t="e">
        <f t="shared" ca="1" si="159"/>
        <v>#N/A</v>
      </c>
      <c r="P145" s="216" t="e">
        <f t="shared" ca="1" si="159"/>
        <v>#N/A</v>
      </c>
      <c r="Q145" s="216" t="e">
        <f t="shared" ca="1" si="159"/>
        <v>#N/A</v>
      </c>
      <c r="R145" s="216" t="e">
        <f t="shared" ca="1" si="159"/>
        <v>#N/A</v>
      </c>
      <c r="S145" s="216" t="e">
        <f t="shared" ca="1" si="159"/>
        <v>#N/A</v>
      </c>
      <c r="T145" s="216" t="e">
        <f t="shared" ca="1" si="159"/>
        <v>#N/A</v>
      </c>
      <c r="U145" s="216" t="e">
        <f t="shared" ca="1" si="159"/>
        <v>#N/A</v>
      </c>
      <c r="V145" s="216" t="e">
        <f t="shared" ca="1" si="159"/>
        <v>#N/A</v>
      </c>
      <c r="W145" s="216" t="e">
        <f t="shared" ca="1" si="159"/>
        <v>#N/A</v>
      </c>
      <c r="X145" s="216" t="e">
        <f t="shared" ca="1" si="159"/>
        <v>#N/A</v>
      </c>
      <c r="Y145" s="216" t="e">
        <f t="shared" ca="1" si="159"/>
        <v>#N/A</v>
      </c>
      <c r="Z145" s="216" t="e">
        <f t="shared" ca="1" si="159"/>
        <v>#N/A</v>
      </c>
      <c r="AA145" s="216" t="e">
        <f t="shared" ca="1" si="159"/>
        <v>#N/A</v>
      </c>
      <c r="AB145" s="216" t="e">
        <f t="shared" ca="1" si="159"/>
        <v>#N/A</v>
      </c>
      <c r="AC145" s="216" t="e">
        <f t="shared" ca="1" si="159"/>
        <v>#N/A</v>
      </c>
      <c r="AD145" s="216" t="e">
        <f t="shared" ca="1" si="158"/>
        <v>#N/A</v>
      </c>
      <c r="AE145" s="216" t="e">
        <f t="shared" ca="1" si="158"/>
        <v>#N/A</v>
      </c>
      <c r="AF145" s="216" t="e">
        <f t="shared" ca="1" si="158"/>
        <v>#N/A</v>
      </c>
      <c r="AG145" s="216" t="e">
        <f t="shared" ca="1" si="158"/>
        <v>#N/A</v>
      </c>
      <c r="AH145" s="216" t="e">
        <f t="shared" ca="1" si="158"/>
        <v>#N/A</v>
      </c>
      <c r="AI145" s="216" t="e">
        <f t="shared" ca="1" si="158"/>
        <v>#N/A</v>
      </c>
      <c r="AJ145" s="216" t="e">
        <f t="shared" ca="1" si="158"/>
        <v>#N/A</v>
      </c>
      <c r="AK145" s="216" t="e">
        <f t="shared" ca="1" si="158"/>
        <v>#N/A</v>
      </c>
      <c r="AL145" s="216" t="e">
        <f t="shared" ca="1" si="158"/>
        <v>#N/A</v>
      </c>
      <c r="AM145" s="216" t="e">
        <f t="shared" ca="1" si="158"/>
        <v>#N/A</v>
      </c>
      <c r="AN145" s="216" t="e">
        <f t="shared" ca="1" si="158"/>
        <v>#N/A</v>
      </c>
      <c r="AO145" s="216" t="e">
        <f t="shared" ca="1" si="158"/>
        <v>#N/A</v>
      </c>
      <c r="AP145" s="216" t="e">
        <f t="shared" ca="1" si="158"/>
        <v>#N/A</v>
      </c>
      <c r="AQ145" s="216" t="e">
        <f t="shared" ca="1" si="158"/>
        <v>#N/A</v>
      </c>
      <c r="AR145" s="216" t="e">
        <f t="shared" ca="1" si="158"/>
        <v>#N/A</v>
      </c>
      <c r="AS145" s="223" t="e">
        <f t="shared" ca="1" si="158"/>
        <v>#N/A</v>
      </c>
      <c r="AT145" s="34"/>
      <c r="AU145" s="215" t="e">
        <f t="shared" ca="1" si="157"/>
        <v>#N/A</v>
      </c>
      <c r="AV145" s="216" t="e">
        <f t="shared" ca="1" si="157"/>
        <v>#N/A</v>
      </c>
      <c r="AW145" s="217" t="e">
        <f t="shared" ca="1" si="160"/>
        <v>#N/A</v>
      </c>
      <c r="AX145" s="218" t="e">
        <f t="shared" ca="1" si="160"/>
        <v>#N/A</v>
      </c>
      <c r="AY145" s="218" t="e">
        <f t="shared" ca="1" si="160"/>
        <v>#N/A</v>
      </c>
      <c r="AZ145" s="218" t="e">
        <f t="shared" ca="1" si="133"/>
        <v>#N/A</v>
      </c>
      <c r="BA145" s="219" t="e">
        <f t="shared" ca="1" si="133"/>
        <v>#N/A</v>
      </c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</row>
    <row r="146" spans="2:113" s="70" customFormat="1" ht="15" customHeight="1">
      <c r="B146"/>
      <c r="C146"/>
      <c r="M146" s="50" t="e">
        <f t="shared" ca="1" si="132"/>
        <v>#N/A</v>
      </c>
      <c r="N146" s="216" t="e">
        <f t="shared" ca="1" si="159"/>
        <v>#N/A</v>
      </c>
      <c r="O146" s="216" t="e">
        <f t="shared" ca="1" si="159"/>
        <v>#N/A</v>
      </c>
      <c r="P146" s="216" t="e">
        <f t="shared" ca="1" si="159"/>
        <v>#N/A</v>
      </c>
      <c r="Q146" s="216" t="e">
        <f t="shared" ca="1" si="159"/>
        <v>#N/A</v>
      </c>
      <c r="R146" s="216" t="e">
        <f t="shared" ca="1" si="159"/>
        <v>#N/A</v>
      </c>
      <c r="S146" s="216" t="e">
        <f t="shared" ca="1" si="159"/>
        <v>#N/A</v>
      </c>
      <c r="T146" s="216" t="e">
        <f t="shared" ca="1" si="159"/>
        <v>#N/A</v>
      </c>
      <c r="U146" s="216" t="e">
        <f t="shared" ca="1" si="159"/>
        <v>#N/A</v>
      </c>
      <c r="V146" s="216" t="e">
        <f t="shared" ca="1" si="159"/>
        <v>#N/A</v>
      </c>
      <c r="W146" s="216" t="e">
        <f t="shared" ca="1" si="159"/>
        <v>#N/A</v>
      </c>
      <c r="X146" s="216" t="e">
        <f t="shared" ca="1" si="159"/>
        <v>#N/A</v>
      </c>
      <c r="Y146" s="216" t="e">
        <f t="shared" ca="1" si="159"/>
        <v>#N/A</v>
      </c>
      <c r="Z146" s="216" t="e">
        <f t="shared" ca="1" si="159"/>
        <v>#N/A</v>
      </c>
      <c r="AA146" s="216" t="e">
        <f t="shared" ca="1" si="159"/>
        <v>#N/A</v>
      </c>
      <c r="AB146" s="216" t="e">
        <f t="shared" ca="1" si="159"/>
        <v>#N/A</v>
      </c>
      <c r="AC146" s="216" t="e">
        <f t="shared" ca="1" si="159"/>
        <v>#N/A</v>
      </c>
      <c r="AD146" s="216" t="e">
        <f t="shared" ca="1" si="158"/>
        <v>#N/A</v>
      </c>
      <c r="AE146" s="216" t="e">
        <f t="shared" ca="1" si="158"/>
        <v>#N/A</v>
      </c>
      <c r="AF146" s="216" t="e">
        <f t="shared" ca="1" si="158"/>
        <v>#N/A</v>
      </c>
      <c r="AG146" s="216" t="e">
        <f t="shared" ca="1" si="158"/>
        <v>#N/A</v>
      </c>
      <c r="AH146" s="216" t="e">
        <f t="shared" ca="1" si="158"/>
        <v>#N/A</v>
      </c>
      <c r="AI146" s="216" t="e">
        <f t="shared" ca="1" si="158"/>
        <v>#N/A</v>
      </c>
      <c r="AJ146" s="216" t="e">
        <f t="shared" ca="1" si="158"/>
        <v>#N/A</v>
      </c>
      <c r="AK146" s="216" t="e">
        <f t="shared" ca="1" si="158"/>
        <v>#N/A</v>
      </c>
      <c r="AL146" s="216" t="e">
        <f t="shared" ca="1" si="158"/>
        <v>#N/A</v>
      </c>
      <c r="AM146" s="216" t="e">
        <f t="shared" ca="1" si="158"/>
        <v>#N/A</v>
      </c>
      <c r="AN146" s="216" t="e">
        <f t="shared" ca="1" si="158"/>
        <v>#N/A</v>
      </c>
      <c r="AO146" s="216" t="e">
        <f t="shared" ca="1" si="158"/>
        <v>#N/A</v>
      </c>
      <c r="AP146" s="216" t="e">
        <f t="shared" ca="1" si="158"/>
        <v>#N/A</v>
      </c>
      <c r="AQ146" s="216" t="e">
        <f t="shared" ca="1" si="158"/>
        <v>#N/A</v>
      </c>
      <c r="AR146" s="216" t="e">
        <f t="shared" ca="1" si="158"/>
        <v>#N/A</v>
      </c>
      <c r="AS146" s="223" t="e">
        <f t="shared" ca="1" si="158"/>
        <v>#N/A</v>
      </c>
      <c r="AT146" s="34"/>
      <c r="AU146" s="215" t="e">
        <f t="shared" ca="1" si="157"/>
        <v>#N/A</v>
      </c>
      <c r="AV146" s="216" t="e">
        <f t="shared" ca="1" si="157"/>
        <v>#N/A</v>
      </c>
      <c r="AW146" s="217" t="e">
        <f t="shared" ca="1" si="160"/>
        <v>#N/A</v>
      </c>
      <c r="AX146" s="218" t="e">
        <f t="shared" ca="1" si="160"/>
        <v>#N/A</v>
      </c>
      <c r="AY146" s="218" t="e">
        <f t="shared" ca="1" si="160"/>
        <v>#N/A</v>
      </c>
      <c r="AZ146" s="218" t="e">
        <f t="shared" ca="1" si="133"/>
        <v>#N/A</v>
      </c>
      <c r="BA146" s="219" t="e">
        <f t="shared" ca="1" si="133"/>
        <v>#N/A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</row>
    <row r="147" spans="2:113" s="70" customFormat="1" ht="15" customHeight="1">
      <c r="B147"/>
      <c r="C147"/>
      <c r="M147" s="50" t="e">
        <f t="shared" ca="1" si="132"/>
        <v>#N/A</v>
      </c>
      <c r="N147" s="216" t="e">
        <f t="shared" ca="1" si="159"/>
        <v>#N/A</v>
      </c>
      <c r="O147" s="216" t="e">
        <f t="shared" ca="1" si="159"/>
        <v>#N/A</v>
      </c>
      <c r="P147" s="216" t="e">
        <f t="shared" ca="1" si="159"/>
        <v>#N/A</v>
      </c>
      <c r="Q147" s="216" t="e">
        <f t="shared" ca="1" si="159"/>
        <v>#N/A</v>
      </c>
      <c r="R147" s="216" t="e">
        <f t="shared" ca="1" si="159"/>
        <v>#N/A</v>
      </c>
      <c r="S147" s="216" t="e">
        <f t="shared" ca="1" si="159"/>
        <v>#N/A</v>
      </c>
      <c r="T147" s="216" t="e">
        <f t="shared" ca="1" si="159"/>
        <v>#N/A</v>
      </c>
      <c r="U147" s="216" t="e">
        <f t="shared" ca="1" si="159"/>
        <v>#N/A</v>
      </c>
      <c r="V147" s="216" t="e">
        <f t="shared" ca="1" si="159"/>
        <v>#N/A</v>
      </c>
      <c r="W147" s="216" t="e">
        <f t="shared" ca="1" si="159"/>
        <v>#N/A</v>
      </c>
      <c r="X147" s="216" t="e">
        <f t="shared" ca="1" si="159"/>
        <v>#N/A</v>
      </c>
      <c r="Y147" s="216" t="e">
        <f t="shared" ca="1" si="159"/>
        <v>#N/A</v>
      </c>
      <c r="Z147" s="216" t="e">
        <f t="shared" ca="1" si="159"/>
        <v>#N/A</v>
      </c>
      <c r="AA147" s="216" t="e">
        <f t="shared" ca="1" si="159"/>
        <v>#N/A</v>
      </c>
      <c r="AB147" s="216" t="e">
        <f t="shared" ca="1" si="159"/>
        <v>#N/A</v>
      </c>
      <c r="AC147" s="216" t="e">
        <f t="shared" ca="1" si="159"/>
        <v>#N/A</v>
      </c>
      <c r="AD147" s="216" t="e">
        <f t="shared" ca="1" si="158"/>
        <v>#N/A</v>
      </c>
      <c r="AE147" s="216" t="e">
        <f t="shared" ca="1" si="158"/>
        <v>#N/A</v>
      </c>
      <c r="AF147" s="216" t="e">
        <f t="shared" ca="1" si="158"/>
        <v>#N/A</v>
      </c>
      <c r="AG147" s="216" t="e">
        <f t="shared" ca="1" si="158"/>
        <v>#N/A</v>
      </c>
      <c r="AH147" s="216" t="e">
        <f t="shared" ca="1" si="158"/>
        <v>#N/A</v>
      </c>
      <c r="AI147" s="216" t="e">
        <f t="shared" ca="1" si="158"/>
        <v>#N/A</v>
      </c>
      <c r="AJ147" s="216" t="e">
        <f t="shared" ca="1" si="158"/>
        <v>#N/A</v>
      </c>
      <c r="AK147" s="216" t="e">
        <f t="shared" ca="1" si="158"/>
        <v>#N/A</v>
      </c>
      <c r="AL147" s="216" t="e">
        <f t="shared" ca="1" si="158"/>
        <v>#N/A</v>
      </c>
      <c r="AM147" s="216" t="e">
        <f t="shared" ca="1" si="158"/>
        <v>#N/A</v>
      </c>
      <c r="AN147" s="216" t="e">
        <f t="shared" ca="1" si="158"/>
        <v>#N/A</v>
      </c>
      <c r="AO147" s="216" t="e">
        <f t="shared" ca="1" si="158"/>
        <v>#N/A</v>
      </c>
      <c r="AP147" s="216" t="e">
        <f t="shared" ca="1" si="158"/>
        <v>#N/A</v>
      </c>
      <c r="AQ147" s="216" t="e">
        <f t="shared" ca="1" si="158"/>
        <v>#N/A</v>
      </c>
      <c r="AR147" s="216" t="e">
        <f t="shared" ca="1" si="158"/>
        <v>#N/A</v>
      </c>
      <c r="AS147" s="223" t="e">
        <f t="shared" ca="1" si="158"/>
        <v>#N/A</v>
      </c>
      <c r="AT147" s="34"/>
      <c r="AU147" s="215" t="e">
        <f t="shared" ca="1" si="157"/>
        <v>#N/A</v>
      </c>
      <c r="AV147" s="216" t="e">
        <f t="shared" ca="1" si="157"/>
        <v>#N/A</v>
      </c>
      <c r="AW147" s="217" t="e">
        <f t="shared" ca="1" si="160"/>
        <v>#N/A</v>
      </c>
      <c r="AX147" s="218" t="e">
        <f t="shared" ca="1" si="160"/>
        <v>#N/A</v>
      </c>
      <c r="AY147" s="218" t="e">
        <f t="shared" ca="1" si="160"/>
        <v>#N/A</v>
      </c>
      <c r="AZ147" s="218" t="e">
        <f t="shared" ca="1" si="133"/>
        <v>#N/A</v>
      </c>
      <c r="BA147" s="219" t="e">
        <f t="shared" ca="1" si="133"/>
        <v>#N/A</v>
      </c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</row>
    <row r="148" spans="2:113" s="70" customFormat="1" ht="15" customHeight="1">
      <c r="B148"/>
      <c r="C148"/>
      <c r="M148" s="50" t="e">
        <f t="shared" ca="1" si="132"/>
        <v>#N/A</v>
      </c>
      <c r="N148" s="216" t="e">
        <f t="shared" ca="1" si="159"/>
        <v>#N/A</v>
      </c>
      <c r="O148" s="216" t="e">
        <f t="shared" ca="1" si="159"/>
        <v>#N/A</v>
      </c>
      <c r="P148" s="216" t="e">
        <f t="shared" ca="1" si="159"/>
        <v>#N/A</v>
      </c>
      <c r="Q148" s="216" t="e">
        <f t="shared" ca="1" si="159"/>
        <v>#N/A</v>
      </c>
      <c r="R148" s="216" t="e">
        <f t="shared" ca="1" si="159"/>
        <v>#N/A</v>
      </c>
      <c r="S148" s="216" t="e">
        <f t="shared" ca="1" si="159"/>
        <v>#N/A</v>
      </c>
      <c r="T148" s="216" t="e">
        <f t="shared" ca="1" si="159"/>
        <v>#N/A</v>
      </c>
      <c r="U148" s="216" t="e">
        <f t="shared" ca="1" si="159"/>
        <v>#N/A</v>
      </c>
      <c r="V148" s="216" t="e">
        <f t="shared" ca="1" si="159"/>
        <v>#N/A</v>
      </c>
      <c r="W148" s="216" t="e">
        <f t="shared" ca="1" si="159"/>
        <v>#N/A</v>
      </c>
      <c r="X148" s="216" t="e">
        <f t="shared" ca="1" si="159"/>
        <v>#N/A</v>
      </c>
      <c r="Y148" s="216" t="e">
        <f t="shared" ca="1" si="159"/>
        <v>#N/A</v>
      </c>
      <c r="Z148" s="216" t="e">
        <f t="shared" ca="1" si="159"/>
        <v>#N/A</v>
      </c>
      <c r="AA148" s="216" t="e">
        <f t="shared" ca="1" si="159"/>
        <v>#N/A</v>
      </c>
      <c r="AB148" s="216" t="e">
        <f t="shared" ca="1" si="159"/>
        <v>#N/A</v>
      </c>
      <c r="AC148" s="216" t="e">
        <f t="shared" ca="1" si="159"/>
        <v>#N/A</v>
      </c>
      <c r="AD148" s="216" t="e">
        <f t="shared" ca="1" si="158"/>
        <v>#N/A</v>
      </c>
      <c r="AE148" s="216" t="e">
        <f t="shared" ca="1" si="158"/>
        <v>#N/A</v>
      </c>
      <c r="AF148" s="216" t="e">
        <f t="shared" ca="1" si="158"/>
        <v>#N/A</v>
      </c>
      <c r="AG148" s="216" t="e">
        <f t="shared" ca="1" si="158"/>
        <v>#N/A</v>
      </c>
      <c r="AH148" s="216" t="e">
        <f t="shared" ca="1" si="158"/>
        <v>#N/A</v>
      </c>
      <c r="AI148" s="216" t="e">
        <f t="shared" ca="1" si="158"/>
        <v>#N/A</v>
      </c>
      <c r="AJ148" s="216" t="e">
        <f t="shared" ca="1" si="158"/>
        <v>#N/A</v>
      </c>
      <c r="AK148" s="216" t="e">
        <f t="shared" ca="1" si="158"/>
        <v>#N/A</v>
      </c>
      <c r="AL148" s="216" t="e">
        <f t="shared" ca="1" si="158"/>
        <v>#N/A</v>
      </c>
      <c r="AM148" s="216" t="e">
        <f t="shared" ca="1" si="158"/>
        <v>#N/A</v>
      </c>
      <c r="AN148" s="216" t="e">
        <f t="shared" ca="1" si="158"/>
        <v>#N/A</v>
      </c>
      <c r="AO148" s="216" t="e">
        <f t="shared" ca="1" si="158"/>
        <v>#N/A</v>
      </c>
      <c r="AP148" s="216" t="e">
        <f t="shared" ca="1" si="158"/>
        <v>#N/A</v>
      </c>
      <c r="AQ148" s="216" t="e">
        <f t="shared" ca="1" si="158"/>
        <v>#N/A</v>
      </c>
      <c r="AR148" s="216" t="e">
        <f t="shared" ca="1" si="158"/>
        <v>#N/A</v>
      </c>
      <c r="AS148" s="223" t="e">
        <f t="shared" ca="1" si="158"/>
        <v>#N/A</v>
      </c>
      <c r="AT148" s="34"/>
      <c r="AU148" s="215" t="e">
        <f t="shared" ca="1" si="157"/>
        <v>#N/A</v>
      </c>
      <c r="AV148" s="216" t="e">
        <f t="shared" ca="1" si="157"/>
        <v>#N/A</v>
      </c>
      <c r="AW148" s="217" t="e">
        <f t="shared" ca="1" si="160"/>
        <v>#N/A</v>
      </c>
      <c r="AX148" s="218" t="e">
        <f t="shared" ca="1" si="160"/>
        <v>#N/A</v>
      </c>
      <c r="AY148" s="218" t="e">
        <f t="shared" ca="1" si="160"/>
        <v>#N/A</v>
      </c>
      <c r="AZ148" s="218" t="e">
        <f t="shared" ca="1" si="133"/>
        <v>#N/A</v>
      </c>
      <c r="BA148" s="219" t="e">
        <f t="shared" ca="1" si="133"/>
        <v>#N/A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</row>
    <row r="149" spans="2:113" s="70" customFormat="1" ht="15" customHeight="1">
      <c r="B149"/>
      <c r="C149"/>
      <c r="M149" s="50" t="e">
        <f t="shared" ca="1" si="132"/>
        <v>#N/A</v>
      </c>
      <c r="N149" s="216" t="e">
        <f t="shared" ca="1" si="159"/>
        <v>#N/A</v>
      </c>
      <c r="O149" s="216" t="e">
        <f t="shared" ca="1" si="159"/>
        <v>#N/A</v>
      </c>
      <c r="P149" s="216" t="e">
        <f t="shared" ca="1" si="159"/>
        <v>#N/A</v>
      </c>
      <c r="Q149" s="216" t="e">
        <f t="shared" ca="1" si="159"/>
        <v>#N/A</v>
      </c>
      <c r="R149" s="216" t="e">
        <f t="shared" ca="1" si="159"/>
        <v>#N/A</v>
      </c>
      <c r="S149" s="216" t="e">
        <f t="shared" ca="1" si="159"/>
        <v>#N/A</v>
      </c>
      <c r="T149" s="216" t="e">
        <f t="shared" ca="1" si="159"/>
        <v>#N/A</v>
      </c>
      <c r="U149" s="216" t="e">
        <f t="shared" ca="1" si="159"/>
        <v>#N/A</v>
      </c>
      <c r="V149" s="216" t="e">
        <f t="shared" ca="1" si="159"/>
        <v>#N/A</v>
      </c>
      <c r="W149" s="216" t="e">
        <f t="shared" ca="1" si="159"/>
        <v>#N/A</v>
      </c>
      <c r="X149" s="216" t="e">
        <f t="shared" ca="1" si="159"/>
        <v>#N/A</v>
      </c>
      <c r="Y149" s="216" t="e">
        <f t="shared" ca="1" si="159"/>
        <v>#N/A</v>
      </c>
      <c r="Z149" s="216" t="e">
        <f t="shared" ca="1" si="159"/>
        <v>#N/A</v>
      </c>
      <c r="AA149" s="216" t="e">
        <f t="shared" ca="1" si="159"/>
        <v>#N/A</v>
      </c>
      <c r="AB149" s="216" t="e">
        <f t="shared" ca="1" si="159"/>
        <v>#N/A</v>
      </c>
      <c r="AC149" s="216" t="e">
        <f t="shared" ca="1" si="159"/>
        <v>#N/A</v>
      </c>
      <c r="AD149" s="216" t="e">
        <f t="shared" ca="1" si="158"/>
        <v>#N/A</v>
      </c>
      <c r="AE149" s="216" t="e">
        <f t="shared" ca="1" si="158"/>
        <v>#N/A</v>
      </c>
      <c r="AF149" s="216" t="e">
        <f t="shared" ca="1" si="158"/>
        <v>#N/A</v>
      </c>
      <c r="AG149" s="216" t="e">
        <f t="shared" ca="1" si="158"/>
        <v>#N/A</v>
      </c>
      <c r="AH149" s="216" t="e">
        <f t="shared" ca="1" si="158"/>
        <v>#N/A</v>
      </c>
      <c r="AI149" s="216" t="e">
        <f t="shared" ca="1" si="158"/>
        <v>#N/A</v>
      </c>
      <c r="AJ149" s="216" t="e">
        <f t="shared" ca="1" si="158"/>
        <v>#N/A</v>
      </c>
      <c r="AK149" s="216" t="e">
        <f t="shared" ca="1" si="158"/>
        <v>#N/A</v>
      </c>
      <c r="AL149" s="216" t="e">
        <f t="shared" ca="1" si="158"/>
        <v>#N/A</v>
      </c>
      <c r="AM149" s="216" t="e">
        <f t="shared" ca="1" si="158"/>
        <v>#N/A</v>
      </c>
      <c r="AN149" s="216" t="e">
        <f t="shared" ca="1" si="158"/>
        <v>#N/A</v>
      </c>
      <c r="AO149" s="216" t="e">
        <f t="shared" ca="1" si="158"/>
        <v>#N/A</v>
      </c>
      <c r="AP149" s="216" t="e">
        <f t="shared" ca="1" si="158"/>
        <v>#N/A</v>
      </c>
      <c r="AQ149" s="216" t="e">
        <f t="shared" ca="1" si="158"/>
        <v>#N/A</v>
      </c>
      <c r="AR149" s="216" t="e">
        <f t="shared" ca="1" si="158"/>
        <v>#N/A</v>
      </c>
      <c r="AS149" s="223" t="e">
        <f t="shared" ca="1" si="158"/>
        <v>#N/A</v>
      </c>
      <c r="AT149" s="34"/>
      <c r="AU149" s="215" t="e">
        <f t="shared" ca="1" si="157"/>
        <v>#N/A</v>
      </c>
      <c r="AV149" s="216" t="e">
        <f t="shared" ca="1" si="157"/>
        <v>#N/A</v>
      </c>
      <c r="AW149" s="217" t="e">
        <f t="shared" ca="1" si="160"/>
        <v>#N/A</v>
      </c>
      <c r="AX149" s="218" t="e">
        <f t="shared" ca="1" si="160"/>
        <v>#N/A</v>
      </c>
      <c r="AY149" s="218" t="e">
        <f t="shared" ca="1" si="160"/>
        <v>#N/A</v>
      </c>
      <c r="AZ149" s="218" t="e">
        <f t="shared" ca="1" si="133"/>
        <v>#N/A</v>
      </c>
      <c r="BA149" s="219" t="e">
        <f t="shared" ca="1" si="133"/>
        <v>#N/A</v>
      </c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</row>
    <row r="150" spans="2:113" s="70" customFormat="1" ht="15" customHeight="1">
      <c r="B150"/>
      <c r="C150"/>
      <c r="M150" s="50" t="e">
        <f t="shared" ca="1" si="132"/>
        <v>#N/A</v>
      </c>
      <c r="N150" s="216" t="e">
        <f t="shared" ca="1" si="159"/>
        <v>#N/A</v>
      </c>
      <c r="O150" s="216" t="e">
        <f t="shared" ca="1" si="159"/>
        <v>#N/A</v>
      </c>
      <c r="P150" s="216" t="e">
        <f t="shared" ca="1" si="159"/>
        <v>#N/A</v>
      </c>
      <c r="Q150" s="216" t="e">
        <f t="shared" ca="1" si="159"/>
        <v>#N/A</v>
      </c>
      <c r="R150" s="216" t="e">
        <f t="shared" ca="1" si="159"/>
        <v>#N/A</v>
      </c>
      <c r="S150" s="216" t="e">
        <f t="shared" ca="1" si="159"/>
        <v>#N/A</v>
      </c>
      <c r="T150" s="216" t="e">
        <f t="shared" ca="1" si="159"/>
        <v>#N/A</v>
      </c>
      <c r="U150" s="216" t="e">
        <f t="shared" ca="1" si="159"/>
        <v>#N/A</v>
      </c>
      <c r="V150" s="216" t="e">
        <f t="shared" ca="1" si="159"/>
        <v>#N/A</v>
      </c>
      <c r="W150" s="216" t="e">
        <f t="shared" ca="1" si="159"/>
        <v>#N/A</v>
      </c>
      <c r="X150" s="216" t="e">
        <f t="shared" ca="1" si="159"/>
        <v>#N/A</v>
      </c>
      <c r="Y150" s="216" t="e">
        <f t="shared" ca="1" si="159"/>
        <v>#N/A</v>
      </c>
      <c r="Z150" s="216" t="e">
        <f t="shared" ca="1" si="159"/>
        <v>#N/A</v>
      </c>
      <c r="AA150" s="216" t="e">
        <f t="shared" ca="1" si="159"/>
        <v>#N/A</v>
      </c>
      <c r="AB150" s="216" t="e">
        <f t="shared" ca="1" si="159"/>
        <v>#N/A</v>
      </c>
      <c r="AC150" s="216" t="e">
        <f t="shared" ca="1" si="159"/>
        <v>#N/A</v>
      </c>
      <c r="AD150" s="216" t="e">
        <f t="shared" ca="1" si="158"/>
        <v>#N/A</v>
      </c>
      <c r="AE150" s="216" t="e">
        <f t="shared" ca="1" si="158"/>
        <v>#N/A</v>
      </c>
      <c r="AF150" s="216" t="e">
        <f t="shared" ca="1" si="158"/>
        <v>#N/A</v>
      </c>
      <c r="AG150" s="216" t="e">
        <f t="shared" ca="1" si="158"/>
        <v>#N/A</v>
      </c>
      <c r="AH150" s="216" t="e">
        <f t="shared" ca="1" si="158"/>
        <v>#N/A</v>
      </c>
      <c r="AI150" s="216" t="e">
        <f t="shared" ca="1" si="158"/>
        <v>#N/A</v>
      </c>
      <c r="AJ150" s="216" t="e">
        <f t="shared" ca="1" si="158"/>
        <v>#N/A</v>
      </c>
      <c r="AK150" s="216" t="e">
        <f t="shared" ca="1" si="158"/>
        <v>#N/A</v>
      </c>
      <c r="AL150" s="216" t="e">
        <f t="shared" ca="1" si="158"/>
        <v>#N/A</v>
      </c>
      <c r="AM150" s="216" t="e">
        <f t="shared" ca="1" si="158"/>
        <v>#N/A</v>
      </c>
      <c r="AN150" s="216" t="e">
        <f t="shared" ca="1" si="158"/>
        <v>#N/A</v>
      </c>
      <c r="AO150" s="216" t="e">
        <f t="shared" ca="1" si="158"/>
        <v>#N/A</v>
      </c>
      <c r="AP150" s="216" t="e">
        <f t="shared" ca="1" si="158"/>
        <v>#N/A</v>
      </c>
      <c r="AQ150" s="216" t="e">
        <f t="shared" ca="1" si="158"/>
        <v>#N/A</v>
      </c>
      <c r="AR150" s="216" t="e">
        <f t="shared" ca="1" si="158"/>
        <v>#N/A</v>
      </c>
      <c r="AS150" s="223" t="e">
        <f t="shared" ca="1" si="158"/>
        <v>#N/A</v>
      </c>
      <c r="AT150" s="34"/>
      <c r="AU150" s="215" t="e">
        <f t="shared" ca="1" si="157"/>
        <v>#N/A</v>
      </c>
      <c r="AV150" s="216" t="e">
        <f t="shared" ca="1" si="157"/>
        <v>#N/A</v>
      </c>
      <c r="AW150" s="217" t="e">
        <f t="shared" ca="1" si="160"/>
        <v>#N/A</v>
      </c>
      <c r="AX150" s="218" t="e">
        <f t="shared" ca="1" si="160"/>
        <v>#N/A</v>
      </c>
      <c r="AY150" s="218" t="e">
        <f t="shared" ca="1" si="160"/>
        <v>#N/A</v>
      </c>
      <c r="AZ150" s="218" t="e">
        <f t="shared" ca="1" si="133"/>
        <v>#N/A</v>
      </c>
      <c r="BA150" s="219" t="e">
        <f t="shared" ca="1" si="133"/>
        <v>#N/A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</row>
    <row r="151" spans="2:113" s="70" customFormat="1" ht="15" customHeight="1">
      <c r="B151"/>
      <c r="C151"/>
      <c r="M151" s="50" t="e">
        <f t="shared" ca="1" si="132"/>
        <v>#N/A</v>
      </c>
      <c r="N151" s="216" t="e">
        <f t="shared" ca="1" si="159"/>
        <v>#N/A</v>
      </c>
      <c r="O151" s="216" t="e">
        <f t="shared" ca="1" si="159"/>
        <v>#N/A</v>
      </c>
      <c r="P151" s="216" t="e">
        <f t="shared" ca="1" si="159"/>
        <v>#N/A</v>
      </c>
      <c r="Q151" s="216" t="e">
        <f t="shared" ca="1" si="159"/>
        <v>#N/A</v>
      </c>
      <c r="R151" s="216" t="e">
        <f t="shared" ca="1" si="159"/>
        <v>#N/A</v>
      </c>
      <c r="S151" s="216" t="e">
        <f t="shared" ca="1" si="159"/>
        <v>#N/A</v>
      </c>
      <c r="T151" s="216" t="e">
        <f t="shared" ca="1" si="159"/>
        <v>#N/A</v>
      </c>
      <c r="U151" s="216" t="e">
        <f t="shared" ca="1" si="159"/>
        <v>#N/A</v>
      </c>
      <c r="V151" s="216" t="e">
        <f t="shared" ca="1" si="159"/>
        <v>#N/A</v>
      </c>
      <c r="W151" s="216" t="e">
        <f t="shared" ca="1" si="159"/>
        <v>#N/A</v>
      </c>
      <c r="X151" s="216" t="e">
        <f t="shared" ca="1" si="159"/>
        <v>#N/A</v>
      </c>
      <c r="Y151" s="216" t="e">
        <f t="shared" ca="1" si="159"/>
        <v>#N/A</v>
      </c>
      <c r="Z151" s="216" t="e">
        <f t="shared" ca="1" si="159"/>
        <v>#N/A</v>
      </c>
      <c r="AA151" s="216" t="e">
        <f t="shared" ca="1" si="159"/>
        <v>#N/A</v>
      </c>
      <c r="AB151" s="216" t="e">
        <f t="shared" ca="1" si="159"/>
        <v>#N/A</v>
      </c>
      <c r="AC151" s="216" t="e">
        <f t="shared" ca="1" si="159"/>
        <v>#N/A</v>
      </c>
      <c r="AD151" s="216" t="e">
        <f t="shared" ca="1" si="158"/>
        <v>#N/A</v>
      </c>
      <c r="AE151" s="216" t="e">
        <f t="shared" ca="1" si="158"/>
        <v>#N/A</v>
      </c>
      <c r="AF151" s="216" t="e">
        <f t="shared" ca="1" si="158"/>
        <v>#N/A</v>
      </c>
      <c r="AG151" s="216" t="e">
        <f t="shared" ca="1" si="158"/>
        <v>#N/A</v>
      </c>
      <c r="AH151" s="216" t="e">
        <f t="shared" ca="1" si="158"/>
        <v>#N/A</v>
      </c>
      <c r="AI151" s="216" t="e">
        <f t="shared" ca="1" si="158"/>
        <v>#N/A</v>
      </c>
      <c r="AJ151" s="216" t="e">
        <f t="shared" ca="1" si="158"/>
        <v>#N/A</v>
      </c>
      <c r="AK151" s="216" t="e">
        <f t="shared" ca="1" si="158"/>
        <v>#N/A</v>
      </c>
      <c r="AL151" s="216" t="e">
        <f t="shared" ca="1" si="158"/>
        <v>#N/A</v>
      </c>
      <c r="AM151" s="216" t="e">
        <f t="shared" ca="1" si="158"/>
        <v>#N/A</v>
      </c>
      <c r="AN151" s="216" t="e">
        <f t="shared" ca="1" si="158"/>
        <v>#N/A</v>
      </c>
      <c r="AO151" s="216" t="e">
        <f t="shared" ca="1" si="158"/>
        <v>#N/A</v>
      </c>
      <c r="AP151" s="216" t="e">
        <f t="shared" ca="1" si="158"/>
        <v>#N/A</v>
      </c>
      <c r="AQ151" s="216" t="e">
        <f t="shared" ca="1" si="158"/>
        <v>#N/A</v>
      </c>
      <c r="AR151" s="216" t="e">
        <f t="shared" ca="1" si="158"/>
        <v>#N/A</v>
      </c>
      <c r="AS151" s="223" t="e">
        <f t="shared" ca="1" si="158"/>
        <v>#N/A</v>
      </c>
      <c r="AT151" s="34"/>
      <c r="AU151" s="215" t="e">
        <f t="shared" ca="1" si="157"/>
        <v>#N/A</v>
      </c>
      <c r="AV151" s="216" t="e">
        <f t="shared" ca="1" si="157"/>
        <v>#N/A</v>
      </c>
      <c r="AW151" s="217" t="e">
        <f t="shared" ca="1" si="160"/>
        <v>#N/A</v>
      </c>
      <c r="AX151" s="218" t="e">
        <f t="shared" ca="1" si="160"/>
        <v>#N/A</v>
      </c>
      <c r="AY151" s="218" t="e">
        <f t="shared" ca="1" si="160"/>
        <v>#N/A</v>
      </c>
      <c r="AZ151" s="218" t="e">
        <f t="shared" ca="1" si="133"/>
        <v>#N/A</v>
      </c>
      <c r="BA151" s="219" t="e">
        <f t="shared" ca="1" si="133"/>
        <v>#N/A</v>
      </c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</row>
    <row r="152" spans="2:113" s="70" customFormat="1" ht="15" customHeight="1">
      <c r="B152"/>
      <c r="C152"/>
      <c r="M152" s="50" t="e">
        <f t="shared" ca="1" si="132"/>
        <v>#N/A</v>
      </c>
      <c r="N152" s="216" t="e">
        <f t="shared" ca="1" si="159"/>
        <v>#N/A</v>
      </c>
      <c r="O152" s="216" t="e">
        <f t="shared" ca="1" si="159"/>
        <v>#N/A</v>
      </c>
      <c r="P152" s="216" t="e">
        <f t="shared" ca="1" si="159"/>
        <v>#N/A</v>
      </c>
      <c r="Q152" s="216" t="e">
        <f t="shared" ca="1" si="159"/>
        <v>#N/A</v>
      </c>
      <c r="R152" s="216" t="e">
        <f t="shared" ca="1" si="159"/>
        <v>#N/A</v>
      </c>
      <c r="S152" s="216" t="e">
        <f t="shared" ca="1" si="159"/>
        <v>#N/A</v>
      </c>
      <c r="T152" s="216" t="e">
        <f t="shared" ca="1" si="159"/>
        <v>#N/A</v>
      </c>
      <c r="U152" s="216" t="e">
        <f t="shared" ca="1" si="159"/>
        <v>#N/A</v>
      </c>
      <c r="V152" s="216" t="e">
        <f t="shared" ca="1" si="159"/>
        <v>#N/A</v>
      </c>
      <c r="W152" s="216" t="e">
        <f t="shared" ca="1" si="159"/>
        <v>#N/A</v>
      </c>
      <c r="X152" s="216" t="e">
        <f t="shared" ca="1" si="159"/>
        <v>#N/A</v>
      </c>
      <c r="Y152" s="216" t="e">
        <f t="shared" ca="1" si="159"/>
        <v>#N/A</v>
      </c>
      <c r="Z152" s="216" t="e">
        <f t="shared" ca="1" si="159"/>
        <v>#N/A</v>
      </c>
      <c r="AA152" s="216" t="e">
        <f t="shared" ca="1" si="159"/>
        <v>#N/A</v>
      </c>
      <c r="AB152" s="216" t="e">
        <f t="shared" ca="1" si="159"/>
        <v>#N/A</v>
      </c>
      <c r="AC152" s="216" t="e">
        <f t="shared" ca="1" si="159"/>
        <v>#N/A</v>
      </c>
      <c r="AD152" s="216" t="e">
        <f t="shared" ca="1" si="158"/>
        <v>#N/A</v>
      </c>
      <c r="AE152" s="216" t="e">
        <f t="shared" ca="1" si="158"/>
        <v>#N/A</v>
      </c>
      <c r="AF152" s="216" t="e">
        <f t="shared" ca="1" si="158"/>
        <v>#N/A</v>
      </c>
      <c r="AG152" s="216" t="e">
        <f t="shared" ca="1" si="158"/>
        <v>#N/A</v>
      </c>
      <c r="AH152" s="216" t="e">
        <f t="shared" ca="1" si="158"/>
        <v>#N/A</v>
      </c>
      <c r="AI152" s="216" t="e">
        <f t="shared" ca="1" si="158"/>
        <v>#N/A</v>
      </c>
      <c r="AJ152" s="216" t="e">
        <f t="shared" ca="1" si="158"/>
        <v>#N/A</v>
      </c>
      <c r="AK152" s="216" t="e">
        <f t="shared" ca="1" si="158"/>
        <v>#N/A</v>
      </c>
      <c r="AL152" s="216" t="e">
        <f t="shared" ca="1" si="158"/>
        <v>#N/A</v>
      </c>
      <c r="AM152" s="216" t="e">
        <f t="shared" ca="1" si="158"/>
        <v>#N/A</v>
      </c>
      <c r="AN152" s="216" t="e">
        <f t="shared" ca="1" si="158"/>
        <v>#N/A</v>
      </c>
      <c r="AO152" s="216" t="e">
        <f t="shared" ca="1" si="158"/>
        <v>#N/A</v>
      </c>
      <c r="AP152" s="216" t="e">
        <f t="shared" ca="1" si="158"/>
        <v>#N/A</v>
      </c>
      <c r="AQ152" s="216" t="e">
        <f t="shared" ca="1" si="158"/>
        <v>#N/A</v>
      </c>
      <c r="AR152" s="216" t="e">
        <f t="shared" ca="1" si="158"/>
        <v>#N/A</v>
      </c>
      <c r="AS152" s="223" t="e">
        <f t="shared" ca="1" si="158"/>
        <v>#N/A</v>
      </c>
      <c r="AT152" s="34"/>
      <c r="AU152" s="215" t="e">
        <f t="shared" ca="1" si="157"/>
        <v>#N/A</v>
      </c>
      <c r="AV152" s="216" t="e">
        <f t="shared" ca="1" si="157"/>
        <v>#N/A</v>
      </c>
      <c r="AW152" s="217" t="e">
        <f t="shared" ca="1" si="160"/>
        <v>#N/A</v>
      </c>
      <c r="AX152" s="218" t="e">
        <f t="shared" ca="1" si="160"/>
        <v>#N/A</v>
      </c>
      <c r="AY152" s="218" t="e">
        <f t="shared" ca="1" si="160"/>
        <v>#N/A</v>
      </c>
      <c r="AZ152" s="218" t="e">
        <f t="shared" ca="1" si="133"/>
        <v>#N/A</v>
      </c>
      <c r="BA152" s="219" t="e">
        <f t="shared" ca="1" si="133"/>
        <v>#N/A</v>
      </c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</row>
    <row r="153" spans="2:113" s="70" customFormat="1" ht="15" customHeight="1">
      <c r="B153"/>
      <c r="C153"/>
      <c r="M153" s="50" t="e">
        <f t="shared" ca="1" si="132"/>
        <v>#N/A</v>
      </c>
      <c r="N153" s="216" t="e">
        <f t="shared" ca="1" si="159"/>
        <v>#N/A</v>
      </c>
      <c r="O153" s="216" t="e">
        <f t="shared" ca="1" si="159"/>
        <v>#N/A</v>
      </c>
      <c r="P153" s="216" t="e">
        <f t="shared" ca="1" si="159"/>
        <v>#N/A</v>
      </c>
      <c r="Q153" s="216" t="e">
        <f t="shared" ca="1" si="159"/>
        <v>#N/A</v>
      </c>
      <c r="R153" s="216" t="e">
        <f t="shared" ca="1" si="159"/>
        <v>#N/A</v>
      </c>
      <c r="S153" s="216" t="e">
        <f t="shared" ca="1" si="159"/>
        <v>#N/A</v>
      </c>
      <c r="T153" s="216" t="e">
        <f t="shared" ca="1" si="159"/>
        <v>#N/A</v>
      </c>
      <c r="U153" s="216" t="e">
        <f t="shared" ca="1" si="159"/>
        <v>#N/A</v>
      </c>
      <c r="V153" s="216" t="e">
        <f t="shared" ca="1" si="159"/>
        <v>#N/A</v>
      </c>
      <c r="W153" s="216" t="e">
        <f t="shared" ca="1" si="159"/>
        <v>#N/A</v>
      </c>
      <c r="X153" s="216" t="e">
        <f t="shared" ca="1" si="159"/>
        <v>#N/A</v>
      </c>
      <c r="Y153" s="216" t="e">
        <f t="shared" ca="1" si="159"/>
        <v>#N/A</v>
      </c>
      <c r="Z153" s="216" t="e">
        <f t="shared" ca="1" si="159"/>
        <v>#N/A</v>
      </c>
      <c r="AA153" s="216" t="e">
        <f t="shared" ca="1" si="159"/>
        <v>#N/A</v>
      </c>
      <c r="AB153" s="216" t="e">
        <f t="shared" ca="1" si="159"/>
        <v>#N/A</v>
      </c>
      <c r="AC153" s="216" t="e">
        <f t="shared" ca="1" si="159"/>
        <v>#N/A</v>
      </c>
      <c r="AD153" s="216" t="e">
        <f t="shared" ca="1" si="158"/>
        <v>#N/A</v>
      </c>
      <c r="AE153" s="216" t="e">
        <f t="shared" ca="1" si="158"/>
        <v>#N/A</v>
      </c>
      <c r="AF153" s="216" t="e">
        <f t="shared" ca="1" si="158"/>
        <v>#N/A</v>
      </c>
      <c r="AG153" s="216" t="e">
        <f t="shared" ca="1" si="158"/>
        <v>#N/A</v>
      </c>
      <c r="AH153" s="216" t="e">
        <f t="shared" ca="1" si="158"/>
        <v>#N/A</v>
      </c>
      <c r="AI153" s="216" t="e">
        <f t="shared" ca="1" si="158"/>
        <v>#N/A</v>
      </c>
      <c r="AJ153" s="216" t="e">
        <f t="shared" ca="1" si="158"/>
        <v>#N/A</v>
      </c>
      <c r="AK153" s="216" t="e">
        <f t="shared" ca="1" si="158"/>
        <v>#N/A</v>
      </c>
      <c r="AL153" s="216" t="e">
        <f t="shared" ca="1" si="158"/>
        <v>#N/A</v>
      </c>
      <c r="AM153" s="216" t="e">
        <f t="shared" ca="1" si="158"/>
        <v>#N/A</v>
      </c>
      <c r="AN153" s="216" t="e">
        <f t="shared" ca="1" si="158"/>
        <v>#N/A</v>
      </c>
      <c r="AO153" s="216" t="e">
        <f t="shared" ca="1" si="158"/>
        <v>#N/A</v>
      </c>
      <c r="AP153" s="216" t="e">
        <f t="shared" ca="1" si="158"/>
        <v>#N/A</v>
      </c>
      <c r="AQ153" s="216" t="e">
        <f t="shared" ca="1" si="158"/>
        <v>#N/A</v>
      </c>
      <c r="AR153" s="216" t="e">
        <f t="shared" ca="1" si="158"/>
        <v>#N/A</v>
      </c>
      <c r="AS153" s="223" t="e">
        <f t="shared" ref="AS153:AS168" ca="1" si="161">IF(ROW()-ROW(AS$105)&lt;=HLOOKUP($M153,$N$97:$AM$99,3,FALSE),INDIRECT($M153&amp;"!"&amp;ADDRESS(ROW()-HLOOKUP($M153,$N$97:$AM$99,3,FALSE)+HLOOKUP($M153,$N$97:$AM$99,2,FALSE),COLUMN(),4)))</f>
        <v>#N/A</v>
      </c>
      <c r="AT153" s="34"/>
      <c r="AU153" s="215" t="e">
        <f t="shared" ref="AU153:AV216" ca="1" si="162">M153</f>
        <v>#N/A</v>
      </c>
      <c r="AV153" s="216" t="e">
        <f t="shared" ca="1" si="162"/>
        <v>#N/A</v>
      </c>
      <c r="AW153" s="217" t="e">
        <f t="shared" ca="1" si="160"/>
        <v>#N/A</v>
      </c>
      <c r="AX153" s="218" t="e">
        <f t="shared" ca="1" si="160"/>
        <v>#N/A</v>
      </c>
      <c r="AY153" s="218" t="e">
        <f t="shared" ca="1" si="160"/>
        <v>#N/A</v>
      </c>
      <c r="AZ153" s="218" t="e">
        <f t="shared" ca="1" si="133"/>
        <v>#N/A</v>
      </c>
      <c r="BA153" s="219" t="e">
        <f t="shared" ca="1" si="133"/>
        <v>#N/A</v>
      </c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</row>
    <row r="154" spans="2:113" s="70" customFormat="1" ht="15" customHeight="1">
      <c r="B154"/>
      <c r="C154"/>
      <c r="M154" s="50" t="e">
        <f t="shared" ca="1" si="132"/>
        <v>#N/A</v>
      </c>
      <c r="N154" s="216" t="e">
        <f t="shared" ca="1" si="159"/>
        <v>#N/A</v>
      </c>
      <c r="O154" s="216" t="e">
        <f t="shared" ca="1" si="159"/>
        <v>#N/A</v>
      </c>
      <c r="P154" s="216" t="e">
        <f t="shared" ca="1" si="159"/>
        <v>#N/A</v>
      </c>
      <c r="Q154" s="216" t="e">
        <f t="shared" ca="1" si="159"/>
        <v>#N/A</v>
      </c>
      <c r="R154" s="216" t="e">
        <f t="shared" ca="1" si="159"/>
        <v>#N/A</v>
      </c>
      <c r="S154" s="216" t="e">
        <f t="shared" ca="1" si="159"/>
        <v>#N/A</v>
      </c>
      <c r="T154" s="216" t="e">
        <f t="shared" ca="1" si="159"/>
        <v>#N/A</v>
      </c>
      <c r="U154" s="216" t="e">
        <f t="shared" ca="1" si="159"/>
        <v>#N/A</v>
      </c>
      <c r="V154" s="216" t="e">
        <f t="shared" ca="1" si="159"/>
        <v>#N/A</v>
      </c>
      <c r="W154" s="216" t="e">
        <f t="shared" ca="1" si="159"/>
        <v>#N/A</v>
      </c>
      <c r="X154" s="216" t="e">
        <f t="shared" ca="1" si="159"/>
        <v>#N/A</v>
      </c>
      <c r="Y154" s="216" t="e">
        <f t="shared" ca="1" si="159"/>
        <v>#N/A</v>
      </c>
      <c r="Z154" s="216" t="e">
        <f t="shared" ca="1" si="159"/>
        <v>#N/A</v>
      </c>
      <c r="AA154" s="216" t="e">
        <f t="shared" ca="1" si="159"/>
        <v>#N/A</v>
      </c>
      <c r="AB154" s="216" t="e">
        <f t="shared" ca="1" si="159"/>
        <v>#N/A</v>
      </c>
      <c r="AC154" s="216" t="e">
        <f t="shared" ref="AC154:AR169" ca="1" si="163">IF(ROW()-ROW(AC$105)&lt;=HLOOKUP($M154,$N$97:$AM$99,3,FALSE),INDIRECT($M154&amp;"!"&amp;ADDRESS(ROW()-HLOOKUP($M154,$N$97:$AM$99,3,FALSE)+HLOOKUP($M154,$N$97:$AM$99,2,FALSE),COLUMN(),4)))</f>
        <v>#N/A</v>
      </c>
      <c r="AD154" s="216" t="e">
        <f t="shared" ca="1" si="163"/>
        <v>#N/A</v>
      </c>
      <c r="AE154" s="216" t="e">
        <f t="shared" ca="1" si="163"/>
        <v>#N/A</v>
      </c>
      <c r="AF154" s="216" t="e">
        <f t="shared" ca="1" si="163"/>
        <v>#N/A</v>
      </c>
      <c r="AG154" s="216" t="e">
        <f t="shared" ca="1" si="163"/>
        <v>#N/A</v>
      </c>
      <c r="AH154" s="216" t="e">
        <f t="shared" ca="1" si="163"/>
        <v>#N/A</v>
      </c>
      <c r="AI154" s="216" t="e">
        <f t="shared" ca="1" si="163"/>
        <v>#N/A</v>
      </c>
      <c r="AJ154" s="216" t="e">
        <f t="shared" ca="1" si="163"/>
        <v>#N/A</v>
      </c>
      <c r="AK154" s="216" t="e">
        <f t="shared" ca="1" si="163"/>
        <v>#N/A</v>
      </c>
      <c r="AL154" s="216" t="e">
        <f t="shared" ca="1" si="163"/>
        <v>#N/A</v>
      </c>
      <c r="AM154" s="216" t="e">
        <f t="shared" ca="1" si="163"/>
        <v>#N/A</v>
      </c>
      <c r="AN154" s="216" t="e">
        <f t="shared" ca="1" si="163"/>
        <v>#N/A</v>
      </c>
      <c r="AO154" s="216" t="e">
        <f t="shared" ca="1" si="163"/>
        <v>#N/A</v>
      </c>
      <c r="AP154" s="216" t="e">
        <f t="shared" ca="1" si="163"/>
        <v>#N/A</v>
      </c>
      <c r="AQ154" s="216" t="e">
        <f t="shared" ca="1" si="163"/>
        <v>#N/A</v>
      </c>
      <c r="AR154" s="216" t="e">
        <f t="shared" ca="1" si="163"/>
        <v>#N/A</v>
      </c>
      <c r="AS154" s="223" t="e">
        <f t="shared" ca="1" si="161"/>
        <v>#N/A</v>
      </c>
      <c r="AT154" s="34"/>
      <c r="AU154" s="215" t="e">
        <f t="shared" ca="1" si="162"/>
        <v>#N/A</v>
      </c>
      <c r="AV154" s="216" t="e">
        <f t="shared" ca="1" si="162"/>
        <v>#N/A</v>
      </c>
      <c r="AW154" s="217" t="e">
        <f t="shared" ca="1" si="160"/>
        <v>#N/A</v>
      </c>
      <c r="AX154" s="218" t="e">
        <f t="shared" ca="1" si="160"/>
        <v>#N/A</v>
      </c>
      <c r="AY154" s="218" t="e">
        <f t="shared" ca="1" si="160"/>
        <v>#N/A</v>
      </c>
      <c r="AZ154" s="218" t="e">
        <f t="shared" ca="1" si="133"/>
        <v>#N/A</v>
      </c>
      <c r="BA154" s="219" t="e">
        <f t="shared" ca="1" si="133"/>
        <v>#N/A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</row>
    <row r="155" spans="2:113" s="70" customFormat="1" ht="15" customHeight="1">
      <c r="B155"/>
      <c r="C155"/>
      <c r="M155" s="50" t="e">
        <f t="shared" ca="1" si="132"/>
        <v>#N/A</v>
      </c>
      <c r="N155" s="216" t="e">
        <f t="shared" ref="N155:AC170" ca="1" si="164">IF(ROW()-ROW(N$105)&lt;=HLOOKUP($M155,$N$97:$AM$99,3,FALSE),INDIRECT($M155&amp;"!"&amp;ADDRESS(ROW()-HLOOKUP($M155,$N$97:$AM$99,3,FALSE)+HLOOKUP($M155,$N$97:$AM$99,2,FALSE),COLUMN(),4)))</f>
        <v>#N/A</v>
      </c>
      <c r="O155" s="216" t="e">
        <f t="shared" ca="1" si="164"/>
        <v>#N/A</v>
      </c>
      <c r="P155" s="216" t="e">
        <f t="shared" ca="1" si="164"/>
        <v>#N/A</v>
      </c>
      <c r="Q155" s="216" t="e">
        <f t="shared" ca="1" si="164"/>
        <v>#N/A</v>
      </c>
      <c r="R155" s="216" t="e">
        <f t="shared" ca="1" si="164"/>
        <v>#N/A</v>
      </c>
      <c r="S155" s="216" t="e">
        <f t="shared" ca="1" si="164"/>
        <v>#N/A</v>
      </c>
      <c r="T155" s="216" t="e">
        <f t="shared" ca="1" si="164"/>
        <v>#N/A</v>
      </c>
      <c r="U155" s="216" t="e">
        <f t="shared" ca="1" si="164"/>
        <v>#N/A</v>
      </c>
      <c r="V155" s="216" t="e">
        <f t="shared" ca="1" si="164"/>
        <v>#N/A</v>
      </c>
      <c r="W155" s="216" t="e">
        <f t="shared" ca="1" si="164"/>
        <v>#N/A</v>
      </c>
      <c r="X155" s="216" t="e">
        <f t="shared" ca="1" si="164"/>
        <v>#N/A</v>
      </c>
      <c r="Y155" s="216" t="e">
        <f t="shared" ca="1" si="164"/>
        <v>#N/A</v>
      </c>
      <c r="Z155" s="216" t="e">
        <f t="shared" ca="1" si="164"/>
        <v>#N/A</v>
      </c>
      <c r="AA155" s="216" t="e">
        <f t="shared" ca="1" si="164"/>
        <v>#N/A</v>
      </c>
      <c r="AB155" s="216" t="e">
        <f t="shared" ca="1" si="164"/>
        <v>#N/A</v>
      </c>
      <c r="AC155" s="216" t="e">
        <f t="shared" ca="1" si="164"/>
        <v>#N/A</v>
      </c>
      <c r="AD155" s="216" t="e">
        <f t="shared" ca="1" si="163"/>
        <v>#N/A</v>
      </c>
      <c r="AE155" s="216" t="e">
        <f t="shared" ca="1" si="163"/>
        <v>#N/A</v>
      </c>
      <c r="AF155" s="216" t="e">
        <f t="shared" ca="1" si="163"/>
        <v>#N/A</v>
      </c>
      <c r="AG155" s="216" t="e">
        <f t="shared" ca="1" si="163"/>
        <v>#N/A</v>
      </c>
      <c r="AH155" s="216" t="e">
        <f t="shared" ca="1" si="163"/>
        <v>#N/A</v>
      </c>
      <c r="AI155" s="216" t="e">
        <f t="shared" ca="1" si="163"/>
        <v>#N/A</v>
      </c>
      <c r="AJ155" s="216" t="e">
        <f t="shared" ca="1" si="163"/>
        <v>#N/A</v>
      </c>
      <c r="AK155" s="216" t="e">
        <f t="shared" ca="1" si="163"/>
        <v>#N/A</v>
      </c>
      <c r="AL155" s="216" t="e">
        <f t="shared" ca="1" si="163"/>
        <v>#N/A</v>
      </c>
      <c r="AM155" s="216" t="e">
        <f t="shared" ca="1" si="163"/>
        <v>#N/A</v>
      </c>
      <c r="AN155" s="216" t="e">
        <f t="shared" ca="1" si="163"/>
        <v>#N/A</v>
      </c>
      <c r="AO155" s="216" t="e">
        <f t="shared" ca="1" si="163"/>
        <v>#N/A</v>
      </c>
      <c r="AP155" s="216" t="e">
        <f t="shared" ca="1" si="163"/>
        <v>#N/A</v>
      </c>
      <c r="AQ155" s="216" t="e">
        <f t="shared" ca="1" si="163"/>
        <v>#N/A</v>
      </c>
      <c r="AR155" s="216" t="e">
        <f t="shared" ca="1" si="163"/>
        <v>#N/A</v>
      </c>
      <c r="AS155" s="223" t="e">
        <f t="shared" ca="1" si="161"/>
        <v>#N/A</v>
      </c>
      <c r="AT155" s="34"/>
      <c r="AU155" s="215" t="e">
        <f t="shared" ca="1" si="162"/>
        <v>#N/A</v>
      </c>
      <c r="AV155" s="216" t="e">
        <f t="shared" ca="1" si="162"/>
        <v>#N/A</v>
      </c>
      <c r="AW155" s="217" t="e">
        <f t="shared" ref="AW155:AY218" ca="1" si="165">IF(ROW()-ROW(O$105)&lt;=HLOOKUP($M155,$N$97:$AM$99,3,FALSE),INDIRECT($M155&amp;"!"&amp;ADDRESS(ROW()+21-HLOOKUP($M155,$N$97:$AM$99,3,FALSE)+HLOOKUP($M155,$N$97:$AM$99,2,FALSE),COLUMN(O155),4)))</f>
        <v>#N/A</v>
      </c>
      <c r="AX155" s="218" t="e">
        <f t="shared" ca="1" si="165"/>
        <v>#N/A</v>
      </c>
      <c r="AY155" s="218" t="e">
        <f t="shared" ca="1" si="165"/>
        <v>#N/A</v>
      </c>
      <c r="AZ155" s="218" t="e">
        <f t="shared" ca="1" si="133"/>
        <v>#N/A</v>
      </c>
      <c r="BA155" s="219" t="e">
        <f t="shared" ca="1" si="133"/>
        <v>#N/A</v>
      </c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</row>
    <row r="156" spans="2:113" s="70" customFormat="1" ht="15" customHeight="1">
      <c r="B156"/>
      <c r="C156"/>
      <c r="M156" s="50" t="e">
        <f t="shared" ca="1" si="132"/>
        <v>#N/A</v>
      </c>
      <c r="N156" s="216" t="e">
        <f t="shared" ca="1" si="164"/>
        <v>#N/A</v>
      </c>
      <c r="O156" s="216" t="e">
        <f t="shared" ca="1" si="164"/>
        <v>#N/A</v>
      </c>
      <c r="P156" s="216" t="e">
        <f t="shared" ca="1" si="164"/>
        <v>#N/A</v>
      </c>
      <c r="Q156" s="216" t="e">
        <f t="shared" ca="1" si="164"/>
        <v>#N/A</v>
      </c>
      <c r="R156" s="216" t="e">
        <f t="shared" ca="1" si="164"/>
        <v>#N/A</v>
      </c>
      <c r="S156" s="216" t="e">
        <f t="shared" ca="1" si="164"/>
        <v>#N/A</v>
      </c>
      <c r="T156" s="216" t="e">
        <f t="shared" ca="1" si="164"/>
        <v>#N/A</v>
      </c>
      <c r="U156" s="216" t="e">
        <f t="shared" ca="1" si="164"/>
        <v>#N/A</v>
      </c>
      <c r="V156" s="216" t="e">
        <f t="shared" ca="1" si="164"/>
        <v>#N/A</v>
      </c>
      <c r="W156" s="216" t="e">
        <f t="shared" ca="1" si="164"/>
        <v>#N/A</v>
      </c>
      <c r="X156" s="216" t="e">
        <f t="shared" ca="1" si="164"/>
        <v>#N/A</v>
      </c>
      <c r="Y156" s="216" t="e">
        <f t="shared" ca="1" si="164"/>
        <v>#N/A</v>
      </c>
      <c r="Z156" s="216" t="e">
        <f t="shared" ca="1" si="164"/>
        <v>#N/A</v>
      </c>
      <c r="AA156" s="216" t="e">
        <f t="shared" ca="1" si="164"/>
        <v>#N/A</v>
      </c>
      <c r="AB156" s="216" t="e">
        <f t="shared" ca="1" si="164"/>
        <v>#N/A</v>
      </c>
      <c r="AC156" s="216" t="e">
        <f t="shared" ca="1" si="164"/>
        <v>#N/A</v>
      </c>
      <c r="AD156" s="216" t="e">
        <f t="shared" ca="1" si="163"/>
        <v>#N/A</v>
      </c>
      <c r="AE156" s="216" t="e">
        <f t="shared" ca="1" si="163"/>
        <v>#N/A</v>
      </c>
      <c r="AF156" s="216" t="e">
        <f t="shared" ca="1" si="163"/>
        <v>#N/A</v>
      </c>
      <c r="AG156" s="216" t="e">
        <f t="shared" ca="1" si="163"/>
        <v>#N/A</v>
      </c>
      <c r="AH156" s="216" t="e">
        <f t="shared" ca="1" si="163"/>
        <v>#N/A</v>
      </c>
      <c r="AI156" s="216" t="e">
        <f t="shared" ca="1" si="163"/>
        <v>#N/A</v>
      </c>
      <c r="AJ156" s="216" t="e">
        <f t="shared" ca="1" si="163"/>
        <v>#N/A</v>
      </c>
      <c r="AK156" s="216" t="e">
        <f t="shared" ca="1" si="163"/>
        <v>#N/A</v>
      </c>
      <c r="AL156" s="216" t="e">
        <f t="shared" ca="1" si="163"/>
        <v>#N/A</v>
      </c>
      <c r="AM156" s="216" t="e">
        <f t="shared" ca="1" si="163"/>
        <v>#N/A</v>
      </c>
      <c r="AN156" s="216" t="e">
        <f t="shared" ca="1" si="163"/>
        <v>#N/A</v>
      </c>
      <c r="AO156" s="216" t="e">
        <f t="shared" ca="1" si="163"/>
        <v>#N/A</v>
      </c>
      <c r="AP156" s="216" t="e">
        <f t="shared" ca="1" si="163"/>
        <v>#N/A</v>
      </c>
      <c r="AQ156" s="216" t="e">
        <f t="shared" ca="1" si="163"/>
        <v>#N/A</v>
      </c>
      <c r="AR156" s="216" t="e">
        <f t="shared" ca="1" si="163"/>
        <v>#N/A</v>
      </c>
      <c r="AS156" s="223" t="e">
        <f t="shared" ca="1" si="161"/>
        <v>#N/A</v>
      </c>
      <c r="AT156" s="34"/>
      <c r="AU156" s="215" t="e">
        <f t="shared" ca="1" si="162"/>
        <v>#N/A</v>
      </c>
      <c r="AV156" s="216" t="e">
        <f t="shared" ca="1" si="162"/>
        <v>#N/A</v>
      </c>
      <c r="AW156" s="217" t="e">
        <f t="shared" ca="1" si="165"/>
        <v>#N/A</v>
      </c>
      <c r="AX156" s="218" t="e">
        <f t="shared" ca="1" si="165"/>
        <v>#N/A</v>
      </c>
      <c r="AY156" s="218" t="e">
        <f t="shared" ca="1" si="165"/>
        <v>#N/A</v>
      </c>
      <c r="AZ156" s="218" t="e">
        <f t="shared" ca="1" si="133"/>
        <v>#N/A</v>
      </c>
      <c r="BA156" s="219" t="e">
        <f t="shared" ca="1" si="133"/>
        <v>#N/A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</row>
    <row r="157" spans="2:113" s="70" customFormat="1" ht="15" customHeight="1">
      <c r="B157"/>
      <c r="C157"/>
      <c r="M157" s="50" t="e">
        <f t="shared" ca="1" si="132"/>
        <v>#N/A</v>
      </c>
      <c r="N157" s="216" t="e">
        <f t="shared" ca="1" si="164"/>
        <v>#N/A</v>
      </c>
      <c r="O157" s="216" t="e">
        <f t="shared" ca="1" si="164"/>
        <v>#N/A</v>
      </c>
      <c r="P157" s="216" t="e">
        <f t="shared" ca="1" si="164"/>
        <v>#N/A</v>
      </c>
      <c r="Q157" s="216" t="e">
        <f t="shared" ca="1" si="164"/>
        <v>#N/A</v>
      </c>
      <c r="R157" s="216" t="e">
        <f t="shared" ca="1" si="164"/>
        <v>#N/A</v>
      </c>
      <c r="S157" s="216" t="e">
        <f t="shared" ca="1" si="164"/>
        <v>#N/A</v>
      </c>
      <c r="T157" s="216" t="e">
        <f t="shared" ca="1" si="164"/>
        <v>#N/A</v>
      </c>
      <c r="U157" s="216" t="e">
        <f t="shared" ca="1" si="164"/>
        <v>#N/A</v>
      </c>
      <c r="V157" s="216" t="e">
        <f t="shared" ca="1" si="164"/>
        <v>#N/A</v>
      </c>
      <c r="W157" s="216" t="e">
        <f t="shared" ca="1" si="164"/>
        <v>#N/A</v>
      </c>
      <c r="X157" s="216" t="e">
        <f t="shared" ca="1" si="164"/>
        <v>#N/A</v>
      </c>
      <c r="Y157" s="216" t="e">
        <f t="shared" ca="1" si="164"/>
        <v>#N/A</v>
      </c>
      <c r="Z157" s="216" t="e">
        <f t="shared" ca="1" si="164"/>
        <v>#N/A</v>
      </c>
      <c r="AA157" s="216" t="e">
        <f t="shared" ca="1" si="164"/>
        <v>#N/A</v>
      </c>
      <c r="AB157" s="216" t="e">
        <f t="shared" ca="1" si="164"/>
        <v>#N/A</v>
      </c>
      <c r="AC157" s="216" t="e">
        <f t="shared" ca="1" si="164"/>
        <v>#N/A</v>
      </c>
      <c r="AD157" s="216" t="e">
        <f t="shared" ca="1" si="163"/>
        <v>#N/A</v>
      </c>
      <c r="AE157" s="216" t="e">
        <f t="shared" ca="1" si="163"/>
        <v>#N/A</v>
      </c>
      <c r="AF157" s="216" t="e">
        <f t="shared" ca="1" si="163"/>
        <v>#N/A</v>
      </c>
      <c r="AG157" s="216" t="e">
        <f t="shared" ca="1" si="163"/>
        <v>#N/A</v>
      </c>
      <c r="AH157" s="216" t="e">
        <f t="shared" ca="1" si="163"/>
        <v>#N/A</v>
      </c>
      <c r="AI157" s="216" t="e">
        <f t="shared" ca="1" si="163"/>
        <v>#N/A</v>
      </c>
      <c r="AJ157" s="216" t="e">
        <f t="shared" ca="1" si="163"/>
        <v>#N/A</v>
      </c>
      <c r="AK157" s="216" t="e">
        <f t="shared" ca="1" si="163"/>
        <v>#N/A</v>
      </c>
      <c r="AL157" s="216" t="e">
        <f t="shared" ca="1" si="163"/>
        <v>#N/A</v>
      </c>
      <c r="AM157" s="216" t="e">
        <f t="shared" ca="1" si="163"/>
        <v>#N/A</v>
      </c>
      <c r="AN157" s="216" t="e">
        <f t="shared" ca="1" si="163"/>
        <v>#N/A</v>
      </c>
      <c r="AO157" s="216" t="e">
        <f t="shared" ca="1" si="163"/>
        <v>#N/A</v>
      </c>
      <c r="AP157" s="216" t="e">
        <f t="shared" ca="1" si="163"/>
        <v>#N/A</v>
      </c>
      <c r="AQ157" s="216" t="e">
        <f t="shared" ca="1" si="163"/>
        <v>#N/A</v>
      </c>
      <c r="AR157" s="216" t="e">
        <f t="shared" ca="1" si="163"/>
        <v>#N/A</v>
      </c>
      <c r="AS157" s="223" t="e">
        <f t="shared" ca="1" si="161"/>
        <v>#N/A</v>
      </c>
      <c r="AT157" s="34"/>
      <c r="AU157" s="215" t="e">
        <f t="shared" ca="1" si="162"/>
        <v>#N/A</v>
      </c>
      <c r="AV157" s="216" t="e">
        <f t="shared" ca="1" si="162"/>
        <v>#N/A</v>
      </c>
      <c r="AW157" s="217" t="e">
        <f t="shared" ca="1" si="165"/>
        <v>#N/A</v>
      </c>
      <c r="AX157" s="218" t="e">
        <f t="shared" ca="1" si="165"/>
        <v>#N/A</v>
      </c>
      <c r="AY157" s="218" t="e">
        <f t="shared" ca="1" si="165"/>
        <v>#N/A</v>
      </c>
      <c r="AZ157" s="218" t="e">
        <f t="shared" ca="1" si="133"/>
        <v>#N/A</v>
      </c>
      <c r="BA157" s="219" t="e">
        <f t="shared" ca="1" si="133"/>
        <v>#N/A</v>
      </c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</row>
    <row r="158" spans="2:113" s="70" customFormat="1" ht="15" customHeight="1">
      <c r="B158"/>
      <c r="C158"/>
      <c r="M158" s="50" t="e">
        <f t="shared" ca="1" si="132"/>
        <v>#N/A</v>
      </c>
      <c r="N158" s="216" t="e">
        <f t="shared" ca="1" si="164"/>
        <v>#N/A</v>
      </c>
      <c r="O158" s="216" t="e">
        <f t="shared" ca="1" si="164"/>
        <v>#N/A</v>
      </c>
      <c r="P158" s="216" t="e">
        <f t="shared" ca="1" si="164"/>
        <v>#N/A</v>
      </c>
      <c r="Q158" s="216" t="e">
        <f t="shared" ca="1" si="164"/>
        <v>#N/A</v>
      </c>
      <c r="R158" s="216" t="e">
        <f t="shared" ca="1" si="164"/>
        <v>#N/A</v>
      </c>
      <c r="S158" s="216" t="e">
        <f t="shared" ca="1" si="164"/>
        <v>#N/A</v>
      </c>
      <c r="T158" s="216" t="e">
        <f t="shared" ca="1" si="164"/>
        <v>#N/A</v>
      </c>
      <c r="U158" s="216" t="e">
        <f t="shared" ca="1" si="164"/>
        <v>#N/A</v>
      </c>
      <c r="V158" s="216" t="e">
        <f t="shared" ca="1" si="164"/>
        <v>#N/A</v>
      </c>
      <c r="W158" s="216" t="e">
        <f t="shared" ca="1" si="164"/>
        <v>#N/A</v>
      </c>
      <c r="X158" s="216" t="e">
        <f t="shared" ca="1" si="164"/>
        <v>#N/A</v>
      </c>
      <c r="Y158" s="216" t="e">
        <f t="shared" ca="1" si="164"/>
        <v>#N/A</v>
      </c>
      <c r="Z158" s="216" t="e">
        <f t="shared" ca="1" si="164"/>
        <v>#N/A</v>
      </c>
      <c r="AA158" s="216" t="e">
        <f t="shared" ca="1" si="164"/>
        <v>#N/A</v>
      </c>
      <c r="AB158" s="216" t="e">
        <f t="shared" ca="1" si="164"/>
        <v>#N/A</v>
      </c>
      <c r="AC158" s="216" t="e">
        <f t="shared" ca="1" si="164"/>
        <v>#N/A</v>
      </c>
      <c r="AD158" s="216" t="e">
        <f t="shared" ca="1" si="163"/>
        <v>#N/A</v>
      </c>
      <c r="AE158" s="216" t="e">
        <f t="shared" ca="1" si="163"/>
        <v>#N/A</v>
      </c>
      <c r="AF158" s="216" t="e">
        <f t="shared" ca="1" si="163"/>
        <v>#N/A</v>
      </c>
      <c r="AG158" s="216" t="e">
        <f t="shared" ca="1" si="163"/>
        <v>#N/A</v>
      </c>
      <c r="AH158" s="216" t="e">
        <f t="shared" ca="1" si="163"/>
        <v>#N/A</v>
      </c>
      <c r="AI158" s="216" t="e">
        <f t="shared" ca="1" si="163"/>
        <v>#N/A</v>
      </c>
      <c r="AJ158" s="216" t="e">
        <f t="shared" ca="1" si="163"/>
        <v>#N/A</v>
      </c>
      <c r="AK158" s="216" t="e">
        <f t="shared" ca="1" si="163"/>
        <v>#N/A</v>
      </c>
      <c r="AL158" s="216" t="e">
        <f t="shared" ca="1" si="163"/>
        <v>#N/A</v>
      </c>
      <c r="AM158" s="216" t="e">
        <f t="shared" ca="1" si="163"/>
        <v>#N/A</v>
      </c>
      <c r="AN158" s="216" t="e">
        <f t="shared" ca="1" si="163"/>
        <v>#N/A</v>
      </c>
      <c r="AO158" s="216" t="e">
        <f t="shared" ca="1" si="163"/>
        <v>#N/A</v>
      </c>
      <c r="AP158" s="216" t="e">
        <f t="shared" ca="1" si="163"/>
        <v>#N/A</v>
      </c>
      <c r="AQ158" s="216" t="e">
        <f t="shared" ca="1" si="163"/>
        <v>#N/A</v>
      </c>
      <c r="AR158" s="216" t="e">
        <f t="shared" ca="1" si="163"/>
        <v>#N/A</v>
      </c>
      <c r="AS158" s="223" t="e">
        <f t="shared" ca="1" si="161"/>
        <v>#N/A</v>
      </c>
      <c r="AT158" s="34"/>
      <c r="AU158" s="215" t="e">
        <f t="shared" ca="1" si="162"/>
        <v>#N/A</v>
      </c>
      <c r="AV158" s="216" t="e">
        <f t="shared" ca="1" si="162"/>
        <v>#N/A</v>
      </c>
      <c r="AW158" s="217" t="e">
        <f t="shared" ca="1" si="165"/>
        <v>#N/A</v>
      </c>
      <c r="AX158" s="218" t="e">
        <f t="shared" ca="1" si="165"/>
        <v>#N/A</v>
      </c>
      <c r="AY158" s="218" t="e">
        <f t="shared" ca="1" si="165"/>
        <v>#N/A</v>
      </c>
      <c r="AZ158" s="218" t="e">
        <f t="shared" ca="1" si="133"/>
        <v>#N/A</v>
      </c>
      <c r="BA158" s="219" t="e">
        <f t="shared" ca="1" si="133"/>
        <v>#N/A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</row>
    <row r="159" spans="2:113" s="70" customFormat="1" ht="15" customHeight="1">
      <c r="B159"/>
      <c r="C159"/>
      <c r="M159" s="50" t="e">
        <f t="shared" ca="1" si="132"/>
        <v>#N/A</v>
      </c>
      <c r="N159" s="216" t="e">
        <f t="shared" ca="1" si="164"/>
        <v>#N/A</v>
      </c>
      <c r="O159" s="216" t="e">
        <f t="shared" ca="1" si="164"/>
        <v>#N/A</v>
      </c>
      <c r="P159" s="216" t="e">
        <f t="shared" ca="1" si="164"/>
        <v>#N/A</v>
      </c>
      <c r="Q159" s="216" t="e">
        <f t="shared" ca="1" si="164"/>
        <v>#N/A</v>
      </c>
      <c r="R159" s="216" t="e">
        <f t="shared" ca="1" si="164"/>
        <v>#N/A</v>
      </c>
      <c r="S159" s="216" t="e">
        <f t="shared" ca="1" si="164"/>
        <v>#N/A</v>
      </c>
      <c r="T159" s="216" t="e">
        <f t="shared" ca="1" si="164"/>
        <v>#N/A</v>
      </c>
      <c r="U159" s="216" t="e">
        <f t="shared" ca="1" si="164"/>
        <v>#N/A</v>
      </c>
      <c r="V159" s="216" t="e">
        <f t="shared" ca="1" si="164"/>
        <v>#N/A</v>
      </c>
      <c r="W159" s="216" t="e">
        <f t="shared" ca="1" si="164"/>
        <v>#N/A</v>
      </c>
      <c r="X159" s="216" t="e">
        <f t="shared" ca="1" si="164"/>
        <v>#N/A</v>
      </c>
      <c r="Y159" s="216" t="e">
        <f t="shared" ca="1" si="164"/>
        <v>#N/A</v>
      </c>
      <c r="Z159" s="216" t="e">
        <f t="shared" ca="1" si="164"/>
        <v>#N/A</v>
      </c>
      <c r="AA159" s="216" t="e">
        <f t="shared" ca="1" si="164"/>
        <v>#N/A</v>
      </c>
      <c r="AB159" s="216" t="e">
        <f t="shared" ca="1" si="164"/>
        <v>#N/A</v>
      </c>
      <c r="AC159" s="216" t="e">
        <f t="shared" ca="1" si="164"/>
        <v>#N/A</v>
      </c>
      <c r="AD159" s="216" t="e">
        <f t="shared" ca="1" si="163"/>
        <v>#N/A</v>
      </c>
      <c r="AE159" s="216" t="e">
        <f t="shared" ca="1" si="163"/>
        <v>#N/A</v>
      </c>
      <c r="AF159" s="216" t="e">
        <f t="shared" ca="1" si="163"/>
        <v>#N/A</v>
      </c>
      <c r="AG159" s="216" t="e">
        <f t="shared" ca="1" si="163"/>
        <v>#N/A</v>
      </c>
      <c r="AH159" s="216" t="e">
        <f t="shared" ca="1" si="163"/>
        <v>#N/A</v>
      </c>
      <c r="AI159" s="216" t="e">
        <f t="shared" ca="1" si="163"/>
        <v>#N/A</v>
      </c>
      <c r="AJ159" s="216" t="e">
        <f t="shared" ca="1" si="163"/>
        <v>#N/A</v>
      </c>
      <c r="AK159" s="216" t="e">
        <f t="shared" ca="1" si="163"/>
        <v>#N/A</v>
      </c>
      <c r="AL159" s="216" t="e">
        <f t="shared" ca="1" si="163"/>
        <v>#N/A</v>
      </c>
      <c r="AM159" s="216" t="e">
        <f t="shared" ca="1" si="163"/>
        <v>#N/A</v>
      </c>
      <c r="AN159" s="216" t="e">
        <f t="shared" ca="1" si="163"/>
        <v>#N/A</v>
      </c>
      <c r="AO159" s="216" t="e">
        <f t="shared" ca="1" si="163"/>
        <v>#N/A</v>
      </c>
      <c r="AP159" s="216" t="e">
        <f t="shared" ca="1" si="163"/>
        <v>#N/A</v>
      </c>
      <c r="AQ159" s="216" t="e">
        <f t="shared" ca="1" si="163"/>
        <v>#N/A</v>
      </c>
      <c r="AR159" s="216" t="e">
        <f t="shared" ca="1" si="163"/>
        <v>#N/A</v>
      </c>
      <c r="AS159" s="223" t="e">
        <f t="shared" ca="1" si="161"/>
        <v>#N/A</v>
      </c>
      <c r="AT159" s="34"/>
      <c r="AU159" s="215" t="e">
        <f t="shared" ca="1" si="162"/>
        <v>#N/A</v>
      </c>
      <c r="AV159" s="216" t="e">
        <f t="shared" ca="1" si="162"/>
        <v>#N/A</v>
      </c>
      <c r="AW159" s="217" t="e">
        <f t="shared" ca="1" si="165"/>
        <v>#N/A</v>
      </c>
      <c r="AX159" s="218" t="e">
        <f t="shared" ca="1" si="165"/>
        <v>#N/A</v>
      </c>
      <c r="AY159" s="218" t="e">
        <f t="shared" ca="1" si="165"/>
        <v>#N/A</v>
      </c>
      <c r="AZ159" s="218" t="e">
        <f t="shared" ca="1" si="133"/>
        <v>#N/A</v>
      </c>
      <c r="BA159" s="219" t="e">
        <f t="shared" ca="1" si="133"/>
        <v>#N/A</v>
      </c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</row>
    <row r="160" spans="2:113" s="70" customFormat="1" ht="15" customHeight="1">
      <c r="B160"/>
      <c r="C160"/>
      <c r="M160" s="65" t="e">
        <f t="shared" ca="1" si="132"/>
        <v>#N/A</v>
      </c>
      <c r="N160" s="220" t="e">
        <f t="shared" ca="1" si="164"/>
        <v>#N/A</v>
      </c>
      <c r="O160" s="220" t="e">
        <f t="shared" ca="1" si="164"/>
        <v>#N/A</v>
      </c>
      <c r="P160" s="220" t="e">
        <f t="shared" ca="1" si="164"/>
        <v>#N/A</v>
      </c>
      <c r="Q160" s="220" t="e">
        <f t="shared" ca="1" si="164"/>
        <v>#N/A</v>
      </c>
      <c r="R160" s="220" t="e">
        <f t="shared" ca="1" si="164"/>
        <v>#N/A</v>
      </c>
      <c r="S160" s="220" t="e">
        <f t="shared" ca="1" si="164"/>
        <v>#N/A</v>
      </c>
      <c r="T160" s="220" t="e">
        <f t="shared" ca="1" si="164"/>
        <v>#N/A</v>
      </c>
      <c r="U160" s="220" t="e">
        <f t="shared" ca="1" si="164"/>
        <v>#N/A</v>
      </c>
      <c r="V160" s="220" t="e">
        <f t="shared" ca="1" si="164"/>
        <v>#N/A</v>
      </c>
      <c r="W160" s="220" t="e">
        <f t="shared" ca="1" si="164"/>
        <v>#N/A</v>
      </c>
      <c r="X160" s="220" t="e">
        <f t="shared" ca="1" si="164"/>
        <v>#N/A</v>
      </c>
      <c r="Y160" s="220" t="e">
        <f t="shared" ca="1" si="164"/>
        <v>#N/A</v>
      </c>
      <c r="Z160" s="220" t="e">
        <f t="shared" ca="1" si="164"/>
        <v>#N/A</v>
      </c>
      <c r="AA160" s="220" t="e">
        <f t="shared" ca="1" si="164"/>
        <v>#N/A</v>
      </c>
      <c r="AB160" s="220" t="e">
        <f t="shared" ca="1" si="164"/>
        <v>#N/A</v>
      </c>
      <c r="AC160" s="220" t="e">
        <f t="shared" ca="1" si="164"/>
        <v>#N/A</v>
      </c>
      <c r="AD160" s="220" t="e">
        <f t="shared" ca="1" si="163"/>
        <v>#N/A</v>
      </c>
      <c r="AE160" s="220" t="e">
        <f t="shared" ca="1" si="163"/>
        <v>#N/A</v>
      </c>
      <c r="AF160" s="220" t="e">
        <f t="shared" ca="1" si="163"/>
        <v>#N/A</v>
      </c>
      <c r="AG160" s="220" t="e">
        <f t="shared" ca="1" si="163"/>
        <v>#N/A</v>
      </c>
      <c r="AH160" s="220" t="e">
        <f t="shared" ca="1" si="163"/>
        <v>#N/A</v>
      </c>
      <c r="AI160" s="220" t="e">
        <f t="shared" ca="1" si="163"/>
        <v>#N/A</v>
      </c>
      <c r="AJ160" s="220" t="e">
        <f t="shared" ca="1" si="163"/>
        <v>#N/A</v>
      </c>
      <c r="AK160" s="220" t="e">
        <f t="shared" ca="1" si="163"/>
        <v>#N/A</v>
      </c>
      <c r="AL160" s="220" t="e">
        <f t="shared" ca="1" si="163"/>
        <v>#N/A</v>
      </c>
      <c r="AM160" s="220" t="e">
        <f t="shared" ca="1" si="163"/>
        <v>#N/A</v>
      </c>
      <c r="AN160" s="220" t="e">
        <f t="shared" ca="1" si="163"/>
        <v>#N/A</v>
      </c>
      <c r="AO160" s="220" t="e">
        <f t="shared" ca="1" si="163"/>
        <v>#N/A</v>
      </c>
      <c r="AP160" s="220" t="e">
        <f t="shared" ca="1" si="163"/>
        <v>#N/A</v>
      </c>
      <c r="AQ160" s="220" t="e">
        <f t="shared" ca="1" si="163"/>
        <v>#N/A</v>
      </c>
      <c r="AR160" s="220" t="e">
        <f t="shared" ca="1" si="163"/>
        <v>#N/A</v>
      </c>
      <c r="AS160" s="224" t="e">
        <f t="shared" ca="1" si="161"/>
        <v>#N/A</v>
      </c>
      <c r="AT160" s="34"/>
      <c r="AU160" s="215" t="e">
        <f t="shared" ca="1" si="162"/>
        <v>#N/A</v>
      </c>
      <c r="AV160" s="216" t="e">
        <f t="shared" ca="1" si="162"/>
        <v>#N/A</v>
      </c>
      <c r="AW160" s="217" t="e">
        <f t="shared" ca="1" si="165"/>
        <v>#N/A</v>
      </c>
      <c r="AX160" s="218" t="e">
        <f t="shared" ca="1" si="165"/>
        <v>#N/A</v>
      </c>
      <c r="AY160" s="218" t="e">
        <f t="shared" ca="1" si="165"/>
        <v>#N/A</v>
      </c>
      <c r="AZ160" s="218" t="e">
        <f t="shared" ca="1" si="133"/>
        <v>#N/A</v>
      </c>
      <c r="BA160" s="219" t="e">
        <f t="shared" ca="1" si="133"/>
        <v>#N/A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</row>
    <row r="161" spans="2:53" s="70" customFormat="1" ht="15" customHeight="1">
      <c r="B161"/>
      <c r="C161"/>
      <c r="M161" s="50" t="e">
        <f t="shared" ca="1" si="132"/>
        <v>#N/A</v>
      </c>
      <c r="N161" s="216" t="e">
        <f t="shared" ca="1" si="164"/>
        <v>#N/A</v>
      </c>
      <c r="O161" s="216" t="e">
        <f t="shared" ca="1" si="164"/>
        <v>#N/A</v>
      </c>
      <c r="P161" s="216" t="e">
        <f t="shared" ca="1" si="164"/>
        <v>#N/A</v>
      </c>
      <c r="Q161" s="216" t="e">
        <f t="shared" ca="1" si="164"/>
        <v>#N/A</v>
      </c>
      <c r="R161" s="216" t="e">
        <f t="shared" ca="1" si="164"/>
        <v>#N/A</v>
      </c>
      <c r="S161" s="216" t="e">
        <f t="shared" ca="1" si="164"/>
        <v>#N/A</v>
      </c>
      <c r="T161" s="216" t="e">
        <f t="shared" ca="1" si="164"/>
        <v>#N/A</v>
      </c>
      <c r="U161" s="216" t="e">
        <f t="shared" ca="1" si="164"/>
        <v>#N/A</v>
      </c>
      <c r="V161" s="216" t="e">
        <f t="shared" ca="1" si="164"/>
        <v>#N/A</v>
      </c>
      <c r="W161" s="216" t="e">
        <f t="shared" ca="1" si="164"/>
        <v>#N/A</v>
      </c>
      <c r="X161" s="216" t="e">
        <f t="shared" ca="1" si="164"/>
        <v>#N/A</v>
      </c>
      <c r="Y161" s="216" t="e">
        <f t="shared" ca="1" si="164"/>
        <v>#N/A</v>
      </c>
      <c r="Z161" s="216" t="e">
        <f t="shared" ca="1" si="164"/>
        <v>#N/A</v>
      </c>
      <c r="AA161" s="216" t="e">
        <f t="shared" ca="1" si="164"/>
        <v>#N/A</v>
      </c>
      <c r="AB161" s="216" t="e">
        <f t="shared" ca="1" si="164"/>
        <v>#N/A</v>
      </c>
      <c r="AC161" s="216" t="e">
        <f t="shared" ca="1" si="164"/>
        <v>#N/A</v>
      </c>
      <c r="AD161" s="216" t="e">
        <f t="shared" ca="1" si="163"/>
        <v>#N/A</v>
      </c>
      <c r="AE161" s="216" t="e">
        <f t="shared" ca="1" si="163"/>
        <v>#N/A</v>
      </c>
      <c r="AF161" s="216" t="e">
        <f t="shared" ca="1" si="163"/>
        <v>#N/A</v>
      </c>
      <c r="AG161" s="216" t="e">
        <f t="shared" ca="1" si="163"/>
        <v>#N/A</v>
      </c>
      <c r="AH161" s="216" t="e">
        <f t="shared" ca="1" si="163"/>
        <v>#N/A</v>
      </c>
      <c r="AI161" s="216" t="e">
        <f t="shared" ca="1" si="163"/>
        <v>#N/A</v>
      </c>
      <c r="AJ161" s="216" t="e">
        <f t="shared" ca="1" si="163"/>
        <v>#N/A</v>
      </c>
      <c r="AK161" s="216" t="e">
        <f t="shared" ca="1" si="163"/>
        <v>#N/A</v>
      </c>
      <c r="AL161" s="216" t="e">
        <f t="shared" ca="1" si="163"/>
        <v>#N/A</v>
      </c>
      <c r="AM161" s="216" t="e">
        <f t="shared" ca="1" si="163"/>
        <v>#N/A</v>
      </c>
      <c r="AN161" s="216" t="e">
        <f t="shared" ca="1" si="163"/>
        <v>#N/A</v>
      </c>
      <c r="AO161" s="216" t="e">
        <f t="shared" ca="1" si="163"/>
        <v>#N/A</v>
      </c>
      <c r="AP161" s="216" t="e">
        <f t="shared" ca="1" si="163"/>
        <v>#N/A</v>
      </c>
      <c r="AQ161" s="216" t="e">
        <f t="shared" ca="1" si="163"/>
        <v>#N/A</v>
      </c>
      <c r="AR161" s="216" t="e">
        <f t="shared" ca="1" si="163"/>
        <v>#N/A</v>
      </c>
      <c r="AS161" s="223" t="e">
        <f t="shared" ca="1" si="161"/>
        <v>#N/A</v>
      </c>
      <c r="AU161" s="215" t="e">
        <f t="shared" ca="1" si="162"/>
        <v>#N/A</v>
      </c>
      <c r="AV161" s="216" t="e">
        <f t="shared" ca="1" si="162"/>
        <v>#N/A</v>
      </c>
      <c r="AW161" s="217" t="e">
        <f t="shared" ca="1" si="165"/>
        <v>#N/A</v>
      </c>
      <c r="AX161" s="218" t="e">
        <f t="shared" ca="1" si="165"/>
        <v>#N/A</v>
      </c>
      <c r="AY161" s="218" t="e">
        <f t="shared" ca="1" si="165"/>
        <v>#N/A</v>
      </c>
      <c r="AZ161" s="218" t="e">
        <f t="shared" ca="1" si="133"/>
        <v>#N/A</v>
      </c>
      <c r="BA161" s="219" t="e">
        <f t="shared" ca="1" si="133"/>
        <v>#N/A</v>
      </c>
    </row>
    <row r="162" spans="2:53" s="70" customFormat="1" ht="15" customHeight="1">
      <c r="B162"/>
      <c r="C162"/>
      <c r="M162" s="50" t="e">
        <f t="shared" ca="1" si="132"/>
        <v>#N/A</v>
      </c>
      <c r="N162" s="216" t="e">
        <f t="shared" ca="1" si="164"/>
        <v>#N/A</v>
      </c>
      <c r="O162" s="216" t="e">
        <f t="shared" ca="1" si="164"/>
        <v>#N/A</v>
      </c>
      <c r="P162" s="216" t="e">
        <f t="shared" ca="1" si="164"/>
        <v>#N/A</v>
      </c>
      <c r="Q162" s="216" t="e">
        <f t="shared" ca="1" si="164"/>
        <v>#N/A</v>
      </c>
      <c r="R162" s="216" t="e">
        <f t="shared" ca="1" si="164"/>
        <v>#N/A</v>
      </c>
      <c r="S162" s="216" t="e">
        <f t="shared" ca="1" si="164"/>
        <v>#N/A</v>
      </c>
      <c r="T162" s="216" t="e">
        <f t="shared" ca="1" si="164"/>
        <v>#N/A</v>
      </c>
      <c r="U162" s="216" t="e">
        <f t="shared" ca="1" si="164"/>
        <v>#N/A</v>
      </c>
      <c r="V162" s="216" t="e">
        <f t="shared" ca="1" si="164"/>
        <v>#N/A</v>
      </c>
      <c r="W162" s="216" t="e">
        <f t="shared" ca="1" si="164"/>
        <v>#N/A</v>
      </c>
      <c r="X162" s="216" t="e">
        <f t="shared" ca="1" si="164"/>
        <v>#N/A</v>
      </c>
      <c r="Y162" s="216" t="e">
        <f t="shared" ca="1" si="164"/>
        <v>#N/A</v>
      </c>
      <c r="Z162" s="216" t="e">
        <f t="shared" ca="1" si="164"/>
        <v>#N/A</v>
      </c>
      <c r="AA162" s="216" t="e">
        <f t="shared" ca="1" si="164"/>
        <v>#N/A</v>
      </c>
      <c r="AB162" s="216" t="e">
        <f t="shared" ca="1" si="164"/>
        <v>#N/A</v>
      </c>
      <c r="AC162" s="216" t="e">
        <f t="shared" ca="1" si="164"/>
        <v>#N/A</v>
      </c>
      <c r="AD162" s="216" t="e">
        <f t="shared" ca="1" si="163"/>
        <v>#N/A</v>
      </c>
      <c r="AE162" s="216" t="e">
        <f t="shared" ca="1" si="163"/>
        <v>#N/A</v>
      </c>
      <c r="AF162" s="216" t="e">
        <f t="shared" ca="1" si="163"/>
        <v>#N/A</v>
      </c>
      <c r="AG162" s="216" t="e">
        <f t="shared" ca="1" si="163"/>
        <v>#N/A</v>
      </c>
      <c r="AH162" s="216" t="e">
        <f t="shared" ca="1" si="163"/>
        <v>#N/A</v>
      </c>
      <c r="AI162" s="216" t="e">
        <f t="shared" ca="1" si="163"/>
        <v>#N/A</v>
      </c>
      <c r="AJ162" s="216" t="e">
        <f t="shared" ca="1" si="163"/>
        <v>#N/A</v>
      </c>
      <c r="AK162" s="216" t="e">
        <f t="shared" ca="1" si="163"/>
        <v>#N/A</v>
      </c>
      <c r="AL162" s="216" t="e">
        <f t="shared" ca="1" si="163"/>
        <v>#N/A</v>
      </c>
      <c r="AM162" s="216" t="e">
        <f t="shared" ca="1" si="163"/>
        <v>#N/A</v>
      </c>
      <c r="AN162" s="216" t="e">
        <f t="shared" ca="1" si="163"/>
        <v>#N/A</v>
      </c>
      <c r="AO162" s="216" t="e">
        <f t="shared" ca="1" si="163"/>
        <v>#N/A</v>
      </c>
      <c r="AP162" s="216" t="e">
        <f t="shared" ca="1" si="163"/>
        <v>#N/A</v>
      </c>
      <c r="AQ162" s="216" t="e">
        <f t="shared" ca="1" si="163"/>
        <v>#N/A</v>
      </c>
      <c r="AR162" s="216" t="e">
        <f t="shared" ca="1" si="163"/>
        <v>#N/A</v>
      </c>
      <c r="AS162" s="223" t="e">
        <f t="shared" ca="1" si="161"/>
        <v>#N/A</v>
      </c>
      <c r="AU162" s="215" t="e">
        <f t="shared" ca="1" si="162"/>
        <v>#N/A</v>
      </c>
      <c r="AV162" s="216" t="e">
        <f t="shared" ca="1" si="162"/>
        <v>#N/A</v>
      </c>
      <c r="AW162" s="217" t="e">
        <f t="shared" ca="1" si="165"/>
        <v>#N/A</v>
      </c>
      <c r="AX162" s="218" t="e">
        <f t="shared" ca="1" si="165"/>
        <v>#N/A</v>
      </c>
      <c r="AY162" s="218" t="e">
        <f t="shared" ca="1" si="165"/>
        <v>#N/A</v>
      </c>
      <c r="AZ162" s="218" t="e">
        <f t="shared" ca="1" si="133"/>
        <v>#N/A</v>
      </c>
      <c r="BA162" s="219" t="e">
        <f t="shared" ca="1" si="133"/>
        <v>#N/A</v>
      </c>
    </row>
    <row r="163" spans="2:53" s="70" customFormat="1" ht="15" customHeight="1">
      <c r="B163"/>
      <c r="C163"/>
      <c r="M163" s="50" t="e">
        <f t="shared" ca="1" si="132"/>
        <v>#N/A</v>
      </c>
      <c r="N163" s="216" t="e">
        <f t="shared" ca="1" si="164"/>
        <v>#N/A</v>
      </c>
      <c r="O163" s="216" t="e">
        <f t="shared" ca="1" si="164"/>
        <v>#N/A</v>
      </c>
      <c r="P163" s="216" t="e">
        <f t="shared" ca="1" si="164"/>
        <v>#N/A</v>
      </c>
      <c r="Q163" s="216" t="e">
        <f t="shared" ca="1" si="164"/>
        <v>#N/A</v>
      </c>
      <c r="R163" s="216" t="e">
        <f t="shared" ca="1" si="164"/>
        <v>#N/A</v>
      </c>
      <c r="S163" s="216" t="e">
        <f t="shared" ca="1" si="164"/>
        <v>#N/A</v>
      </c>
      <c r="T163" s="216" t="e">
        <f t="shared" ca="1" si="164"/>
        <v>#N/A</v>
      </c>
      <c r="U163" s="216" t="e">
        <f t="shared" ca="1" si="164"/>
        <v>#N/A</v>
      </c>
      <c r="V163" s="216" t="e">
        <f t="shared" ca="1" si="164"/>
        <v>#N/A</v>
      </c>
      <c r="W163" s="216" t="e">
        <f t="shared" ca="1" si="164"/>
        <v>#N/A</v>
      </c>
      <c r="X163" s="216" t="e">
        <f t="shared" ca="1" si="164"/>
        <v>#N/A</v>
      </c>
      <c r="Y163" s="216" t="e">
        <f t="shared" ca="1" si="164"/>
        <v>#N/A</v>
      </c>
      <c r="Z163" s="216" t="e">
        <f t="shared" ca="1" si="164"/>
        <v>#N/A</v>
      </c>
      <c r="AA163" s="216" t="e">
        <f t="shared" ca="1" si="164"/>
        <v>#N/A</v>
      </c>
      <c r="AB163" s="216" t="e">
        <f t="shared" ca="1" si="164"/>
        <v>#N/A</v>
      </c>
      <c r="AC163" s="216" t="e">
        <f t="shared" ca="1" si="164"/>
        <v>#N/A</v>
      </c>
      <c r="AD163" s="216" t="e">
        <f t="shared" ca="1" si="163"/>
        <v>#N/A</v>
      </c>
      <c r="AE163" s="216" t="e">
        <f t="shared" ca="1" si="163"/>
        <v>#N/A</v>
      </c>
      <c r="AF163" s="216" t="e">
        <f t="shared" ca="1" si="163"/>
        <v>#N/A</v>
      </c>
      <c r="AG163" s="216" t="e">
        <f t="shared" ca="1" si="163"/>
        <v>#N/A</v>
      </c>
      <c r="AH163" s="216" t="e">
        <f t="shared" ca="1" si="163"/>
        <v>#N/A</v>
      </c>
      <c r="AI163" s="216" t="e">
        <f t="shared" ca="1" si="163"/>
        <v>#N/A</v>
      </c>
      <c r="AJ163" s="216" t="e">
        <f t="shared" ca="1" si="163"/>
        <v>#N/A</v>
      </c>
      <c r="AK163" s="216" t="e">
        <f t="shared" ca="1" si="163"/>
        <v>#N/A</v>
      </c>
      <c r="AL163" s="216" t="e">
        <f t="shared" ca="1" si="163"/>
        <v>#N/A</v>
      </c>
      <c r="AM163" s="216" t="e">
        <f t="shared" ca="1" si="163"/>
        <v>#N/A</v>
      </c>
      <c r="AN163" s="216" t="e">
        <f t="shared" ca="1" si="163"/>
        <v>#N/A</v>
      </c>
      <c r="AO163" s="216" t="e">
        <f t="shared" ca="1" si="163"/>
        <v>#N/A</v>
      </c>
      <c r="AP163" s="216" t="e">
        <f t="shared" ca="1" si="163"/>
        <v>#N/A</v>
      </c>
      <c r="AQ163" s="216" t="e">
        <f t="shared" ca="1" si="163"/>
        <v>#N/A</v>
      </c>
      <c r="AR163" s="216" t="e">
        <f t="shared" ca="1" si="163"/>
        <v>#N/A</v>
      </c>
      <c r="AS163" s="223" t="e">
        <f t="shared" ca="1" si="161"/>
        <v>#N/A</v>
      </c>
      <c r="AU163" s="215" t="e">
        <f t="shared" ca="1" si="162"/>
        <v>#N/A</v>
      </c>
      <c r="AV163" s="216" t="e">
        <f t="shared" ca="1" si="162"/>
        <v>#N/A</v>
      </c>
      <c r="AW163" s="217" t="e">
        <f t="shared" ca="1" si="165"/>
        <v>#N/A</v>
      </c>
      <c r="AX163" s="218" t="e">
        <f t="shared" ca="1" si="165"/>
        <v>#N/A</v>
      </c>
      <c r="AY163" s="218" t="e">
        <f t="shared" ca="1" si="165"/>
        <v>#N/A</v>
      </c>
      <c r="AZ163" s="218" t="e">
        <f t="shared" ca="1" si="133"/>
        <v>#N/A</v>
      </c>
      <c r="BA163" s="219" t="e">
        <f t="shared" ca="1" si="133"/>
        <v>#N/A</v>
      </c>
    </row>
    <row r="164" spans="2:53" s="70" customFormat="1" ht="15" customHeight="1">
      <c r="B164"/>
      <c r="C164"/>
      <c r="M164" s="50" t="e">
        <f t="shared" ca="1" si="132"/>
        <v>#N/A</v>
      </c>
      <c r="N164" s="216" t="e">
        <f t="shared" ca="1" si="164"/>
        <v>#N/A</v>
      </c>
      <c r="O164" s="216" t="e">
        <f t="shared" ca="1" si="164"/>
        <v>#N/A</v>
      </c>
      <c r="P164" s="216" t="e">
        <f t="shared" ca="1" si="164"/>
        <v>#N/A</v>
      </c>
      <c r="Q164" s="216" t="e">
        <f t="shared" ca="1" si="164"/>
        <v>#N/A</v>
      </c>
      <c r="R164" s="216" t="e">
        <f t="shared" ca="1" si="164"/>
        <v>#N/A</v>
      </c>
      <c r="S164" s="216" t="e">
        <f t="shared" ca="1" si="164"/>
        <v>#N/A</v>
      </c>
      <c r="T164" s="216" t="e">
        <f t="shared" ca="1" si="164"/>
        <v>#N/A</v>
      </c>
      <c r="U164" s="216" t="e">
        <f t="shared" ca="1" si="164"/>
        <v>#N/A</v>
      </c>
      <c r="V164" s="216" t="e">
        <f t="shared" ca="1" si="164"/>
        <v>#N/A</v>
      </c>
      <c r="W164" s="216" t="e">
        <f t="shared" ca="1" si="164"/>
        <v>#N/A</v>
      </c>
      <c r="X164" s="216" t="e">
        <f t="shared" ca="1" si="164"/>
        <v>#N/A</v>
      </c>
      <c r="Y164" s="216" t="e">
        <f t="shared" ca="1" si="164"/>
        <v>#N/A</v>
      </c>
      <c r="Z164" s="216" t="e">
        <f t="shared" ca="1" si="164"/>
        <v>#N/A</v>
      </c>
      <c r="AA164" s="216" t="e">
        <f t="shared" ca="1" si="164"/>
        <v>#N/A</v>
      </c>
      <c r="AB164" s="216" t="e">
        <f t="shared" ca="1" si="164"/>
        <v>#N/A</v>
      </c>
      <c r="AC164" s="216" t="e">
        <f t="shared" ca="1" si="164"/>
        <v>#N/A</v>
      </c>
      <c r="AD164" s="216" t="e">
        <f t="shared" ca="1" si="163"/>
        <v>#N/A</v>
      </c>
      <c r="AE164" s="216" t="e">
        <f t="shared" ca="1" si="163"/>
        <v>#N/A</v>
      </c>
      <c r="AF164" s="216" t="e">
        <f t="shared" ca="1" si="163"/>
        <v>#N/A</v>
      </c>
      <c r="AG164" s="216" t="e">
        <f t="shared" ca="1" si="163"/>
        <v>#N/A</v>
      </c>
      <c r="AH164" s="216" t="e">
        <f t="shared" ca="1" si="163"/>
        <v>#N/A</v>
      </c>
      <c r="AI164" s="216" t="e">
        <f t="shared" ca="1" si="163"/>
        <v>#N/A</v>
      </c>
      <c r="AJ164" s="216" t="e">
        <f t="shared" ca="1" si="163"/>
        <v>#N/A</v>
      </c>
      <c r="AK164" s="216" t="e">
        <f t="shared" ca="1" si="163"/>
        <v>#N/A</v>
      </c>
      <c r="AL164" s="216" t="e">
        <f t="shared" ca="1" si="163"/>
        <v>#N/A</v>
      </c>
      <c r="AM164" s="216" t="e">
        <f t="shared" ca="1" si="163"/>
        <v>#N/A</v>
      </c>
      <c r="AN164" s="216" t="e">
        <f t="shared" ca="1" si="163"/>
        <v>#N/A</v>
      </c>
      <c r="AO164" s="216" t="e">
        <f t="shared" ca="1" si="163"/>
        <v>#N/A</v>
      </c>
      <c r="AP164" s="216" t="e">
        <f t="shared" ca="1" si="163"/>
        <v>#N/A</v>
      </c>
      <c r="AQ164" s="216" t="e">
        <f t="shared" ca="1" si="163"/>
        <v>#N/A</v>
      </c>
      <c r="AR164" s="216" t="e">
        <f t="shared" ca="1" si="163"/>
        <v>#N/A</v>
      </c>
      <c r="AS164" s="223" t="e">
        <f t="shared" ca="1" si="161"/>
        <v>#N/A</v>
      </c>
      <c r="AU164" s="215" t="e">
        <f t="shared" ca="1" si="162"/>
        <v>#N/A</v>
      </c>
      <c r="AV164" s="216" t="e">
        <f t="shared" ca="1" si="162"/>
        <v>#N/A</v>
      </c>
      <c r="AW164" s="217" t="e">
        <f t="shared" ca="1" si="165"/>
        <v>#N/A</v>
      </c>
      <c r="AX164" s="218" t="e">
        <f t="shared" ca="1" si="165"/>
        <v>#N/A</v>
      </c>
      <c r="AY164" s="218" t="e">
        <f t="shared" ca="1" si="165"/>
        <v>#N/A</v>
      </c>
      <c r="AZ164" s="218" t="e">
        <f t="shared" ca="1" si="133"/>
        <v>#N/A</v>
      </c>
      <c r="BA164" s="219" t="e">
        <f t="shared" ca="1" si="133"/>
        <v>#N/A</v>
      </c>
    </row>
    <row r="165" spans="2:53" s="70" customFormat="1" ht="15" customHeight="1">
      <c r="B165"/>
      <c r="C165"/>
      <c r="M165" s="50" t="e">
        <f t="shared" ca="1" si="132"/>
        <v>#N/A</v>
      </c>
      <c r="N165" s="216" t="e">
        <f t="shared" ca="1" si="164"/>
        <v>#N/A</v>
      </c>
      <c r="O165" s="216" t="e">
        <f t="shared" ca="1" si="164"/>
        <v>#N/A</v>
      </c>
      <c r="P165" s="216" t="e">
        <f t="shared" ca="1" si="164"/>
        <v>#N/A</v>
      </c>
      <c r="Q165" s="216" t="e">
        <f t="shared" ca="1" si="164"/>
        <v>#N/A</v>
      </c>
      <c r="R165" s="216" t="e">
        <f t="shared" ca="1" si="164"/>
        <v>#N/A</v>
      </c>
      <c r="S165" s="216" t="e">
        <f t="shared" ca="1" si="164"/>
        <v>#N/A</v>
      </c>
      <c r="T165" s="216" t="e">
        <f t="shared" ca="1" si="164"/>
        <v>#N/A</v>
      </c>
      <c r="U165" s="216" t="e">
        <f t="shared" ca="1" si="164"/>
        <v>#N/A</v>
      </c>
      <c r="V165" s="216" t="e">
        <f t="shared" ca="1" si="164"/>
        <v>#N/A</v>
      </c>
      <c r="W165" s="216" t="e">
        <f t="shared" ca="1" si="164"/>
        <v>#N/A</v>
      </c>
      <c r="X165" s="216" t="e">
        <f t="shared" ca="1" si="164"/>
        <v>#N/A</v>
      </c>
      <c r="Y165" s="216" t="e">
        <f t="shared" ca="1" si="164"/>
        <v>#N/A</v>
      </c>
      <c r="Z165" s="216" t="e">
        <f t="shared" ca="1" si="164"/>
        <v>#N/A</v>
      </c>
      <c r="AA165" s="216" t="e">
        <f t="shared" ca="1" si="164"/>
        <v>#N/A</v>
      </c>
      <c r="AB165" s="216" t="e">
        <f t="shared" ca="1" si="164"/>
        <v>#N/A</v>
      </c>
      <c r="AC165" s="216" t="e">
        <f t="shared" ca="1" si="164"/>
        <v>#N/A</v>
      </c>
      <c r="AD165" s="216" t="e">
        <f t="shared" ca="1" si="163"/>
        <v>#N/A</v>
      </c>
      <c r="AE165" s="216" t="e">
        <f t="shared" ca="1" si="163"/>
        <v>#N/A</v>
      </c>
      <c r="AF165" s="216" t="e">
        <f t="shared" ca="1" si="163"/>
        <v>#N/A</v>
      </c>
      <c r="AG165" s="216" t="e">
        <f t="shared" ca="1" si="163"/>
        <v>#N/A</v>
      </c>
      <c r="AH165" s="216" t="e">
        <f t="shared" ca="1" si="163"/>
        <v>#N/A</v>
      </c>
      <c r="AI165" s="216" t="e">
        <f t="shared" ca="1" si="163"/>
        <v>#N/A</v>
      </c>
      <c r="AJ165" s="216" t="e">
        <f t="shared" ca="1" si="163"/>
        <v>#N/A</v>
      </c>
      <c r="AK165" s="216" t="e">
        <f t="shared" ca="1" si="163"/>
        <v>#N/A</v>
      </c>
      <c r="AL165" s="216" t="e">
        <f t="shared" ca="1" si="163"/>
        <v>#N/A</v>
      </c>
      <c r="AM165" s="216" t="e">
        <f t="shared" ca="1" si="163"/>
        <v>#N/A</v>
      </c>
      <c r="AN165" s="216" t="e">
        <f t="shared" ca="1" si="163"/>
        <v>#N/A</v>
      </c>
      <c r="AO165" s="216" t="e">
        <f t="shared" ca="1" si="163"/>
        <v>#N/A</v>
      </c>
      <c r="AP165" s="216" t="e">
        <f t="shared" ca="1" si="163"/>
        <v>#N/A</v>
      </c>
      <c r="AQ165" s="216" t="e">
        <f t="shared" ca="1" si="163"/>
        <v>#N/A</v>
      </c>
      <c r="AR165" s="216" t="e">
        <f t="shared" ca="1" si="163"/>
        <v>#N/A</v>
      </c>
      <c r="AS165" s="223" t="e">
        <f t="shared" ca="1" si="161"/>
        <v>#N/A</v>
      </c>
      <c r="AU165" s="215" t="e">
        <f t="shared" ca="1" si="162"/>
        <v>#N/A</v>
      </c>
      <c r="AV165" s="216" t="e">
        <f t="shared" ca="1" si="162"/>
        <v>#N/A</v>
      </c>
      <c r="AW165" s="217" t="e">
        <f t="shared" ca="1" si="165"/>
        <v>#N/A</v>
      </c>
      <c r="AX165" s="218" t="e">
        <f t="shared" ca="1" si="165"/>
        <v>#N/A</v>
      </c>
      <c r="AY165" s="218" t="e">
        <f t="shared" ca="1" si="165"/>
        <v>#N/A</v>
      </c>
      <c r="AZ165" s="218" t="e">
        <f t="shared" ca="1" si="133"/>
        <v>#N/A</v>
      </c>
      <c r="BA165" s="219" t="e">
        <f t="shared" ca="1" si="133"/>
        <v>#N/A</v>
      </c>
    </row>
    <row r="166" spans="2:53" s="70" customFormat="1" ht="15" customHeight="1">
      <c r="B166"/>
      <c r="C166"/>
      <c r="M166" s="50" t="e">
        <f t="shared" ca="1" si="132"/>
        <v>#N/A</v>
      </c>
      <c r="N166" s="216" t="e">
        <f t="shared" ca="1" si="164"/>
        <v>#N/A</v>
      </c>
      <c r="O166" s="216" t="e">
        <f t="shared" ca="1" si="164"/>
        <v>#N/A</v>
      </c>
      <c r="P166" s="216" t="e">
        <f t="shared" ca="1" si="164"/>
        <v>#N/A</v>
      </c>
      <c r="Q166" s="216" t="e">
        <f t="shared" ca="1" si="164"/>
        <v>#N/A</v>
      </c>
      <c r="R166" s="216" t="e">
        <f t="shared" ca="1" si="164"/>
        <v>#N/A</v>
      </c>
      <c r="S166" s="216" t="e">
        <f t="shared" ca="1" si="164"/>
        <v>#N/A</v>
      </c>
      <c r="T166" s="216" t="e">
        <f t="shared" ca="1" si="164"/>
        <v>#N/A</v>
      </c>
      <c r="U166" s="216" t="e">
        <f t="shared" ca="1" si="164"/>
        <v>#N/A</v>
      </c>
      <c r="V166" s="216" t="e">
        <f t="shared" ca="1" si="164"/>
        <v>#N/A</v>
      </c>
      <c r="W166" s="216" t="e">
        <f t="shared" ca="1" si="164"/>
        <v>#N/A</v>
      </c>
      <c r="X166" s="216" t="e">
        <f t="shared" ca="1" si="164"/>
        <v>#N/A</v>
      </c>
      <c r="Y166" s="216" t="e">
        <f t="shared" ca="1" si="164"/>
        <v>#N/A</v>
      </c>
      <c r="Z166" s="216" t="e">
        <f t="shared" ca="1" si="164"/>
        <v>#N/A</v>
      </c>
      <c r="AA166" s="216" t="e">
        <f t="shared" ca="1" si="164"/>
        <v>#N/A</v>
      </c>
      <c r="AB166" s="216" t="e">
        <f t="shared" ca="1" si="164"/>
        <v>#N/A</v>
      </c>
      <c r="AC166" s="216" t="e">
        <f t="shared" ca="1" si="164"/>
        <v>#N/A</v>
      </c>
      <c r="AD166" s="216" t="e">
        <f t="shared" ca="1" si="163"/>
        <v>#N/A</v>
      </c>
      <c r="AE166" s="216" t="e">
        <f t="shared" ca="1" si="163"/>
        <v>#N/A</v>
      </c>
      <c r="AF166" s="216" t="e">
        <f t="shared" ca="1" si="163"/>
        <v>#N/A</v>
      </c>
      <c r="AG166" s="216" t="e">
        <f t="shared" ca="1" si="163"/>
        <v>#N/A</v>
      </c>
      <c r="AH166" s="216" t="e">
        <f t="shared" ca="1" si="163"/>
        <v>#N/A</v>
      </c>
      <c r="AI166" s="216" t="e">
        <f t="shared" ca="1" si="163"/>
        <v>#N/A</v>
      </c>
      <c r="AJ166" s="216" t="e">
        <f t="shared" ca="1" si="163"/>
        <v>#N/A</v>
      </c>
      <c r="AK166" s="216" t="e">
        <f t="shared" ca="1" si="163"/>
        <v>#N/A</v>
      </c>
      <c r="AL166" s="216" t="e">
        <f t="shared" ca="1" si="163"/>
        <v>#N/A</v>
      </c>
      <c r="AM166" s="216" t="e">
        <f t="shared" ca="1" si="163"/>
        <v>#N/A</v>
      </c>
      <c r="AN166" s="216" t="e">
        <f t="shared" ca="1" si="163"/>
        <v>#N/A</v>
      </c>
      <c r="AO166" s="216" t="e">
        <f t="shared" ca="1" si="163"/>
        <v>#N/A</v>
      </c>
      <c r="AP166" s="216" t="e">
        <f t="shared" ca="1" si="163"/>
        <v>#N/A</v>
      </c>
      <c r="AQ166" s="216" t="e">
        <f t="shared" ca="1" si="163"/>
        <v>#N/A</v>
      </c>
      <c r="AR166" s="216" t="e">
        <f t="shared" ca="1" si="163"/>
        <v>#N/A</v>
      </c>
      <c r="AS166" s="223" t="e">
        <f t="shared" ca="1" si="161"/>
        <v>#N/A</v>
      </c>
      <c r="AU166" s="215" t="e">
        <f t="shared" ca="1" si="162"/>
        <v>#N/A</v>
      </c>
      <c r="AV166" s="216" t="e">
        <f t="shared" ca="1" si="162"/>
        <v>#N/A</v>
      </c>
      <c r="AW166" s="217" t="e">
        <f t="shared" ca="1" si="165"/>
        <v>#N/A</v>
      </c>
      <c r="AX166" s="218" t="e">
        <f t="shared" ca="1" si="165"/>
        <v>#N/A</v>
      </c>
      <c r="AY166" s="218" t="e">
        <f t="shared" ca="1" si="165"/>
        <v>#N/A</v>
      </c>
      <c r="AZ166" s="218" t="e">
        <f t="shared" ca="1" si="133"/>
        <v>#N/A</v>
      </c>
      <c r="BA166" s="219" t="e">
        <f t="shared" ca="1" si="133"/>
        <v>#N/A</v>
      </c>
    </row>
    <row r="167" spans="2:53" s="70" customFormat="1" ht="15" customHeight="1">
      <c r="B167"/>
      <c r="C167"/>
      <c r="M167" s="50" t="e">
        <f t="shared" ca="1" si="132"/>
        <v>#N/A</v>
      </c>
      <c r="N167" s="216" t="e">
        <f t="shared" ca="1" si="164"/>
        <v>#N/A</v>
      </c>
      <c r="O167" s="216" t="e">
        <f t="shared" ca="1" si="164"/>
        <v>#N/A</v>
      </c>
      <c r="P167" s="216" t="e">
        <f t="shared" ca="1" si="164"/>
        <v>#N/A</v>
      </c>
      <c r="Q167" s="216" t="e">
        <f t="shared" ca="1" si="164"/>
        <v>#N/A</v>
      </c>
      <c r="R167" s="216" t="e">
        <f t="shared" ca="1" si="164"/>
        <v>#N/A</v>
      </c>
      <c r="S167" s="216" t="e">
        <f t="shared" ca="1" si="164"/>
        <v>#N/A</v>
      </c>
      <c r="T167" s="216" t="e">
        <f t="shared" ca="1" si="164"/>
        <v>#N/A</v>
      </c>
      <c r="U167" s="216" t="e">
        <f t="shared" ca="1" si="164"/>
        <v>#N/A</v>
      </c>
      <c r="V167" s="216" t="e">
        <f t="shared" ca="1" si="164"/>
        <v>#N/A</v>
      </c>
      <c r="W167" s="216" t="e">
        <f t="shared" ca="1" si="164"/>
        <v>#N/A</v>
      </c>
      <c r="X167" s="216" t="e">
        <f t="shared" ca="1" si="164"/>
        <v>#N/A</v>
      </c>
      <c r="Y167" s="216" t="e">
        <f t="shared" ca="1" si="164"/>
        <v>#N/A</v>
      </c>
      <c r="Z167" s="216" t="e">
        <f t="shared" ca="1" si="164"/>
        <v>#N/A</v>
      </c>
      <c r="AA167" s="216" t="e">
        <f t="shared" ca="1" si="164"/>
        <v>#N/A</v>
      </c>
      <c r="AB167" s="216" t="e">
        <f t="shared" ca="1" si="164"/>
        <v>#N/A</v>
      </c>
      <c r="AC167" s="216" t="e">
        <f t="shared" ca="1" si="164"/>
        <v>#N/A</v>
      </c>
      <c r="AD167" s="216" t="e">
        <f t="shared" ca="1" si="163"/>
        <v>#N/A</v>
      </c>
      <c r="AE167" s="216" t="e">
        <f t="shared" ca="1" si="163"/>
        <v>#N/A</v>
      </c>
      <c r="AF167" s="216" t="e">
        <f t="shared" ca="1" si="163"/>
        <v>#N/A</v>
      </c>
      <c r="AG167" s="216" t="e">
        <f t="shared" ca="1" si="163"/>
        <v>#N/A</v>
      </c>
      <c r="AH167" s="216" t="e">
        <f t="shared" ca="1" si="163"/>
        <v>#N/A</v>
      </c>
      <c r="AI167" s="216" t="e">
        <f t="shared" ca="1" si="163"/>
        <v>#N/A</v>
      </c>
      <c r="AJ167" s="216" t="e">
        <f t="shared" ca="1" si="163"/>
        <v>#N/A</v>
      </c>
      <c r="AK167" s="216" t="e">
        <f t="shared" ca="1" si="163"/>
        <v>#N/A</v>
      </c>
      <c r="AL167" s="216" t="e">
        <f t="shared" ca="1" si="163"/>
        <v>#N/A</v>
      </c>
      <c r="AM167" s="216" t="e">
        <f t="shared" ca="1" si="163"/>
        <v>#N/A</v>
      </c>
      <c r="AN167" s="216" t="e">
        <f t="shared" ca="1" si="163"/>
        <v>#N/A</v>
      </c>
      <c r="AO167" s="216" t="e">
        <f t="shared" ca="1" si="163"/>
        <v>#N/A</v>
      </c>
      <c r="AP167" s="216" t="e">
        <f t="shared" ca="1" si="163"/>
        <v>#N/A</v>
      </c>
      <c r="AQ167" s="216" t="e">
        <f t="shared" ca="1" si="163"/>
        <v>#N/A</v>
      </c>
      <c r="AR167" s="216" t="e">
        <f t="shared" ca="1" si="163"/>
        <v>#N/A</v>
      </c>
      <c r="AS167" s="223" t="e">
        <f t="shared" ca="1" si="161"/>
        <v>#N/A</v>
      </c>
      <c r="AU167" s="215" t="e">
        <f t="shared" ca="1" si="162"/>
        <v>#N/A</v>
      </c>
      <c r="AV167" s="216" t="e">
        <f t="shared" ca="1" si="162"/>
        <v>#N/A</v>
      </c>
      <c r="AW167" s="217" t="e">
        <f t="shared" ca="1" si="165"/>
        <v>#N/A</v>
      </c>
      <c r="AX167" s="218" t="e">
        <f t="shared" ca="1" si="165"/>
        <v>#N/A</v>
      </c>
      <c r="AY167" s="218" t="e">
        <f t="shared" ca="1" si="165"/>
        <v>#N/A</v>
      </c>
      <c r="AZ167" s="218" t="e">
        <f t="shared" ca="1" si="133"/>
        <v>#N/A</v>
      </c>
      <c r="BA167" s="219" t="e">
        <f t="shared" ca="1" si="133"/>
        <v>#N/A</v>
      </c>
    </row>
    <row r="168" spans="2:53" s="70" customFormat="1" ht="15" customHeight="1">
      <c r="B168"/>
      <c r="C168"/>
      <c r="M168" s="50" t="e">
        <f t="shared" ca="1" si="132"/>
        <v>#N/A</v>
      </c>
      <c r="N168" s="216" t="e">
        <f t="shared" ca="1" si="164"/>
        <v>#N/A</v>
      </c>
      <c r="O168" s="216" t="e">
        <f t="shared" ca="1" si="164"/>
        <v>#N/A</v>
      </c>
      <c r="P168" s="216" t="e">
        <f t="shared" ca="1" si="164"/>
        <v>#N/A</v>
      </c>
      <c r="Q168" s="216" t="e">
        <f t="shared" ca="1" si="164"/>
        <v>#N/A</v>
      </c>
      <c r="R168" s="216" t="e">
        <f t="shared" ca="1" si="164"/>
        <v>#N/A</v>
      </c>
      <c r="S168" s="216" t="e">
        <f t="shared" ca="1" si="164"/>
        <v>#N/A</v>
      </c>
      <c r="T168" s="216" t="e">
        <f t="shared" ca="1" si="164"/>
        <v>#N/A</v>
      </c>
      <c r="U168" s="216" t="e">
        <f t="shared" ca="1" si="164"/>
        <v>#N/A</v>
      </c>
      <c r="V168" s="216" t="e">
        <f t="shared" ca="1" si="164"/>
        <v>#N/A</v>
      </c>
      <c r="W168" s="216" t="e">
        <f t="shared" ca="1" si="164"/>
        <v>#N/A</v>
      </c>
      <c r="X168" s="216" t="e">
        <f t="shared" ca="1" si="164"/>
        <v>#N/A</v>
      </c>
      <c r="Y168" s="216" t="e">
        <f t="shared" ca="1" si="164"/>
        <v>#N/A</v>
      </c>
      <c r="Z168" s="216" t="e">
        <f t="shared" ca="1" si="164"/>
        <v>#N/A</v>
      </c>
      <c r="AA168" s="216" t="e">
        <f t="shared" ca="1" si="164"/>
        <v>#N/A</v>
      </c>
      <c r="AB168" s="216" t="e">
        <f t="shared" ca="1" si="164"/>
        <v>#N/A</v>
      </c>
      <c r="AC168" s="216" t="e">
        <f t="shared" ca="1" si="164"/>
        <v>#N/A</v>
      </c>
      <c r="AD168" s="216" t="e">
        <f t="shared" ca="1" si="163"/>
        <v>#N/A</v>
      </c>
      <c r="AE168" s="216" t="e">
        <f t="shared" ca="1" si="163"/>
        <v>#N/A</v>
      </c>
      <c r="AF168" s="216" t="e">
        <f t="shared" ca="1" si="163"/>
        <v>#N/A</v>
      </c>
      <c r="AG168" s="216" t="e">
        <f t="shared" ca="1" si="163"/>
        <v>#N/A</v>
      </c>
      <c r="AH168" s="216" t="e">
        <f t="shared" ca="1" si="163"/>
        <v>#N/A</v>
      </c>
      <c r="AI168" s="216" t="e">
        <f t="shared" ca="1" si="163"/>
        <v>#N/A</v>
      </c>
      <c r="AJ168" s="216" t="e">
        <f t="shared" ca="1" si="163"/>
        <v>#N/A</v>
      </c>
      <c r="AK168" s="216" t="e">
        <f t="shared" ca="1" si="163"/>
        <v>#N/A</v>
      </c>
      <c r="AL168" s="216" t="e">
        <f t="shared" ca="1" si="163"/>
        <v>#N/A</v>
      </c>
      <c r="AM168" s="216" t="e">
        <f t="shared" ca="1" si="163"/>
        <v>#N/A</v>
      </c>
      <c r="AN168" s="216" t="e">
        <f t="shared" ca="1" si="163"/>
        <v>#N/A</v>
      </c>
      <c r="AO168" s="216" t="e">
        <f t="shared" ca="1" si="163"/>
        <v>#N/A</v>
      </c>
      <c r="AP168" s="216" t="e">
        <f t="shared" ca="1" si="163"/>
        <v>#N/A</v>
      </c>
      <c r="AQ168" s="216" t="e">
        <f t="shared" ca="1" si="163"/>
        <v>#N/A</v>
      </c>
      <c r="AR168" s="216" t="e">
        <f t="shared" ca="1" si="163"/>
        <v>#N/A</v>
      </c>
      <c r="AS168" s="223" t="e">
        <f t="shared" ca="1" si="161"/>
        <v>#N/A</v>
      </c>
      <c r="AU168" s="215" t="e">
        <f t="shared" ca="1" si="162"/>
        <v>#N/A</v>
      </c>
      <c r="AV168" s="216" t="e">
        <f t="shared" ca="1" si="162"/>
        <v>#N/A</v>
      </c>
      <c r="AW168" s="217" t="e">
        <f t="shared" ca="1" si="165"/>
        <v>#N/A</v>
      </c>
      <c r="AX168" s="218" t="e">
        <f t="shared" ca="1" si="165"/>
        <v>#N/A</v>
      </c>
      <c r="AY168" s="218" t="e">
        <f t="shared" ca="1" si="165"/>
        <v>#N/A</v>
      </c>
      <c r="AZ168" s="218" t="e">
        <f t="shared" ca="1" si="133"/>
        <v>#N/A</v>
      </c>
      <c r="BA168" s="219" t="e">
        <f t="shared" ca="1" si="133"/>
        <v>#N/A</v>
      </c>
    </row>
    <row r="169" spans="2:53" s="70" customFormat="1" ht="15" customHeight="1">
      <c r="B169"/>
      <c r="C169"/>
      <c r="M169" s="50" t="e">
        <f t="shared" ca="1" si="132"/>
        <v>#N/A</v>
      </c>
      <c r="N169" s="216" t="e">
        <f t="shared" ca="1" si="164"/>
        <v>#N/A</v>
      </c>
      <c r="O169" s="216" t="e">
        <f t="shared" ca="1" si="164"/>
        <v>#N/A</v>
      </c>
      <c r="P169" s="216" t="e">
        <f t="shared" ca="1" si="164"/>
        <v>#N/A</v>
      </c>
      <c r="Q169" s="216" t="e">
        <f t="shared" ca="1" si="164"/>
        <v>#N/A</v>
      </c>
      <c r="R169" s="216" t="e">
        <f t="shared" ca="1" si="164"/>
        <v>#N/A</v>
      </c>
      <c r="S169" s="216" t="e">
        <f t="shared" ca="1" si="164"/>
        <v>#N/A</v>
      </c>
      <c r="T169" s="216" t="e">
        <f t="shared" ca="1" si="164"/>
        <v>#N/A</v>
      </c>
      <c r="U169" s="216" t="e">
        <f t="shared" ca="1" si="164"/>
        <v>#N/A</v>
      </c>
      <c r="V169" s="216" t="e">
        <f t="shared" ca="1" si="164"/>
        <v>#N/A</v>
      </c>
      <c r="W169" s="216" t="e">
        <f t="shared" ca="1" si="164"/>
        <v>#N/A</v>
      </c>
      <c r="X169" s="216" t="e">
        <f t="shared" ca="1" si="164"/>
        <v>#N/A</v>
      </c>
      <c r="Y169" s="216" t="e">
        <f t="shared" ca="1" si="164"/>
        <v>#N/A</v>
      </c>
      <c r="Z169" s="216" t="e">
        <f t="shared" ca="1" si="164"/>
        <v>#N/A</v>
      </c>
      <c r="AA169" s="216" t="e">
        <f t="shared" ca="1" si="164"/>
        <v>#N/A</v>
      </c>
      <c r="AB169" s="216" t="e">
        <f t="shared" ca="1" si="164"/>
        <v>#N/A</v>
      </c>
      <c r="AC169" s="216" t="e">
        <f t="shared" ca="1" si="164"/>
        <v>#N/A</v>
      </c>
      <c r="AD169" s="216" t="e">
        <f t="shared" ca="1" si="163"/>
        <v>#N/A</v>
      </c>
      <c r="AE169" s="216" t="e">
        <f t="shared" ca="1" si="163"/>
        <v>#N/A</v>
      </c>
      <c r="AF169" s="216" t="e">
        <f t="shared" ca="1" si="163"/>
        <v>#N/A</v>
      </c>
      <c r="AG169" s="216" t="e">
        <f t="shared" ca="1" si="163"/>
        <v>#N/A</v>
      </c>
      <c r="AH169" s="216" t="e">
        <f t="shared" ca="1" si="163"/>
        <v>#N/A</v>
      </c>
      <c r="AI169" s="216" t="e">
        <f t="shared" ca="1" si="163"/>
        <v>#N/A</v>
      </c>
      <c r="AJ169" s="216" t="e">
        <f t="shared" ca="1" si="163"/>
        <v>#N/A</v>
      </c>
      <c r="AK169" s="216" t="e">
        <f t="shared" ca="1" si="163"/>
        <v>#N/A</v>
      </c>
      <c r="AL169" s="216" t="e">
        <f t="shared" ca="1" si="163"/>
        <v>#N/A</v>
      </c>
      <c r="AM169" s="216" t="e">
        <f t="shared" ca="1" si="163"/>
        <v>#N/A</v>
      </c>
      <c r="AN169" s="216" t="e">
        <f t="shared" ca="1" si="163"/>
        <v>#N/A</v>
      </c>
      <c r="AO169" s="216" t="e">
        <f t="shared" ca="1" si="163"/>
        <v>#N/A</v>
      </c>
      <c r="AP169" s="216" t="e">
        <f t="shared" ca="1" si="163"/>
        <v>#N/A</v>
      </c>
      <c r="AQ169" s="216" t="e">
        <f t="shared" ca="1" si="163"/>
        <v>#N/A</v>
      </c>
      <c r="AR169" s="216" t="e">
        <f t="shared" ca="1" si="163"/>
        <v>#N/A</v>
      </c>
      <c r="AS169" s="223" t="e">
        <f t="shared" ref="AS169:AS184" ca="1" si="166">IF(ROW()-ROW(AS$105)&lt;=HLOOKUP($M169,$N$97:$AM$99,3,FALSE),INDIRECT($M169&amp;"!"&amp;ADDRESS(ROW()-HLOOKUP($M169,$N$97:$AM$99,3,FALSE)+HLOOKUP($M169,$N$97:$AM$99,2,FALSE),COLUMN(),4)))</f>
        <v>#N/A</v>
      </c>
      <c r="AU169" s="215" t="e">
        <f t="shared" ca="1" si="162"/>
        <v>#N/A</v>
      </c>
      <c r="AV169" s="216" t="e">
        <f t="shared" ca="1" si="162"/>
        <v>#N/A</v>
      </c>
      <c r="AW169" s="217" t="e">
        <f t="shared" ca="1" si="165"/>
        <v>#N/A</v>
      </c>
      <c r="AX169" s="218" t="e">
        <f t="shared" ca="1" si="165"/>
        <v>#N/A</v>
      </c>
      <c r="AY169" s="218" t="e">
        <f t="shared" ca="1" si="165"/>
        <v>#N/A</v>
      </c>
      <c r="AZ169" s="218" t="e">
        <f t="shared" ca="1" si="133"/>
        <v>#N/A</v>
      </c>
      <c r="BA169" s="219" t="e">
        <f t="shared" ca="1" si="133"/>
        <v>#N/A</v>
      </c>
    </row>
    <row r="170" spans="2:53" s="70" customFormat="1" ht="15" customHeight="1">
      <c r="B170"/>
      <c r="C170"/>
      <c r="M170" s="50" t="e">
        <f t="shared" ca="1" si="132"/>
        <v>#N/A</v>
      </c>
      <c r="N170" s="216" t="e">
        <f t="shared" ca="1" si="164"/>
        <v>#N/A</v>
      </c>
      <c r="O170" s="216" t="e">
        <f t="shared" ca="1" si="164"/>
        <v>#N/A</v>
      </c>
      <c r="P170" s="216" t="e">
        <f t="shared" ca="1" si="164"/>
        <v>#N/A</v>
      </c>
      <c r="Q170" s="216" t="e">
        <f t="shared" ca="1" si="164"/>
        <v>#N/A</v>
      </c>
      <c r="R170" s="216" t="e">
        <f t="shared" ca="1" si="164"/>
        <v>#N/A</v>
      </c>
      <c r="S170" s="216" t="e">
        <f t="shared" ca="1" si="164"/>
        <v>#N/A</v>
      </c>
      <c r="T170" s="216" t="e">
        <f t="shared" ca="1" si="164"/>
        <v>#N/A</v>
      </c>
      <c r="U170" s="216" t="e">
        <f t="shared" ca="1" si="164"/>
        <v>#N/A</v>
      </c>
      <c r="V170" s="216" t="e">
        <f t="shared" ca="1" si="164"/>
        <v>#N/A</v>
      </c>
      <c r="W170" s="216" t="e">
        <f t="shared" ca="1" si="164"/>
        <v>#N/A</v>
      </c>
      <c r="X170" s="216" t="e">
        <f t="shared" ca="1" si="164"/>
        <v>#N/A</v>
      </c>
      <c r="Y170" s="216" t="e">
        <f t="shared" ca="1" si="164"/>
        <v>#N/A</v>
      </c>
      <c r="Z170" s="216" t="e">
        <f t="shared" ca="1" si="164"/>
        <v>#N/A</v>
      </c>
      <c r="AA170" s="216" t="e">
        <f t="shared" ca="1" si="164"/>
        <v>#N/A</v>
      </c>
      <c r="AB170" s="216" t="e">
        <f t="shared" ca="1" si="164"/>
        <v>#N/A</v>
      </c>
      <c r="AC170" s="216" t="e">
        <f t="shared" ref="AC170:AR185" ca="1" si="167">IF(ROW()-ROW(AC$105)&lt;=HLOOKUP($M170,$N$97:$AM$99,3,FALSE),INDIRECT($M170&amp;"!"&amp;ADDRESS(ROW()-HLOOKUP($M170,$N$97:$AM$99,3,FALSE)+HLOOKUP($M170,$N$97:$AM$99,2,FALSE),COLUMN(),4)))</f>
        <v>#N/A</v>
      </c>
      <c r="AD170" s="216" t="e">
        <f t="shared" ca="1" si="167"/>
        <v>#N/A</v>
      </c>
      <c r="AE170" s="216" t="e">
        <f t="shared" ca="1" si="167"/>
        <v>#N/A</v>
      </c>
      <c r="AF170" s="216" t="e">
        <f t="shared" ca="1" si="167"/>
        <v>#N/A</v>
      </c>
      <c r="AG170" s="216" t="e">
        <f t="shared" ca="1" si="167"/>
        <v>#N/A</v>
      </c>
      <c r="AH170" s="216" t="e">
        <f t="shared" ca="1" si="167"/>
        <v>#N/A</v>
      </c>
      <c r="AI170" s="216" t="e">
        <f t="shared" ca="1" si="167"/>
        <v>#N/A</v>
      </c>
      <c r="AJ170" s="216" t="e">
        <f t="shared" ca="1" si="167"/>
        <v>#N/A</v>
      </c>
      <c r="AK170" s="216" t="e">
        <f t="shared" ca="1" si="167"/>
        <v>#N/A</v>
      </c>
      <c r="AL170" s="216" t="e">
        <f t="shared" ca="1" si="167"/>
        <v>#N/A</v>
      </c>
      <c r="AM170" s="216" t="e">
        <f t="shared" ca="1" si="167"/>
        <v>#N/A</v>
      </c>
      <c r="AN170" s="216" t="e">
        <f t="shared" ca="1" si="167"/>
        <v>#N/A</v>
      </c>
      <c r="AO170" s="216" t="e">
        <f t="shared" ca="1" si="167"/>
        <v>#N/A</v>
      </c>
      <c r="AP170" s="216" t="e">
        <f t="shared" ca="1" si="167"/>
        <v>#N/A</v>
      </c>
      <c r="AQ170" s="216" t="e">
        <f t="shared" ca="1" si="167"/>
        <v>#N/A</v>
      </c>
      <c r="AR170" s="216" t="e">
        <f t="shared" ca="1" si="167"/>
        <v>#N/A</v>
      </c>
      <c r="AS170" s="223" t="e">
        <f t="shared" ca="1" si="166"/>
        <v>#N/A</v>
      </c>
      <c r="AU170" s="215" t="e">
        <f t="shared" ca="1" si="162"/>
        <v>#N/A</v>
      </c>
      <c r="AV170" s="216" t="e">
        <f t="shared" ca="1" si="162"/>
        <v>#N/A</v>
      </c>
      <c r="AW170" s="217" t="e">
        <f t="shared" ca="1" si="165"/>
        <v>#N/A</v>
      </c>
      <c r="AX170" s="218" t="e">
        <f t="shared" ca="1" si="165"/>
        <v>#N/A</v>
      </c>
      <c r="AY170" s="218" t="e">
        <f t="shared" ca="1" si="165"/>
        <v>#N/A</v>
      </c>
      <c r="AZ170" s="218" t="e">
        <f t="shared" ca="1" si="133"/>
        <v>#N/A</v>
      </c>
      <c r="BA170" s="219" t="e">
        <f t="shared" ca="1" si="133"/>
        <v>#N/A</v>
      </c>
    </row>
    <row r="171" spans="2:53" s="70" customFormat="1" ht="15" customHeight="1">
      <c r="B171"/>
      <c r="C171"/>
      <c r="M171" s="50" t="e">
        <f t="shared" ca="1" si="132"/>
        <v>#N/A</v>
      </c>
      <c r="N171" s="216" t="e">
        <f t="shared" ref="N171:AC186" ca="1" si="168">IF(ROW()-ROW(N$105)&lt;=HLOOKUP($M171,$N$97:$AM$99,3,FALSE),INDIRECT($M171&amp;"!"&amp;ADDRESS(ROW()-HLOOKUP($M171,$N$97:$AM$99,3,FALSE)+HLOOKUP($M171,$N$97:$AM$99,2,FALSE),COLUMN(),4)))</f>
        <v>#N/A</v>
      </c>
      <c r="O171" s="216" t="e">
        <f t="shared" ca="1" si="168"/>
        <v>#N/A</v>
      </c>
      <c r="P171" s="216" t="e">
        <f t="shared" ca="1" si="168"/>
        <v>#N/A</v>
      </c>
      <c r="Q171" s="216" t="e">
        <f t="shared" ca="1" si="168"/>
        <v>#N/A</v>
      </c>
      <c r="R171" s="216" t="e">
        <f t="shared" ca="1" si="168"/>
        <v>#N/A</v>
      </c>
      <c r="S171" s="216" t="e">
        <f t="shared" ca="1" si="168"/>
        <v>#N/A</v>
      </c>
      <c r="T171" s="216" t="e">
        <f t="shared" ca="1" si="168"/>
        <v>#N/A</v>
      </c>
      <c r="U171" s="216" t="e">
        <f t="shared" ca="1" si="168"/>
        <v>#N/A</v>
      </c>
      <c r="V171" s="216" t="e">
        <f t="shared" ca="1" si="168"/>
        <v>#N/A</v>
      </c>
      <c r="W171" s="216" t="e">
        <f t="shared" ca="1" si="168"/>
        <v>#N/A</v>
      </c>
      <c r="X171" s="216" t="e">
        <f t="shared" ca="1" si="168"/>
        <v>#N/A</v>
      </c>
      <c r="Y171" s="216" t="e">
        <f t="shared" ca="1" si="168"/>
        <v>#N/A</v>
      </c>
      <c r="Z171" s="216" t="e">
        <f t="shared" ca="1" si="168"/>
        <v>#N/A</v>
      </c>
      <c r="AA171" s="216" t="e">
        <f t="shared" ca="1" si="168"/>
        <v>#N/A</v>
      </c>
      <c r="AB171" s="216" t="e">
        <f t="shared" ca="1" si="168"/>
        <v>#N/A</v>
      </c>
      <c r="AC171" s="216" t="e">
        <f t="shared" ca="1" si="168"/>
        <v>#N/A</v>
      </c>
      <c r="AD171" s="216" t="e">
        <f t="shared" ca="1" si="167"/>
        <v>#N/A</v>
      </c>
      <c r="AE171" s="216" t="e">
        <f t="shared" ca="1" si="167"/>
        <v>#N/A</v>
      </c>
      <c r="AF171" s="216" t="e">
        <f t="shared" ca="1" si="167"/>
        <v>#N/A</v>
      </c>
      <c r="AG171" s="216" t="e">
        <f t="shared" ca="1" si="167"/>
        <v>#N/A</v>
      </c>
      <c r="AH171" s="216" t="e">
        <f t="shared" ca="1" si="167"/>
        <v>#N/A</v>
      </c>
      <c r="AI171" s="216" t="e">
        <f t="shared" ca="1" si="167"/>
        <v>#N/A</v>
      </c>
      <c r="AJ171" s="216" t="e">
        <f t="shared" ca="1" si="167"/>
        <v>#N/A</v>
      </c>
      <c r="AK171" s="216" t="e">
        <f t="shared" ca="1" si="167"/>
        <v>#N/A</v>
      </c>
      <c r="AL171" s="216" t="e">
        <f t="shared" ca="1" si="167"/>
        <v>#N/A</v>
      </c>
      <c r="AM171" s="216" t="e">
        <f t="shared" ca="1" si="167"/>
        <v>#N/A</v>
      </c>
      <c r="AN171" s="216" t="e">
        <f t="shared" ca="1" si="167"/>
        <v>#N/A</v>
      </c>
      <c r="AO171" s="216" t="e">
        <f t="shared" ca="1" si="167"/>
        <v>#N/A</v>
      </c>
      <c r="AP171" s="216" t="e">
        <f t="shared" ca="1" si="167"/>
        <v>#N/A</v>
      </c>
      <c r="AQ171" s="216" t="e">
        <f t="shared" ca="1" si="167"/>
        <v>#N/A</v>
      </c>
      <c r="AR171" s="216" t="e">
        <f t="shared" ca="1" si="167"/>
        <v>#N/A</v>
      </c>
      <c r="AS171" s="223" t="e">
        <f t="shared" ca="1" si="166"/>
        <v>#N/A</v>
      </c>
      <c r="AU171" s="215" t="e">
        <f t="shared" ca="1" si="162"/>
        <v>#N/A</v>
      </c>
      <c r="AV171" s="216" t="e">
        <f t="shared" ca="1" si="162"/>
        <v>#N/A</v>
      </c>
      <c r="AW171" s="217" t="e">
        <f t="shared" ca="1" si="165"/>
        <v>#N/A</v>
      </c>
      <c r="AX171" s="218" t="e">
        <f t="shared" ca="1" si="165"/>
        <v>#N/A</v>
      </c>
      <c r="AY171" s="218" t="e">
        <f t="shared" ca="1" si="165"/>
        <v>#N/A</v>
      </c>
      <c r="AZ171" s="218" t="e">
        <f t="shared" ca="1" si="133"/>
        <v>#N/A</v>
      </c>
      <c r="BA171" s="219" t="e">
        <f t="shared" ca="1" si="133"/>
        <v>#N/A</v>
      </c>
    </row>
    <row r="172" spans="2:53" s="70" customFormat="1" ht="15" customHeight="1">
      <c r="B172"/>
      <c r="C172"/>
      <c r="M172" s="50" t="e">
        <f t="shared" ref="M172:M235" ca="1" si="169">IF(ROW()-ROW($M$105)&lt;=HLOOKUP(M171,$N$97:$AM$99,3,FALSE),M171,INDIRECT(ADDRESS(ROW($M$97),HLOOKUP(M171,$N$97:$AM$100,4,FALSE)+1,4)))</f>
        <v>#N/A</v>
      </c>
      <c r="N172" s="216" t="e">
        <f t="shared" ca="1" si="168"/>
        <v>#N/A</v>
      </c>
      <c r="O172" s="216" t="e">
        <f t="shared" ca="1" si="168"/>
        <v>#N/A</v>
      </c>
      <c r="P172" s="216" t="e">
        <f t="shared" ca="1" si="168"/>
        <v>#N/A</v>
      </c>
      <c r="Q172" s="216" t="e">
        <f t="shared" ca="1" si="168"/>
        <v>#N/A</v>
      </c>
      <c r="R172" s="216" t="e">
        <f t="shared" ca="1" si="168"/>
        <v>#N/A</v>
      </c>
      <c r="S172" s="216" t="e">
        <f t="shared" ca="1" si="168"/>
        <v>#N/A</v>
      </c>
      <c r="T172" s="216" t="e">
        <f t="shared" ca="1" si="168"/>
        <v>#N/A</v>
      </c>
      <c r="U172" s="216" t="e">
        <f t="shared" ca="1" si="168"/>
        <v>#N/A</v>
      </c>
      <c r="V172" s="216" t="e">
        <f t="shared" ca="1" si="168"/>
        <v>#N/A</v>
      </c>
      <c r="W172" s="216" t="e">
        <f t="shared" ca="1" si="168"/>
        <v>#N/A</v>
      </c>
      <c r="X172" s="216" t="e">
        <f t="shared" ca="1" si="168"/>
        <v>#N/A</v>
      </c>
      <c r="Y172" s="216" t="e">
        <f t="shared" ca="1" si="168"/>
        <v>#N/A</v>
      </c>
      <c r="Z172" s="216" t="e">
        <f t="shared" ca="1" si="168"/>
        <v>#N/A</v>
      </c>
      <c r="AA172" s="216" t="e">
        <f t="shared" ca="1" si="168"/>
        <v>#N/A</v>
      </c>
      <c r="AB172" s="216" t="e">
        <f t="shared" ca="1" si="168"/>
        <v>#N/A</v>
      </c>
      <c r="AC172" s="216" t="e">
        <f t="shared" ca="1" si="168"/>
        <v>#N/A</v>
      </c>
      <c r="AD172" s="216" t="e">
        <f t="shared" ca="1" si="167"/>
        <v>#N/A</v>
      </c>
      <c r="AE172" s="216" t="e">
        <f t="shared" ca="1" si="167"/>
        <v>#N/A</v>
      </c>
      <c r="AF172" s="216" t="e">
        <f t="shared" ca="1" si="167"/>
        <v>#N/A</v>
      </c>
      <c r="AG172" s="216" t="e">
        <f t="shared" ca="1" si="167"/>
        <v>#N/A</v>
      </c>
      <c r="AH172" s="216" t="e">
        <f t="shared" ca="1" si="167"/>
        <v>#N/A</v>
      </c>
      <c r="AI172" s="216" t="e">
        <f t="shared" ca="1" si="167"/>
        <v>#N/A</v>
      </c>
      <c r="AJ172" s="216" t="e">
        <f t="shared" ca="1" si="167"/>
        <v>#N/A</v>
      </c>
      <c r="AK172" s="216" t="e">
        <f t="shared" ca="1" si="167"/>
        <v>#N/A</v>
      </c>
      <c r="AL172" s="216" t="e">
        <f t="shared" ca="1" si="167"/>
        <v>#N/A</v>
      </c>
      <c r="AM172" s="216" t="e">
        <f t="shared" ca="1" si="167"/>
        <v>#N/A</v>
      </c>
      <c r="AN172" s="216" t="e">
        <f t="shared" ca="1" si="167"/>
        <v>#N/A</v>
      </c>
      <c r="AO172" s="216" t="e">
        <f t="shared" ca="1" si="167"/>
        <v>#N/A</v>
      </c>
      <c r="AP172" s="216" t="e">
        <f t="shared" ca="1" si="167"/>
        <v>#N/A</v>
      </c>
      <c r="AQ172" s="216" t="e">
        <f t="shared" ca="1" si="167"/>
        <v>#N/A</v>
      </c>
      <c r="AR172" s="216" t="e">
        <f t="shared" ca="1" si="167"/>
        <v>#N/A</v>
      </c>
      <c r="AS172" s="223" t="e">
        <f t="shared" ca="1" si="166"/>
        <v>#N/A</v>
      </c>
      <c r="AU172" s="215" t="e">
        <f t="shared" ca="1" si="162"/>
        <v>#N/A</v>
      </c>
      <c r="AV172" s="216" t="e">
        <f t="shared" ca="1" si="162"/>
        <v>#N/A</v>
      </c>
      <c r="AW172" s="217" t="e">
        <f t="shared" ca="1" si="165"/>
        <v>#N/A</v>
      </c>
      <c r="AX172" s="218" t="e">
        <f t="shared" ca="1" si="165"/>
        <v>#N/A</v>
      </c>
      <c r="AY172" s="218" t="e">
        <f t="shared" ca="1" si="165"/>
        <v>#N/A</v>
      </c>
      <c r="AZ172" s="218" t="e">
        <f t="shared" ref="AZ172:BA235" ca="1" si="170">IF(ROW()-ROW(T$105)&lt;=HLOOKUP($M172,$N$97:$AM$99,3,FALSE),INDIRECT($M172&amp;"!"&amp;ADDRESS(ROW()+21-HLOOKUP($M172,$N$97:$AM$99,3,FALSE)+HLOOKUP($M172,$N$97:$AM$99,2,FALSE),COLUMN(T172),4)))</f>
        <v>#N/A</v>
      </c>
      <c r="BA172" s="219" t="e">
        <f t="shared" ca="1" si="170"/>
        <v>#N/A</v>
      </c>
    </row>
    <row r="173" spans="2:53" s="70" customFormat="1" ht="15" customHeight="1">
      <c r="B173"/>
      <c r="C173"/>
      <c r="M173" s="50" t="e">
        <f t="shared" ca="1" si="169"/>
        <v>#N/A</v>
      </c>
      <c r="N173" s="216" t="e">
        <f t="shared" ca="1" si="168"/>
        <v>#N/A</v>
      </c>
      <c r="O173" s="216" t="e">
        <f t="shared" ca="1" si="168"/>
        <v>#N/A</v>
      </c>
      <c r="P173" s="216" t="e">
        <f t="shared" ca="1" si="168"/>
        <v>#N/A</v>
      </c>
      <c r="Q173" s="216" t="e">
        <f t="shared" ca="1" si="168"/>
        <v>#N/A</v>
      </c>
      <c r="R173" s="216" t="e">
        <f t="shared" ca="1" si="168"/>
        <v>#N/A</v>
      </c>
      <c r="S173" s="216" t="e">
        <f t="shared" ca="1" si="168"/>
        <v>#N/A</v>
      </c>
      <c r="T173" s="216" t="e">
        <f t="shared" ca="1" si="168"/>
        <v>#N/A</v>
      </c>
      <c r="U173" s="216" t="e">
        <f t="shared" ca="1" si="168"/>
        <v>#N/A</v>
      </c>
      <c r="V173" s="216" t="e">
        <f t="shared" ca="1" si="168"/>
        <v>#N/A</v>
      </c>
      <c r="W173" s="216" t="e">
        <f t="shared" ca="1" si="168"/>
        <v>#N/A</v>
      </c>
      <c r="X173" s="216" t="e">
        <f t="shared" ca="1" si="168"/>
        <v>#N/A</v>
      </c>
      <c r="Y173" s="216" t="e">
        <f t="shared" ca="1" si="168"/>
        <v>#N/A</v>
      </c>
      <c r="Z173" s="216" t="e">
        <f t="shared" ca="1" si="168"/>
        <v>#N/A</v>
      </c>
      <c r="AA173" s="216" t="e">
        <f t="shared" ca="1" si="168"/>
        <v>#N/A</v>
      </c>
      <c r="AB173" s="216" t="e">
        <f t="shared" ca="1" si="168"/>
        <v>#N/A</v>
      </c>
      <c r="AC173" s="216" t="e">
        <f t="shared" ca="1" si="168"/>
        <v>#N/A</v>
      </c>
      <c r="AD173" s="216" t="e">
        <f t="shared" ca="1" si="167"/>
        <v>#N/A</v>
      </c>
      <c r="AE173" s="216" t="e">
        <f t="shared" ca="1" si="167"/>
        <v>#N/A</v>
      </c>
      <c r="AF173" s="216" t="e">
        <f t="shared" ca="1" si="167"/>
        <v>#N/A</v>
      </c>
      <c r="AG173" s="216" t="e">
        <f t="shared" ca="1" si="167"/>
        <v>#N/A</v>
      </c>
      <c r="AH173" s="216" t="e">
        <f t="shared" ca="1" si="167"/>
        <v>#N/A</v>
      </c>
      <c r="AI173" s="216" t="e">
        <f t="shared" ca="1" si="167"/>
        <v>#N/A</v>
      </c>
      <c r="AJ173" s="216" t="e">
        <f t="shared" ca="1" si="167"/>
        <v>#N/A</v>
      </c>
      <c r="AK173" s="216" t="e">
        <f t="shared" ca="1" si="167"/>
        <v>#N/A</v>
      </c>
      <c r="AL173" s="216" t="e">
        <f t="shared" ca="1" si="167"/>
        <v>#N/A</v>
      </c>
      <c r="AM173" s="216" t="e">
        <f t="shared" ca="1" si="167"/>
        <v>#N/A</v>
      </c>
      <c r="AN173" s="216" t="e">
        <f t="shared" ca="1" si="167"/>
        <v>#N/A</v>
      </c>
      <c r="AO173" s="216" t="e">
        <f t="shared" ca="1" si="167"/>
        <v>#N/A</v>
      </c>
      <c r="AP173" s="216" t="e">
        <f t="shared" ca="1" si="167"/>
        <v>#N/A</v>
      </c>
      <c r="AQ173" s="216" t="e">
        <f t="shared" ca="1" si="167"/>
        <v>#N/A</v>
      </c>
      <c r="AR173" s="216" t="e">
        <f t="shared" ca="1" si="167"/>
        <v>#N/A</v>
      </c>
      <c r="AS173" s="223" t="e">
        <f t="shared" ca="1" si="166"/>
        <v>#N/A</v>
      </c>
      <c r="AU173" s="215" t="e">
        <f t="shared" ca="1" si="162"/>
        <v>#N/A</v>
      </c>
      <c r="AV173" s="216" t="e">
        <f t="shared" ca="1" si="162"/>
        <v>#N/A</v>
      </c>
      <c r="AW173" s="217" t="e">
        <f t="shared" ca="1" si="165"/>
        <v>#N/A</v>
      </c>
      <c r="AX173" s="218" t="e">
        <f t="shared" ca="1" si="165"/>
        <v>#N/A</v>
      </c>
      <c r="AY173" s="218" t="e">
        <f t="shared" ca="1" si="165"/>
        <v>#N/A</v>
      </c>
      <c r="AZ173" s="218" t="e">
        <f t="shared" ca="1" si="170"/>
        <v>#N/A</v>
      </c>
      <c r="BA173" s="219" t="e">
        <f t="shared" ca="1" si="170"/>
        <v>#N/A</v>
      </c>
    </row>
    <row r="174" spans="2:53" s="70" customFormat="1" ht="15" customHeight="1">
      <c r="B174"/>
      <c r="C174"/>
      <c r="M174" s="50" t="e">
        <f t="shared" ca="1" si="169"/>
        <v>#N/A</v>
      </c>
      <c r="N174" s="216" t="e">
        <f t="shared" ca="1" si="168"/>
        <v>#N/A</v>
      </c>
      <c r="O174" s="216" t="e">
        <f t="shared" ca="1" si="168"/>
        <v>#N/A</v>
      </c>
      <c r="P174" s="216" t="e">
        <f t="shared" ca="1" si="168"/>
        <v>#N/A</v>
      </c>
      <c r="Q174" s="216" t="e">
        <f t="shared" ca="1" si="168"/>
        <v>#N/A</v>
      </c>
      <c r="R174" s="216" t="e">
        <f t="shared" ca="1" si="168"/>
        <v>#N/A</v>
      </c>
      <c r="S174" s="216" t="e">
        <f t="shared" ca="1" si="168"/>
        <v>#N/A</v>
      </c>
      <c r="T174" s="216" t="e">
        <f t="shared" ca="1" si="168"/>
        <v>#N/A</v>
      </c>
      <c r="U174" s="216" t="e">
        <f t="shared" ca="1" si="168"/>
        <v>#N/A</v>
      </c>
      <c r="V174" s="216" t="e">
        <f t="shared" ca="1" si="168"/>
        <v>#N/A</v>
      </c>
      <c r="W174" s="216" t="e">
        <f t="shared" ca="1" si="168"/>
        <v>#N/A</v>
      </c>
      <c r="X174" s="216" t="e">
        <f t="shared" ca="1" si="168"/>
        <v>#N/A</v>
      </c>
      <c r="Y174" s="216" t="e">
        <f t="shared" ca="1" si="168"/>
        <v>#N/A</v>
      </c>
      <c r="Z174" s="216" t="e">
        <f t="shared" ca="1" si="168"/>
        <v>#N/A</v>
      </c>
      <c r="AA174" s="216" t="e">
        <f t="shared" ca="1" si="168"/>
        <v>#N/A</v>
      </c>
      <c r="AB174" s="216" t="e">
        <f t="shared" ca="1" si="168"/>
        <v>#N/A</v>
      </c>
      <c r="AC174" s="216" t="e">
        <f t="shared" ca="1" si="168"/>
        <v>#N/A</v>
      </c>
      <c r="AD174" s="216" t="e">
        <f t="shared" ca="1" si="167"/>
        <v>#N/A</v>
      </c>
      <c r="AE174" s="216" t="e">
        <f t="shared" ca="1" si="167"/>
        <v>#N/A</v>
      </c>
      <c r="AF174" s="216" t="e">
        <f t="shared" ca="1" si="167"/>
        <v>#N/A</v>
      </c>
      <c r="AG174" s="216" t="e">
        <f t="shared" ca="1" si="167"/>
        <v>#N/A</v>
      </c>
      <c r="AH174" s="216" t="e">
        <f t="shared" ca="1" si="167"/>
        <v>#N/A</v>
      </c>
      <c r="AI174" s="216" t="e">
        <f t="shared" ca="1" si="167"/>
        <v>#N/A</v>
      </c>
      <c r="AJ174" s="216" t="e">
        <f t="shared" ca="1" si="167"/>
        <v>#N/A</v>
      </c>
      <c r="AK174" s="216" t="e">
        <f t="shared" ca="1" si="167"/>
        <v>#N/A</v>
      </c>
      <c r="AL174" s="216" t="e">
        <f t="shared" ca="1" si="167"/>
        <v>#N/A</v>
      </c>
      <c r="AM174" s="216" t="e">
        <f t="shared" ca="1" si="167"/>
        <v>#N/A</v>
      </c>
      <c r="AN174" s="216" t="e">
        <f t="shared" ca="1" si="167"/>
        <v>#N/A</v>
      </c>
      <c r="AO174" s="216" t="e">
        <f t="shared" ca="1" si="167"/>
        <v>#N/A</v>
      </c>
      <c r="AP174" s="216" t="e">
        <f t="shared" ca="1" si="167"/>
        <v>#N/A</v>
      </c>
      <c r="AQ174" s="216" t="e">
        <f t="shared" ca="1" si="167"/>
        <v>#N/A</v>
      </c>
      <c r="AR174" s="216" t="e">
        <f t="shared" ca="1" si="167"/>
        <v>#N/A</v>
      </c>
      <c r="AS174" s="223" t="e">
        <f t="shared" ca="1" si="166"/>
        <v>#N/A</v>
      </c>
      <c r="AU174" s="215" t="e">
        <f t="shared" ca="1" si="162"/>
        <v>#N/A</v>
      </c>
      <c r="AV174" s="216" t="e">
        <f t="shared" ca="1" si="162"/>
        <v>#N/A</v>
      </c>
      <c r="AW174" s="217" t="e">
        <f t="shared" ca="1" si="165"/>
        <v>#N/A</v>
      </c>
      <c r="AX174" s="218" t="e">
        <f t="shared" ca="1" si="165"/>
        <v>#N/A</v>
      </c>
      <c r="AY174" s="218" t="e">
        <f t="shared" ca="1" si="165"/>
        <v>#N/A</v>
      </c>
      <c r="AZ174" s="218" t="e">
        <f t="shared" ca="1" si="170"/>
        <v>#N/A</v>
      </c>
      <c r="BA174" s="219" t="e">
        <f t="shared" ca="1" si="170"/>
        <v>#N/A</v>
      </c>
    </row>
    <row r="175" spans="2:53" s="70" customFormat="1" ht="15" customHeight="1">
      <c r="B175"/>
      <c r="C175"/>
      <c r="M175" s="50" t="e">
        <f t="shared" ca="1" si="169"/>
        <v>#N/A</v>
      </c>
      <c r="N175" s="216" t="e">
        <f t="shared" ca="1" si="168"/>
        <v>#N/A</v>
      </c>
      <c r="O175" s="216" t="e">
        <f t="shared" ca="1" si="168"/>
        <v>#N/A</v>
      </c>
      <c r="P175" s="216" t="e">
        <f t="shared" ca="1" si="168"/>
        <v>#N/A</v>
      </c>
      <c r="Q175" s="216" t="e">
        <f t="shared" ca="1" si="168"/>
        <v>#N/A</v>
      </c>
      <c r="R175" s="216" t="e">
        <f t="shared" ca="1" si="168"/>
        <v>#N/A</v>
      </c>
      <c r="S175" s="216" t="e">
        <f t="shared" ca="1" si="168"/>
        <v>#N/A</v>
      </c>
      <c r="T175" s="216" t="e">
        <f t="shared" ca="1" si="168"/>
        <v>#N/A</v>
      </c>
      <c r="U175" s="216" t="e">
        <f t="shared" ca="1" si="168"/>
        <v>#N/A</v>
      </c>
      <c r="V175" s="216" t="e">
        <f t="shared" ca="1" si="168"/>
        <v>#N/A</v>
      </c>
      <c r="W175" s="216" t="e">
        <f t="shared" ca="1" si="168"/>
        <v>#N/A</v>
      </c>
      <c r="X175" s="216" t="e">
        <f t="shared" ca="1" si="168"/>
        <v>#N/A</v>
      </c>
      <c r="Y175" s="216" t="e">
        <f t="shared" ca="1" si="168"/>
        <v>#N/A</v>
      </c>
      <c r="Z175" s="216" t="e">
        <f t="shared" ca="1" si="168"/>
        <v>#N/A</v>
      </c>
      <c r="AA175" s="216" t="e">
        <f t="shared" ca="1" si="168"/>
        <v>#N/A</v>
      </c>
      <c r="AB175" s="216" t="e">
        <f t="shared" ca="1" si="168"/>
        <v>#N/A</v>
      </c>
      <c r="AC175" s="216" t="e">
        <f t="shared" ca="1" si="168"/>
        <v>#N/A</v>
      </c>
      <c r="AD175" s="216" t="e">
        <f t="shared" ca="1" si="167"/>
        <v>#N/A</v>
      </c>
      <c r="AE175" s="216" t="e">
        <f t="shared" ca="1" si="167"/>
        <v>#N/A</v>
      </c>
      <c r="AF175" s="216" t="e">
        <f t="shared" ca="1" si="167"/>
        <v>#N/A</v>
      </c>
      <c r="AG175" s="216" t="e">
        <f t="shared" ca="1" si="167"/>
        <v>#N/A</v>
      </c>
      <c r="AH175" s="216" t="e">
        <f t="shared" ca="1" si="167"/>
        <v>#N/A</v>
      </c>
      <c r="AI175" s="216" t="e">
        <f t="shared" ca="1" si="167"/>
        <v>#N/A</v>
      </c>
      <c r="AJ175" s="216" t="e">
        <f t="shared" ca="1" si="167"/>
        <v>#N/A</v>
      </c>
      <c r="AK175" s="216" t="e">
        <f t="shared" ca="1" si="167"/>
        <v>#N/A</v>
      </c>
      <c r="AL175" s="216" t="e">
        <f t="shared" ca="1" si="167"/>
        <v>#N/A</v>
      </c>
      <c r="AM175" s="216" t="e">
        <f t="shared" ca="1" si="167"/>
        <v>#N/A</v>
      </c>
      <c r="AN175" s="216" t="e">
        <f t="shared" ca="1" si="167"/>
        <v>#N/A</v>
      </c>
      <c r="AO175" s="216" t="e">
        <f t="shared" ca="1" si="167"/>
        <v>#N/A</v>
      </c>
      <c r="AP175" s="216" t="e">
        <f t="shared" ca="1" si="167"/>
        <v>#N/A</v>
      </c>
      <c r="AQ175" s="216" t="e">
        <f t="shared" ca="1" si="167"/>
        <v>#N/A</v>
      </c>
      <c r="AR175" s="216" t="e">
        <f t="shared" ca="1" si="167"/>
        <v>#N/A</v>
      </c>
      <c r="AS175" s="223" t="e">
        <f t="shared" ca="1" si="166"/>
        <v>#N/A</v>
      </c>
      <c r="AU175" s="215" t="e">
        <f t="shared" ca="1" si="162"/>
        <v>#N/A</v>
      </c>
      <c r="AV175" s="216" t="e">
        <f t="shared" ca="1" si="162"/>
        <v>#N/A</v>
      </c>
      <c r="AW175" s="217" t="e">
        <f t="shared" ca="1" si="165"/>
        <v>#N/A</v>
      </c>
      <c r="AX175" s="218" t="e">
        <f t="shared" ca="1" si="165"/>
        <v>#N/A</v>
      </c>
      <c r="AY175" s="218" t="e">
        <f t="shared" ca="1" si="165"/>
        <v>#N/A</v>
      </c>
      <c r="AZ175" s="218" t="e">
        <f t="shared" ca="1" si="170"/>
        <v>#N/A</v>
      </c>
      <c r="BA175" s="219" t="e">
        <f t="shared" ca="1" si="170"/>
        <v>#N/A</v>
      </c>
    </row>
    <row r="176" spans="2:53" s="70" customFormat="1" ht="15" customHeight="1">
      <c r="B176"/>
      <c r="C176"/>
      <c r="M176" s="50" t="e">
        <f t="shared" ca="1" si="169"/>
        <v>#N/A</v>
      </c>
      <c r="N176" s="216" t="e">
        <f t="shared" ca="1" si="168"/>
        <v>#N/A</v>
      </c>
      <c r="O176" s="216" t="e">
        <f t="shared" ca="1" si="168"/>
        <v>#N/A</v>
      </c>
      <c r="P176" s="216" t="e">
        <f t="shared" ca="1" si="168"/>
        <v>#N/A</v>
      </c>
      <c r="Q176" s="216" t="e">
        <f t="shared" ca="1" si="168"/>
        <v>#N/A</v>
      </c>
      <c r="R176" s="216" t="e">
        <f t="shared" ca="1" si="168"/>
        <v>#N/A</v>
      </c>
      <c r="S176" s="216" t="e">
        <f t="shared" ca="1" si="168"/>
        <v>#N/A</v>
      </c>
      <c r="T176" s="216" t="e">
        <f t="shared" ca="1" si="168"/>
        <v>#N/A</v>
      </c>
      <c r="U176" s="216" t="e">
        <f t="shared" ca="1" si="168"/>
        <v>#N/A</v>
      </c>
      <c r="V176" s="216" t="e">
        <f t="shared" ca="1" si="168"/>
        <v>#N/A</v>
      </c>
      <c r="W176" s="216" t="e">
        <f t="shared" ca="1" si="168"/>
        <v>#N/A</v>
      </c>
      <c r="X176" s="216" t="e">
        <f t="shared" ca="1" si="168"/>
        <v>#N/A</v>
      </c>
      <c r="Y176" s="216" t="e">
        <f t="shared" ca="1" si="168"/>
        <v>#N/A</v>
      </c>
      <c r="Z176" s="216" t="e">
        <f t="shared" ca="1" si="168"/>
        <v>#N/A</v>
      </c>
      <c r="AA176" s="216" t="e">
        <f t="shared" ca="1" si="168"/>
        <v>#N/A</v>
      </c>
      <c r="AB176" s="216" t="e">
        <f t="shared" ca="1" si="168"/>
        <v>#N/A</v>
      </c>
      <c r="AC176" s="216" t="e">
        <f t="shared" ca="1" si="168"/>
        <v>#N/A</v>
      </c>
      <c r="AD176" s="216" t="e">
        <f t="shared" ca="1" si="167"/>
        <v>#N/A</v>
      </c>
      <c r="AE176" s="216" t="e">
        <f t="shared" ca="1" si="167"/>
        <v>#N/A</v>
      </c>
      <c r="AF176" s="216" t="e">
        <f t="shared" ca="1" si="167"/>
        <v>#N/A</v>
      </c>
      <c r="AG176" s="216" t="e">
        <f t="shared" ca="1" si="167"/>
        <v>#N/A</v>
      </c>
      <c r="AH176" s="216" t="e">
        <f t="shared" ca="1" si="167"/>
        <v>#N/A</v>
      </c>
      <c r="AI176" s="216" t="e">
        <f t="shared" ca="1" si="167"/>
        <v>#N/A</v>
      </c>
      <c r="AJ176" s="216" t="e">
        <f t="shared" ca="1" si="167"/>
        <v>#N/A</v>
      </c>
      <c r="AK176" s="216" t="e">
        <f t="shared" ca="1" si="167"/>
        <v>#N/A</v>
      </c>
      <c r="AL176" s="216" t="e">
        <f t="shared" ca="1" si="167"/>
        <v>#N/A</v>
      </c>
      <c r="AM176" s="216" t="e">
        <f t="shared" ca="1" si="167"/>
        <v>#N/A</v>
      </c>
      <c r="AN176" s="216" t="e">
        <f t="shared" ca="1" si="167"/>
        <v>#N/A</v>
      </c>
      <c r="AO176" s="216" t="e">
        <f t="shared" ca="1" si="167"/>
        <v>#N/A</v>
      </c>
      <c r="AP176" s="216" t="e">
        <f t="shared" ca="1" si="167"/>
        <v>#N/A</v>
      </c>
      <c r="AQ176" s="216" t="e">
        <f t="shared" ca="1" si="167"/>
        <v>#N/A</v>
      </c>
      <c r="AR176" s="216" t="e">
        <f t="shared" ca="1" si="167"/>
        <v>#N/A</v>
      </c>
      <c r="AS176" s="223" t="e">
        <f t="shared" ca="1" si="166"/>
        <v>#N/A</v>
      </c>
      <c r="AU176" s="215" t="e">
        <f t="shared" ca="1" si="162"/>
        <v>#N/A</v>
      </c>
      <c r="AV176" s="216" t="e">
        <f t="shared" ca="1" si="162"/>
        <v>#N/A</v>
      </c>
      <c r="AW176" s="217" t="e">
        <f t="shared" ca="1" si="165"/>
        <v>#N/A</v>
      </c>
      <c r="AX176" s="218" t="e">
        <f t="shared" ca="1" si="165"/>
        <v>#N/A</v>
      </c>
      <c r="AY176" s="218" t="e">
        <f t="shared" ca="1" si="165"/>
        <v>#N/A</v>
      </c>
      <c r="AZ176" s="218" t="e">
        <f t="shared" ca="1" si="170"/>
        <v>#N/A</v>
      </c>
      <c r="BA176" s="219" t="e">
        <f t="shared" ca="1" si="170"/>
        <v>#N/A</v>
      </c>
    </row>
    <row r="177" spans="2:53" s="70" customFormat="1" ht="15" customHeight="1">
      <c r="B177"/>
      <c r="C177"/>
      <c r="M177" s="50" t="e">
        <f t="shared" ca="1" si="169"/>
        <v>#N/A</v>
      </c>
      <c r="N177" s="216" t="e">
        <f t="shared" ca="1" si="168"/>
        <v>#N/A</v>
      </c>
      <c r="O177" s="216" t="e">
        <f t="shared" ca="1" si="168"/>
        <v>#N/A</v>
      </c>
      <c r="P177" s="216" t="e">
        <f t="shared" ca="1" si="168"/>
        <v>#N/A</v>
      </c>
      <c r="Q177" s="216" t="e">
        <f t="shared" ca="1" si="168"/>
        <v>#N/A</v>
      </c>
      <c r="R177" s="216" t="e">
        <f t="shared" ca="1" si="168"/>
        <v>#N/A</v>
      </c>
      <c r="S177" s="216" t="e">
        <f t="shared" ca="1" si="168"/>
        <v>#N/A</v>
      </c>
      <c r="T177" s="216" t="e">
        <f t="shared" ca="1" si="168"/>
        <v>#N/A</v>
      </c>
      <c r="U177" s="216" t="e">
        <f t="shared" ca="1" si="168"/>
        <v>#N/A</v>
      </c>
      <c r="V177" s="216" t="e">
        <f t="shared" ca="1" si="168"/>
        <v>#N/A</v>
      </c>
      <c r="W177" s="216" t="e">
        <f t="shared" ca="1" si="168"/>
        <v>#N/A</v>
      </c>
      <c r="X177" s="216" t="e">
        <f t="shared" ca="1" si="168"/>
        <v>#N/A</v>
      </c>
      <c r="Y177" s="216" t="e">
        <f t="shared" ca="1" si="168"/>
        <v>#N/A</v>
      </c>
      <c r="Z177" s="216" t="e">
        <f t="shared" ca="1" si="168"/>
        <v>#N/A</v>
      </c>
      <c r="AA177" s="216" t="e">
        <f t="shared" ca="1" si="168"/>
        <v>#N/A</v>
      </c>
      <c r="AB177" s="216" t="e">
        <f t="shared" ca="1" si="168"/>
        <v>#N/A</v>
      </c>
      <c r="AC177" s="216" t="e">
        <f t="shared" ca="1" si="168"/>
        <v>#N/A</v>
      </c>
      <c r="AD177" s="216" t="e">
        <f t="shared" ca="1" si="167"/>
        <v>#N/A</v>
      </c>
      <c r="AE177" s="216" t="e">
        <f t="shared" ca="1" si="167"/>
        <v>#N/A</v>
      </c>
      <c r="AF177" s="216" t="e">
        <f t="shared" ca="1" si="167"/>
        <v>#N/A</v>
      </c>
      <c r="AG177" s="216" t="e">
        <f t="shared" ca="1" si="167"/>
        <v>#N/A</v>
      </c>
      <c r="AH177" s="216" t="e">
        <f t="shared" ca="1" si="167"/>
        <v>#N/A</v>
      </c>
      <c r="AI177" s="216" t="e">
        <f t="shared" ca="1" si="167"/>
        <v>#N/A</v>
      </c>
      <c r="AJ177" s="216" t="e">
        <f t="shared" ca="1" si="167"/>
        <v>#N/A</v>
      </c>
      <c r="AK177" s="216" t="e">
        <f t="shared" ca="1" si="167"/>
        <v>#N/A</v>
      </c>
      <c r="AL177" s="216" t="e">
        <f t="shared" ca="1" si="167"/>
        <v>#N/A</v>
      </c>
      <c r="AM177" s="216" t="e">
        <f t="shared" ca="1" si="167"/>
        <v>#N/A</v>
      </c>
      <c r="AN177" s="216" t="e">
        <f t="shared" ca="1" si="167"/>
        <v>#N/A</v>
      </c>
      <c r="AO177" s="216" t="e">
        <f t="shared" ca="1" si="167"/>
        <v>#N/A</v>
      </c>
      <c r="AP177" s="216" t="e">
        <f t="shared" ca="1" si="167"/>
        <v>#N/A</v>
      </c>
      <c r="AQ177" s="216" t="e">
        <f t="shared" ca="1" si="167"/>
        <v>#N/A</v>
      </c>
      <c r="AR177" s="216" t="e">
        <f t="shared" ca="1" si="167"/>
        <v>#N/A</v>
      </c>
      <c r="AS177" s="223" t="e">
        <f t="shared" ca="1" si="166"/>
        <v>#N/A</v>
      </c>
      <c r="AU177" s="215" t="e">
        <f t="shared" ca="1" si="162"/>
        <v>#N/A</v>
      </c>
      <c r="AV177" s="216" t="e">
        <f t="shared" ca="1" si="162"/>
        <v>#N/A</v>
      </c>
      <c r="AW177" s="217" t="e">
        <f t="shared" ca="1" si="165"/>
        <v>#N/A</v>
      </c>
      <c r="AX177" s="218" t="e">
        <f t="shared" ca="1" si="165"/>
        <v>#N/A</v>
      </c>
      <c r="AY177" s="218" t="e">
        <f t="shared" ca="1" si="165"/>
        <v>#N/A</v>
      </c>
      <c r="AZ177" s="218" t="e">
        <f t="shared" ca="1" si="170"/>
        <v>#N/A</v>
      </c>
      <c r="BA177" s="219" t="e">
        <f t="shared" ca="1" si="170"/>
        <v>#N/A</v>
      </c>
    </row>
    <row r="178" spans="2:53" s="70" customFormat="1" ht="15" customHeight="1">
      <c r="B178"/>
      <c r="C178"/>
      <c r="M178" s="50" t="e">
        <f t="shared" ca="1" si="169"/>
        <v>#N/A</v>
      </c>
      <c r="N178" s="216" t="e">
        <f t="shared" ca="1" si="168"/>
        <v>#N/A</v>
      </c>
      <c r="O178" s="216" t="e">
        <f t="shared" ca="1" si="168"/>
        <v>#N/A</v>
      </c>
      <c r="P178" s="216" t="e">
        <f t="shared" ca="1" si="168"/>
        <v>#N/A</v>
      </c>
      <c r="Q178" s="216" t="e">
        <f t="shared" ca="1" si="168"/>
        <v>#N/A</v>
      </c>
      <c r="R178" s="216" t="e">
        <f t="shared" ca="1" si="168"/>
        <v>#N/A</v>
      </c>
      <c r="S178" s="216" t="e">
        <f t="shared" ca="1" si="168"/>
        <v>#N/A</v>
      </c>
      <c r="T178" s="216" t="e">
        <f t="shared" ca="1" si="168"/>
        <v>#N/A</v>
      </c>
      <c r="U178" s="216" t="e">
        <f t="shared" ca="1" si="168"/>
        <v>#N/A</v>
      </c>
      <c r="V178" s="216" t="e">
        <f t="shared" ca="1" si="168"/>
        <v>#N/A</v>
      </c>
      <c r="W178" s="216" t="e">
        <f t="shared" ca="1" si="168"/>
        <v>#N/A</v>
      </c>
      <c r="X178" s="216" t="e">
        <f t="shared" ca="1" si="168"/>
        <v>#N/A</v>
      </c>
      <c r="Y178" s="216" t="e">
        <f t="shared" ca="1" si="168"/>
        <v>#N/A</v>
      </c>
      <c r="Z178" s="216" t="e">
        <f t="shared" ca="1" si="168"/>
        <v>#N/A</v>
      </c>
      <c r="AA178" s="216" t="e">
        <f t="shared" ca="1" si="168"/>
        <v>#N/A</v>
      </c>
      <c r="AB178" s="216" t="e">
        <f t="shared" ca="1" si="168"/>
        <v>#N/A</v>
      </c>
      <c r="AC178" s="216" t="e">
        <f t="shared" ca="1" si="168"/>
        <v>#N/A</v>
      </c>
      <c r="AD178" s="216" t="e">
        <f t="shared" ca="1" si="167"/>
        <v>#N/A</v>
      </c>
      <c r="AE178" s="216" t="e">
        <f t="shared" ca="1" si="167"/>
        <v>#N/A</v>
      </c>
      <c r="AF178" s="216" t="e">
        <f t="shared" ca="1" si="167"/>
        <v>#N/A</v>
      </c>
      <c r="AG178" s="216" t="e">
        <f t="shared" ca="1" si="167"/>
        <v>#N/A</v>
      </c>
      <c r="AH178" s="216" t="e">
        <f t="shared" ca="1" si="167"/>
        <v>#N/A</v>
      </c>
      <c r="AI178" s="216" t="e">
        <f t="shared" ca="1" si="167"/>
        <v>#N/A</v>
      </c>
      <c r="AJ178" s="216" t="e">
        <f t="shared" ca="1" si="167"/>
        <v>#N/A</v>
      </c>
      <c r="AK178" s="216" t="e">
        <f t="shared" ca="1" si="167"/>
        <v>#N/A</v>
      </c>
      <c r="AL178" s="216" t="e">
        <f t="shared" ca="1" si="167"/>
        <v>#N/A</v>
      </c>
      <c r="AM178" s="216" t="e">
        <f t="shared" ca="1" si="167"/>
        <v>#N/A</v>
      </c>
      <c r="AN178" s="216" t="e">
        <f t="shared" ca="1" si="167"/>
        <v>#N/A</v>
      </c>
      <c r="AO178" s="216" t="e">
        <f t="shared" ca="1" si="167"/>
        <v>#N/A</v>
      </c>
      <c r="AP178" s="216" t="e">
        <f t="shared" ca="1" si="167"/>
        <v>#N/A</v>
      </c>
      <c r="AQ178" s="216" t="e">
        <f t="shared" ca="1" si="167"/>
        <v>#N/A</v>
      </c>
      <c r="AR178" s="216" t="e">
        <f t="shared" ca="1" si="167"/>
        <v>#N/A</v>
      </c>
      <c r="AS178" s="223" t="e">
        <f t="shared" ca="1" si="166"/>
        <v>#N/A</v>
      </c>
      <c r="AU178" s="215" t="e">
        <f t="shared" ca="1" si="162"/>
        <v>#N/A</v>
      </c>
      <c r="AV178" s="216" t="e">
        <f t="shared" ca="1" si="162"/>
        <v>#N/A</v>
      </c>
      <c r="AW178" s="217" t="e">
        <f t="shared" ca="1" si="165"/>
        <v>#N/A</v>
      </c>
      <c r="AX178" s="218" t="e">
        <f t="shared" ca="1" si="165"/>
        <v>#N/A</v>
      </c>
      <c r="AY178" s="218" t="e">
        <f t="shared" ca="1" si="165"/>
        <v>#N/A</v>
      </c>
      <c r="AZ178" s="218" t="e">
        <f t="shared" ca="1" si="170"/>
        <v>#N/A</v>
      </c>
      <c r="BA178" s="219" t="e">
        <f t="shared" ca="1" si="170"/>
        <v>#N/A</v>
      </c>
    </row>
    <row r="179" spans="2:53" s="70" customFormat="1" ht="15" customHeight="1">
      <c r="B179"/>
      <c r="C179"/>
      <c r="M179" s="50" t="e">
        <f t="shared" ca="1" si="169"/>
        <v>#N/A</v>
      </c>
      <c r="N179" s="216" t="e">
        <f t="shared" ca="1" si="168"/>
        <v>#N/A</v>
      </c>
      <c r="O179" s="216" t="e">
        <f t="shared" ca="1" si="168"/>
        <v>#N/A</v>
      </c>
      <c r="P179" s="216" t="e">
        <f t="shared" ca="1" si="168"/>
        <v>#N/A</v>
      </c>
      <c r="Q179" s="216" t="e">
        <f t="shared" ca="1" si="168"/>
        <v>#N/A</v>
      </c>
      <c r="R179" s="216" t="e">
        <f t="shared" ca="1" si="168"/>
        <v>#N/A</v>
      </c>
      <c r="S179" s="216" t="e">
        <f t="shared" ca="1" si="168"/>
        <v>#N/A</v>
      </c>
      <c r="T179" s="216" t="e">
        <f t="shared" ca="1" si="168"/>
        <v>#N/A</v>
      </c>
      <c r="U179" s="216" t="e">
        <f t="shared" ca="1" si="168"/>
        <v>#N/A</v>
      </c>
      <c r="V179" s="216" t="e">
        <f t="shared" ca="1" si="168"/>
        <v>#N/A</v>
      </c>
      <c r="W179" s="216" t="e">
        <f t="shared" ca="1" si="168"/>
        <v>#N/A</v>
      </c>
      <c r="X179" s="216" t="e">
        <f t="shared" ca="1" si="168"/>
        <v>#N/A</v>
      </c>
      <c r="Y179" s="216" t="e">
        <f t="shared" ca="1" si="168"/>
        <v>#N/A</v>
      </c>
      <c r="Z179" s="216" t="e">
        <f t="shared" ca="1" si="168"/>
        <v>#N/A</v>
      </c>
      <c r="AA179" s="216" t="e">
        <f t="shared" ca="1" si="168"/>
        <v>#N/A</v>
      </c>
      <c r="AB179" s="216" t="e">
        <f t="shared" ca="1" si="168"/>
        <v>#N/A</v>
      </c>
      <c r="AC179" s="216" t="e">
        <f t="shared" ca="1" si="168"/>
        <v>#N/A</v>
      </c>
      <c r="AD179" s="216" t="e">
        <f t="shared" ca="1" si="167"/>
        <v>#N/A</v>
      </c>
      <c r="AE179" s="216" t="e">
        <f t="shared" ca="1" si="167"/>
        <v>#N/A</v>
      </c>
      <c r="AF179" s="216" t="e">
        <f t="shared" ca="1" si="167"/>
        <v>#N/A</v>
      </c>
      <c r="AG179" s="216" t="e">
        <f t="shared" ca="1" si="167"/>
        <v>#N/A</v>
      </c>
      <c r="AH179" s="216" t="e">
        <f t="shared" ca="1" si="167"/>
        <v>#N/A</v>
      </c>
      <c r="AI179" s="216" t="e">
        <f t="shared" ca="1" si="167"/>
        <v>#N/A</v>
      </c>
      <c r="AJ179" s="216" t="e">
        <f t="shared" ca="1" si="167"/>
        <v>#N/A</v>
      </c>
      <c r="AK179" s="216" t="e">
        <f t="shared" ca="1" si="167"/>
        <v>#N/A</v>
      </c>
      <c r="AL179" s="216" t="e">
        <f t="shared" ca="1" si="167"/>
        <v>#N/A</v>
      </c>
      <c r="AM179" s="216" t="e">
        <f t="shared" ca="1" si="167"/>
        <v>#N/A</v>
      </c>
      <c r="AN179" s="216" t="e">
        <f t="shared" ca="1" si="167"/>
        <v>#N/A</v>
      </c>
      <c r="AO179" s="216" t="e">
        <f t="shared" ca="1" si="167"/>
        <v>#N/A</v>
      </c>
      <c r="AP179" s="216" t="e">
        <f t="shared" ca="1" si="167"/>
        <v>#N/A</v>
      </c>
      <c r="AQ179" s="216" t="e">
        <f t="shared" ca="1" si="167"/>
        <v>#N/A</v>
      </c>
      <c r="AR179" s="216" t="e">
        <f t="shared" ca="1" si="167"/>
        <v>#N/A</v>
      </c>
      <c r="AS179" s="223" t="e">
        <f t="shared" ca="1" si="166"/>
        <v>#N/A</v>
      </c>
      <c r="AU179" s="215" t="e">
        <f t="shared" ca="1" si="162"/>
        <v>#N/A</v>
      </c>
      <c r="AV179" s="216" t="e">
        <f t="shared" ca="1" si="162"/>
        <v>#N/A</v>
      </c>
      <c r="AW179" s="217" t="e">
        <f t="shared" ca="1" si="165"/>
        <v>#N/A</v>
      </c>
      <c r="AX179" s="218" t="e">
        <f t="shared" ca="1" si="165"/>
        <v>#N/A</v>
      </c>
      <c r="AY179" s="218" t="e">
        <f t="shared" ca="1" si="165"/>
        <v>#N/A</v>
      </c>
      <c r="AZ179" s="218" t="e">
        <f t="shared" ca="1" si="170"/>
        <v>#N/A</v>
      </c>
      <c r="BA179" s="219" t="e">
        <f t="shared" ca="1" si="170"/>
        <v>#N/A</v>
      </c>
    </row>
    <row r="180" spans="2:53" s="70" customFormat="1" ht="15" customHeight="1">
      <c r="B180"/>
      <c r="C180"/>
      <c r="M180" s="50" t="e">
        <f t="shared" ca="1" si="169"/>
        <v>#N/A</v>
      </c>
      <c r="N180" s="216" t="e">
        <f t="shared" ca="1" si="168"/>
        <v>#N/A</v>
      </c>
      <c r="O180" s="216" t="e">
        <f t="shared" ca="1" si="168"/>
        <v>#N/A</v>
      </c>
      <c r="P180" s="216" t="e">
        <f t="shared" ca="1" si="168"/>
        <v>#N/A</v>
      </c>
      <c r="Q180" s="216" t="e">
        <f t="shared" ca="1" si="168"/>
        <v>#N/A</v>
      </c>
      <c r="R180" s="216" t="e">
        <f t="shared" ca="1" si="168"/>
        <v>#N/A</v>
      </c>
      <c r="S180" s="216" t="e">
        <f t="shared" ca="1" si="168"/>
        <v>#N/A</v>
      </c>
      <c r="T180" s="216" t="e">
        <f t="shared" ca="1" si="168"/>
        <v>#N/A</v>
      </c>
      <c r="U180" s="216" t="e">
        <f t="shared" ca="1" si="168"/>
        <v>#N/A</v>
      </c>
      <c r="V180" s="216" t="e">
        <f t="shared" ca="1" si="168"/>
        <v>#N/A</v>
      </c>
      <c r="W180" s="216" t="e">
        <f t="shared" ca="1" si="168"/>
        <v>#N/A</v>
      </c>
      <c r="X180" s="216" t="e">
        <f t="shared" ca="1" si="168"/>
        <v>#N/A</v>
      </c>
      <c r="Y180" s="216" t="e">
        <f t="shared" ca="1" si="168"/>
        <v>#N/A</v>
      </c>
      <c r="Z180" s="216" t="e">
        <f t="shared" ca="1" si="168"/>
        <v>#N/A</v>
      </c>
      <c r="AA180" s="216" t="e">
        <f t="shared" ca="1" si="168"/>
        <v>#N/A</v>
      </c>
      <c r="AB180" s="216" t="e">
        <f t="shared" ca="1" si="168"/>
        <v>#N/A</v>
      </c>
      <c r="AC180" s="216" t="e">
        <f t="shared" ca="1" si="168"/>
        <v>#N/A</v>
      </c>
      <c r="AD180" s="216" t="e">
        <f t="shared" ca="1" si="167"/>
        <v>#N/A</v>
      </c>
      <c r="AE180" s="216" t="e">
        <f t="shared" ca="1" si="167"/>
        <v>#N/A</v>
      </c>
      <c r="AF180" s="216" t="e">
        <f t="shared" ca="1" si="167"/>
        <v>#N/A</v>
      </c>
      <c r="AG180" s="216" t="e">
        <f t="shared" ca="1" si="167"/>
        <v>#N/A</v>
      </c>
      <c r="AH180" s="216" t="e">
        <f t="shared" ca="1" si="167"/>
        <v>#N/A</v>
      </c>
      <c r="AI180" s="216" t="e">
        <f t="shared" ca="1" si="167"/>
        <v>#N/A</v>
      </c>
      <c r="AJ180" s="216" t="e">
        <f t="shared" ca="1" si="167"/>
        <v>#N/A</v>
      </c>
      <c r="AK180" s="216" t="e">
        <f t="shared" ca="1" si="167"/>
        <v>#N/A</v>
      </c>
      <c r="AL180" s="216" t="e">
        <f t="shared" ca="1" si="167"/>
        <v>#N/A</v>
      </c>
      <c r="AM180" s="216" t="e">
        <f t="shared" ca="1" si="167"/>
        <v>#N/A</v>
      </c>
      <c r="AN180" s="216" t="e">
        <f t="shared" ca="1" si="167"/>
        <v>#N/A</v>
      </c>
      <c r="AO180" s="216" t="e">
        <f t="shared" ca="1" si="167"/>
        <v>#N/A</v>
      </c>
      <c r="AP180" s="216" t="e">
        <f t="shared" ca="1" si="167"/>
        <v>#N/A</v>
      </c>
      <c r="AQ180" s="216" t="e">
        <f t="shared" ca="1" si="167"/>
        <v>#N/A</v>
      </c>
      <c r="AR180" s="216" t="e">
        <f t="shared" ca="1" si="167"/>
        <v>#N/A</v>
      </c>
      <c r="AS180" s="223" t="e">
        <f t="shared" ca="1" si="166"/>
        <v>#N/A</v>
      </c>
      <c r="AU180" s="215" t="e">
        <f t="shared" ca="1" si="162"/>
        <v>#N/A</v>
      </c>
      <c r="AV180" s="216" t="e">
        <f t="shared" ca="1" si="162"/>
        <v>#N/A</v>
      </c>
      <c r="AW180" s="217" t="e">
        <f t="shared" ca="1" si="165"/>
        <v>#N/A</v>
      </c>
      <c r="AX180" s="218" t="e">
        <f t="shared" ca="1" si="165"/>
        <v>#N/A</v>
      </c>
      <c r="AY180" s="218" t="e">
        <f t="shared" ca="1" si="165"/>
        <v>#N/A</v>
      </c>
      <c r="AZ180" s="218" t="e">
        <f t="shared" ca="1" si="170"/>
        <v>#N/A</v>
      </c>
      <c r="BA180" s="219" t="e">
        <f t="shared" ca="1" si="170"/>
        <v>#N/A</v>
      </c>
    </row>
    <row r="181" spans="2:53" s="70" customFormat="1" ht="15" customHeight="1">
      <c r="B181"/>
      <c r="C181"/>
      <c r="M181" s="50" t="e">
        <f t="shared" ca="1" si="169"/>
        <v>#N/A</v>
      </c>
      <c r="N181" s="216" t="e">
        <f t="shared" ca="1" si="168"/>
        <v>#N/A</v>
      </c>
      <c r="O181" s="216" t="e">
        <f t="shared" ca="1" si="168"/>
        <v>#N/A</v>
      </c>
      <c r="P181" s="216" t="e">
        <f t="shared" ca="1" si="168"/>
        <v>#N/A</v>
      </c>
      <c r="Q181" s="216" t="e">
        <f t="shared" ca="1" si="168"/>
        <v>#N/A</v>
      </c>
      <c r="R181" s="216" t="e">
        <f t="shared" ca="1" si="168"/>
        <v>#N/A</v>
      </c>
      <c r="S181" s="216" t="e">
        <f t="shared" ca="1" si="168"/>
        <v>#N/A</v>
      </c>
      <c r="T181" s="216" t="e">
        <f t="shared" ca="1" si="168"/>
        <v>#N/A</v>
      </c>
      <c r="U181" s="216" t="e">
        <f t="shared" ca="1" si="168"/>
        <v>#N/A</v>
      </c>
      <c r="V181" s="216" t="e">
        <f t="shared" ca="1" si="168"/>
        <v>#N/A</v>
      </c>
      <c r="W181" s="216" t="e">
        <f t="shared" ca="1" si="168"/>
        <v>#N/A</v>
      </c>
      <c r="X181" s="216" t="e">
        <f t="shared" ca="1" si="168"/>
        <v>#N/A</v>
      </c>
      <c r="Y181" s="216" t="e">
        <f t="shared" ca="1" si="168"/>
        <v>#N/A</v>
      </c>
      <c r="Z181" s="216" t="e">
        <f t="shared" ca="1" si="168"/>
        <v>#N/A</v>
      </c>
      <c r="AA181" s="216" t="e">
        <f t="shared" ca="1" si="168"/>
        <v>#N/A</v>
      </c>
      <c r="AB181" s="216" t="e">
        <f t="shared" ca="1" si="168"/>
        <v>#N/A</v>
      </c>
      <c r="AC181" s="216" t="e">
        <f t="shared" ca="1" si="168"/>
        <v>#N/A</v>
      </c>
      <c r="AD181" s="216" t="e">
        <f t="shared" ca="1" si="167"/>
        <v>#N/A</v>
      </c>
      <c r="AE181" s="216" t="e">
        <f t="shared" ca="1" si="167"/>
        <v>#N/A</v>
      </c>
      <c r="AF181" s="216" t="e">
        <f t="shared" ca="1" si="167"/>
        <v>#N/A</v>
      </c>
      <c r="AG181" s="216" t="e">
        <f t="shared" ca="1" si="167"/>
        <v>#N/A</v>
      </c>
      <c r="AH181" s="216" t="e">
        <f t="shared" ca="1" si="167"/>
        <v>#N/A</v>
      </c>
      <c r="AI181" s="216" t="e">
        <f t="shared" ca="1" si="167"/>
        <v>#N/A</v>
      </c>
      <c r="AJ181" s="216" t="e">
        <f t="shared" ca="1" si="167"/>
        <v>#N/A</v>
      </c>
      <c r="AK181" s="216" t="e">
        <f t="shared" ca="1" si="167"/>
        <v>#N/A</v>
      </c>
      <c r="AL181" s="216" t="e">
        <f t="shared" ca="1" si="167"/>
        <v>#N/A</v>
      </c>
      <c r="AM181" s="216" t="e">
        <f t="shared" ca="1" si="167"/>
        <v>#N/A</v>
      </c>
      <c r="AN181" s="216" t="e">
        <f t="shared" ca="1" si="167"/>
        <v>#N/A</v>
      </c>
      <c r="AO181" s="216" t="e">
        <f t="shared" ca="1" si="167"/>
        <v>#N/A</v>
      </c>
      <c r="AP181" s="216" t="e">
        <f t="shared" ca="1" si="167"/>
        <v>#N/A</v>
      </c>
      <c r="AQ181" s="216" t="e">
        <f t="shared" ca="1" si="167"/>
        <v>#N/A</v>
      </c>
      <c r="AR181" s="216" t="e">
        <f t="shared" ca="1" si="167"/>
        <v>#N/A</v>
      </c>
      <c r="AS181" s="223" t="e">
        <f t="shared" ca="1" si="166"/>
        <v>#N/A</v>
      </c>
      <c r="AU181" s="215" t="e">
        <f t="shared" ca="1" si="162"/>
        <v>#N/A</v>
      </c>
      <c r="AV181" s="216" t="e">
        <f t="shared" ca="1" si="162"/>
        <v>#N/A</v>
      </c>
      <c r="AW181" s="217" t="e">
        <f t="shared" ca="1" si="165"/>
        <v>#N/A</v>
      </c>
      <c r="AX181" s="218" t="e">
        <f t="shared" ca="1" si="165"/>
        <v>#N/A</v>
      </c>
      <c r="AY181" s="218" t="e">
        <f t="shared" ca="1" si="165"/>
        <v>#N/A</v>
      </c>
      <c r="AZ181" s="218" t="e">
        <f t="shared" ca="1" si="170"/>
        <v>#N/A</v>
      </c>
      <c r="BA181" s="219" t="e">
        <f t="shared" ca="1" si="170"/>
        <v>#N/A</v>
      </c>
    </row>
    <row r="182" spans="2:53" s="70" customFormat="1" ht="15" customHeight="1">
      <c r="B182"/>
      <c r="C182"/>
      <c r="M182" s="50" t="e">
        <f t="shared" ca="1" si="169"/>
        <v>#N/A</v>
      </c>
      <c r="N182" s="216" t="e">
        <f t="shared" ca="1" si="168"/>
        <v>#N/A</v>
      </c>
      <c r="O182" s="216" t="e">
        <f t="shared" ca="1" si="168"/>
        <v>#N/A</v>
      </c>
      <c r="P182" s="216" t="e">
        <f t="shared" ca="1" si="168"/>
        <v>#N/A</v>
      </c>
      <c r="Q182" s="216" t="e">
        <f t="shared" ca="1" si="168"/>
        <v>#N/A</v>
      </c>
      <c r="R182" s="216" t="e">
        <f t="shared" ca="1" si="168"/>
        <v>#N/A</v>
      </c>
      <c r="S182" s="216" t="e">
        <f t="shared" ca="1" si="168"/>
        <v>#N/A</v>
      </c>
      <c r="T182" s="216" t="e">
        <f t="shared" ca="1" si="168"/>
        <v>#N/A</v>
      </c>
      <c r="U182" s="216" t="e">
        <f t="shared" ca="1" si="168"/>
        <v>#N/A</v>
      </c>
      <c r="V182" s="216" t="e">
        <f t="shared" ca="1" si="168"/>
        <v>#N/A</v>
      </c>
      <c r="W182" s="216" t="e">
        <f t="shared" ca="1" si="168"/>
        <v>#N/A</v>
      </c>
      <c r="X182" s="216" t="e">
        <f t="shared" ca="1" si="168"/>
        <v>#N/A</v>
      </c>
      <c r="Y182" s="216" t="e">
        <f t="shared" ca="1" si="168"/>
        <v>#N/A</v>
      </c>
      <c r="Z182" s="216" t="e">
        <f t="shared" ca="1" si="168"/>
        <v>#N/A</v>
      </c>
      <c r="AA182" s="216" t="e">
        <f t="shared" ca="1" si="168"/>
        <v>#N/A</v>
      </c>
      <c r="AB182" s="216" t="e">
        <f t="shared" ca="1" si="168"/>
        <v>#N/A</v>
      </c>
      <c r="AC182" s="216" t="e">
        <f t="shared" ca="1" si="168"/>
        <v>#N/A</v>
      </c>
      <c r="AD182" s="216" t="e">
        <f t="shared" ca="1" si="167"/>
        <v>#N/A</v>
      </c>
      <c r="AE182" s="216" t="e">
        <f t="shared" ca="1" si="167"/>
        <v>#N/A</v>
      </c>
      <c r="AF182" s="216" t="e">
        <f t="shared" ca="1" si="167"/>
        <v>#N/A</v>
      </c>
      <c r="AG182" s="216" t="e">
        <f t="shared" ca="1" si="167"/>
        <v>#N/A</v>
      </c>
      <c r="AH182" s="216" t="e">
        <f t="shared" ca="1" si="167"/>
        <v>#N/A</v>
      </c>
      <c r="AI182" s="216" t="e">
        <f t="shared" ca="1" si="167"/>
        <v>#N/A</v>
      </c>
      <c r="AJ182" s="216" t="e">
        <f t="shared" ca="1" si="167"/>
        <v>#N/A</v>
      </c>
      <c r="AK182" s="216" t="e">
        <f t="shared" ca="1" si="167"/>
        <v>#N/A</v>
      </c>
      <c r="AL182" s="216" t="e">
        <f t="shared" ca="1" si="167"/>
        <v>#N/A</v>
      </c>
      <c r="AM182" s="216" t="e">
        <f t="shared" ca="1" si="167"/>
        <v>#N/A</v>
      </c>
      <c r="AN182" s="216" t="e">
        <f t="shared" ca="1" si="167"/>
        <v>#N/A</v>
      </c>
      <c r="AO182" s="216" t="e">
        <f t="shared" ca="1" si="167"/>
        <v>#N/A</v>
      </c>
      <c r="AP182" s="216" t="e">
        <f t="shared" ca="1" si="167"/>
        <v>#N/A</v>
      </c>
      <c r="AQ182" s="216" t="e">
        <f t="shared" ca="1" si="167"/>
        <v>#N/A</v>
      </c>
      <c r="AR182" s="216" t="e">
        <f t="shared" ca="1" si="167"/>
        <v>#N/A</v>
      </c>
      <c r="AS182" s="223" t="e">
        <f t="shared" ca="1" si="166"/>
        <v>#N/A</v>
      </c>
      <c r="AU182" s="215" t="e">
        <f t="shared" ca="1" si="162"/>
        <v>#N/A</v>
      </c>
      <c r="AV182" s="216" t="e">
        <f t="shared" ca="1" si="162"/>
        <v>#N/A</v>
      </c>
      <c r="AW182" s="217" t="e">
        <f t="shared" ca="1" si="165"/>
        <v>#N/A</v>
      </c>
      <c r="AX182" s="218" t="e">
        <f t="shared" ca="1" si="165"/>
        <v>#N/A</v>
      </c>
      <c r="AY182" s="218" t="e">
        <f t="shared" ca="1" si="165"/>
        <v>#N/A</v>
      </c>
      <c r="AZ182" s="218" t="e">
        <f t="shared" ca="1" si="170"/>
        <v>#N/A</v>
      </c>
      <c r="BA182" s="219" t="e">
        <f t="shared" ca="1" si="170"/>
        <v>#N/A</v>
      </c>
    </row>
    <row r="183" spans="2:53" s="70" customFormat="1" ht="15" customHeight="1">
      <c r="B183"/>
      <c r="C183"/>
      <c r="M183" s="50" t="e">
        <f t="shared" ca="1" si="169"/>
        <v>#N/A</v>
      </c>
      <c r="N183" s="216" t="e">
        <f t="shared" ca="1" si="168"/>
        <v>#N/A</v>
      </c>
      <c r="O183" s="216" t="e">
        <f t="shared" ca="1" si="168"/>
        <v>#N/A</v>
      </c>
      <c r="P183" s="216" t="e">
        <f t="shared" ca="1" si="168"/>
        <v>#N/A</v>
      </c>
      <c r="Q183" s="216" t="e">
        <f t="shared" ca="1" si="168"/>
        <v>#N/A</v>
      </c>
      <c r="R183" s="216" t="e">
        <f t="shared" ca="1" si="168"/>
        <v>#N/A</v>
      </c>
      <c r="S183" s="216" t="e">
        <f t="shared" ca="1" si="168"/>
        <v>#N/A</v>
      </c>
      <c r="T183" s="216" t="e">
        <f t="shared" ca="1" si="168"/>
        <v>#N/A</v>
      </c>
      <c r="U183" s="216" t="e">
        <f t="shared" ca="1" si="168"/>
        <v>#N/A</v>
      </c>
      <c r="V183" s="216" t="e">
        <f t="shared" ca="1" si="168"/>
        <v>#N/A</v>
      </c>
      <c r="W183" s="216" t="e">
        <f t="shared" ca="1" si="168"/>
        <v>#N/A</v>
      </c>
      <c r="X183" s="216" t="e">
        <f t="shared" ca="1" si="168"/>
        <v>#N/A</v>
      </c>
      <c r="Y183" s="216" t="e">
        <f t="shared" ca="1" si="168"/>
        <v>#N/A</v>
      </c>
      <c r="Z183" s="216" t="e">
        <f t="shared" ca="1" si="168"/>
        <v>#N/A</v>
      </c>
      <c r="AA183" s="216" t="e">
        <f t="shared" ca="1" si="168"/>
        <v>#N/A</v>
      </c>
      <c r="AB183" s="216" t="e">
        <f t="shared" ca="1" si="168"/>
        <v>#N/A</v>
      </c>
      <c r="AC183" s="216" t="e">
        <f t="shared" ca="1" si="168"/>
        <v>#N/A</v>
      </c>
      <c r="AD183" s="216" t="e">
        <f t="shared" ca="1" si="167"/>
        <v>#N/A</v>
      </c>
      <c r="AE183" s="216" t="e">
        <f t="shared" ca="1" si="167"/>
        <v>#N/A</v>
      </c>
      <c r="AF183" s="216" t="e">
        <f t="shared" ca="1" si="167"/>
        <v>#N/A</v>
      </c>
      <c r="AG183" s="216" t="e">
        <f t="shared" ca="1" si="167"/>
        <v>#N/A</v>
      </c>
      <c r="AH183" s="216" t="e">
        <f t="shared" ca="1" si="167"/>
        <v>#N/A</v>
      </c>
      <c r="AI183" s="216" t="e">
        <f t="shared" ca="1" si="167"/>
        <v>#N/A</v>
      </c>
      <c r="AJ183" s="216" t="e">
        <f t="shared" ca="1" si="167"/>
        <v>#N/A</v>
      </c>
      <c r="AK183" s="216" t="e">
        <f t="shared" ca="1" si="167"/>
        <v>#N/A</v>
      </c>
      <c r="AL183" s="216" t="e">
        <f t="shared" ca="1" si="167"/>
        <v>#N/A</v>
      </c>
      <c r="AM183" s="216" t="e">
        <f t="shared" ca="1" si="167"/>
        <v>#N/A</v>
      </c>
      <c r="AN183" s="216" t="e">
        <f t="shared" ca="1" si="167"/>
        <v>#N/A</v>
      </c>
      <c r="AO183" s="216" t="e">
        <f t="shared" ca="1" si="167"/>
        <v>#N/A</v>
      </c>
      <c r="AP183" s="216" t="e">
        <f t="shared" ca="1" si="167"/>
        <v>#N/A</v>
      </c>
      <c r="AQ183" s="216" t="e">
        <f t="shared" ca="1" si="167"/>
        <v>#N/A</v>
      </c>
      <c r="AR183" s="216" t="e">
        <f t="shared" ca="1" si="167"/>
        <v>#N/A</v>
      </c>
      <c r="AS183" s="223" t="e">
        <f t="shared" ca="1" si="166"/>
        <v>#N/A</v>
      </c>
      <c r="AU183" s="215" t="e">
        <f t="shared" ca="1" si="162"/>
        <v>#N/A</v>
      </c>
      <c r="AV183" s="216" t="e">
        <f t="shared" ca="1" si="162"/>
        <v>#N/A</v>
      </c>
      <c r="AW183" s="217" t="e">
        <f t="shared" ca="1" si="165"/>
        <v>#N/A</v>
      </c>
      <c r="AX183" s="218" t="e">
        <f t="shared" ca="1" si="165"/>
        <v>#N/A</v>
      </c>
      <c r="AY183" s="218" t="e">
        <f t="shared" ca="1" si="165"/>
        <v>#N/A</v>
      </c>
      <c r="AZ183" s="218" t="e">
        <f t="shared" ca="1" si="170"/>
        <v>#N/A</v>
      </c>
      <c r="BA183" s="219" t="e">
        <f t="shared" ca="1" si="170"/>
        <v>#N/A</v>
      </c>
    </row>
    <row r="184" spans="2:53" s="70" customFormat="1" ht="15" customHeight="1">
      <c r="B184"/>
      <c r="C184"/>
      <c r="M184" s="50" t="e">
        <f t="shared" ca="1" si="169"/>
        <v>#N/A</v>
      </c>
      <c r="N184" s="216" t="e">
        <f t="shared" ca="1" si="168"/>
        <v>#N/A</v>
      </c>
      <c r="O184" s="216" t="e">
        <f t="shared" ca="1" si="168"/>
        <v>#N/A</v>
      </c>
      <c r="P184" s="216" t="e">
        <f t="shared" ca="1" si="168"/>
        <v>#N/A</v>
      </c>
      <c r="Q184" s="216" t="e">
        <f t="shared" ca="1" si="168"/>
        <v>#N/A</v>
      </c>
      <c r="R184" s="216" t="e">
        <f t="shared" ca="1" si="168"/>
        <v>#N/A</v>
      </c>
      <c r="S184" s="216" t="e">
        <f t="shared" ca="1" si="168"/>
        <v>#N/A</v>
      </c>
      <c r="T184" s="216" t="e">
        <f t="shared" ca="1" si="168"/>
        <v>#N/A</v>
      </c>
      <c r="U184" s="216" t="e">
        <f t="shared" ca="1" si="168"/>
        <v>#N/A</v>
      </c>
      <c r="V184" s="216" t="e">
        <f t="shared" ca="1" si="168"/>
        <v>#N/A</v>
      </c>
      <c r="W184" s="216" t="e">
        <f t="shared" ca="1" si="168"/>
        <v>#N/A</v>
      </c>
      <c r="X184" s="216" t="e">
        <f t="shared" ca="1" si="168"/>
        <v>#N/A</v>
      </c>
      <c r="Y184" s="216" t="e">
        <f t="shared" ca="1" si="168"/>
        <v>#N/A</v>
      </c>
      <c r="Z184" s="216" t="e">
        <f t="shared" ca="1" si="168"/>
        <v>#N/A</v>
      </c>
      <c r="AA184" s="216" t="e">
        <f t="shared" ca="1" si="168"/>
        <v>#N/A</v>
      </c>
      <c r="AB184" s="216" t="e">
        <f t="shared" ca="1" si="168"/>
        <v>#N/A</v>
      </c>
      <c r="AC184" s="216" t="e">
        <f t="shared" ca="1" si="168"/>
        <v>#N/A</v>
      </c>
      <c r="AD184" s="216" t="e">
        <f t="shared" ca="1" si="167"/>
        <v>#N/A</v>
      </c>
      <c r="AE184" s="216" t="e">
        <f t="shared" ca="1" si="167"/>
        <v>#N/A</v>
      </c>
      <c r="AF184" s="216" t="e">
        <f t="shared" ca="1" si="167"/>
        <v>#N/A</v>
      </c>
      <c r="AG184" s="216" t="e">
        <f t="shared" ca="1" si="167"/>
        <v>#N/A</v>
      </c>
      <c r="AH184" s="216" t="e">
        <f t="shared" ca="1" si="167"/>
        <v>#N/A</v>
      </c>
      <c r="AI184" s="216" t="e">
        <f t="shared" ca="1" si="167"/>
        <v>#N/A</v>
      </c>
      <c r="AJ184" s="216" t="e">
        <f t="shared" ca="1" si="167"/>
        <v>#N/A</v>
      </c>
      <c r="AK184" s="216" t="e">
        <f t="shared" ca="1" si="167"/>
        <v>#N/A</v>
      </c>
      <c r="AL184" s="216" t="e">
        <f t="shared" ca="1" si="167"/>
        <v>#N/A</v>
      </c>
      <c r="AM184" s="216" t="e">
        <f t="shared" ca="1" si="167"/>
        <v>#N/A</v>
      </c>
      <c r="AN184" s="216" t="e">
        <f t="shared" ca="1" si="167"/>
        <v>#N/A</v>
      </c>
      <c r="AO184" s="216" t="e">
        <f t="shared" ca="1" si="167"/>
        <v>#N/A</v>
      </c>
      <c r="AP184" s="216" t="e">
        <f t="shared" ca="1" si="167"/>
        <v>#N/A</v>
      </c>
      <c r="AQ184" s="216" t="e">
        <f t="shared" ca="1" si="167"/>
        <v>#N/A</v>
      </c>
      <c r="AR184" s="216" t="e">
        <f t="shared" ca="1" si="167"/>
        <v>#N/A</v>
      </c>
      <c r="AS184" s="223" t="e">
        <f t="shared" ca="1" si="166"/>
        <v>#N/A</v>
      </c>
      <c r="AU184" s="215" t="e">
        <f t="shared" ca="1" si="162"/>
        <v>#N/A</v>
      </c>
      <c r="AV184" s="216" t="e">
        <f t="shared" ca="1" si="162"/>
        <v>#N/A</v>
      </c>
      <c r="AW184" s="217" t="e">
        <f t="shared" ca="1" si="165"/>
        <v>#N/A</v>
      </c>
      <c r="AX184" s="218" t="e">
        <f t="shared" ca="1" si="165"/>
        <v>#N/A</v>
      </c>
      <c r="AY184" s="218" t="e">
        <f t="shared" ca="1" si="165"/>
        <v>#N/A</v>
      </c>
      <c r="AZ184" s="218" t="e">
        <f t="shared" ca="1" si="170"/>
        <v>#N/A</v>
      </c>
      <c r="BA184" s="219" t="e">
        <f t="shared" ca="1" si="170"/>
        <v>#N/A</v>
      </c>
    </row>
    <row r="185" spans="2:53" s="70" customFormat="1" ht="15" customHeight="1">
      <c r="B185"/>
      <c r="C185"/>
      <c r="M185" s="50" t="e">
        <f t="shared" ca="1" si="169"/>
        <v>#N/A</v>
      </c>
      <c r="N185" s="216" t="e">
        <f t="shared" ca="1" si="168"/>
        <v>#N/A</v>
      </c>
      <c r="O185" s="216" t="e">
        <f t="shared" ca="1" si="168"/>
        <v>#N/A</v>
      </c>
      <c r="P185" s="216" t="e">
        <f t="shared" ca="1" si="168"/>
        <v>#N/A</v>
      </c>
      <c r="Q185" s="216" t="e">
        <f t="shared" ca="1" si="168"/>
        <v>#N/A</v>
      </c>
      <c r="R185" s="216" t="e">
        <f t="shared" ca="1" si="168"/>
        <v>#N/A</v>
      </c>
      <c r="S185" s="216" t="e">
        <f t="shared" ca="1" si="168"/>
        <v>#N/A</v>
      </c>
      <c r="T185" s="216" t="e">
        <f t="shared" ca="1" si="168"/>
        <v>#N/A</v>
      </c>
      <c r="U185" s="216" t="e">
        <f t="shared" ca="1" si="168"/>
        <v>#N/A</v>
      </c>
      <c r="V185" s="216" t="e">
        <f t="shared" ca="1" si="168"/>
        <v>#N/A</v>
      </c>
      <c r="W185" s="216" t="e">
        <f t="shared" ca="1" si="168"/>
        <v>#N/A</v>
      </c>
      <c r="X185" s="216" t="e">
        <f t="shared" ca="1" si="168"/>
        <v>#N/A</v>
      </c>
      <c r="Y185" s="216" t="e">
        <f t="shared" ca="1" si="168"/>
        <v>#N/A</v>
      </c>
      <c r="Z185" s="216" t="e">
        <f t="shared" ca="1" si="168"/>
        <v>#N/A</v>
      </c>
      <c r="AA185" s="216" t="e">
        <f t="shared" ca="1" si="168"/>
        <v>#N/A</v>
      </c>
      <c r="AB185" s="216" t="e">
        <f t="shared" ca="1" si="168"/>
        <v>#N/A</v>
      </c>
      <c r="AC185" s="216" t="e">
        <f t="shared" ca="1" si="168"/>
        <v>#N/A</v>
      </c>
      <c r="AD185" s="216" t="e">
        <f t="shared" ca="1" si="167"/>
        <v>#N/A</v>
      </c>
      <c r="AE185" s="216" t="e">
        <f t="shared" ca="1" si="167"/>
        <v>#N/A</v>
      </c>
      <c r="AF185" s="216" t="e">
        <f t="shared" ca="1" si="167"/>
        <v>#N/A</v>
      </c>
      <c r="AG185" s="216" t="e">
        <f t="shared" ca="1" si="167"/>
        <v>#N/A</v>
      </c>
      <c r="AH185" s="216" t="e">
        <f t="shared" ca="1" si="167"/>
        <v>#N/A</v>
      </c>
      <c r="AI185" s="216" t="e">
        <f t="shared" ca="1" si="167"/>
        <v>#N/A</v>
      </c>
      <c r="AJ185" s="216" t="e">
        <f t="shared" ca="1" si="167"/>
        <v>#N/A</v>
      </c>
      <c r="AK185" s="216" t="e">
        <f t="shared" ca="1" si="167"/>
        <v>#N/A</v>
      </c>
      <c r="AL185" s="216" t="e">
        <f t="shared" ca="1" si="167"/>
        <v>#N/A</v>
      </c>
      <c r="AM185" s="216" t="e">
        <f t="shared" ca="1" si="167"/>
        <v>#N/A</v>
      </c>
      <c r="AN185" s="216" t="e">
        <f t="shared" ca="1" si="167"/>
        <v>#N/A</v>
      </c>
      <c r="AO185" s="216" t="e">
        <f t="shared" ca="1" si="167"/>
        <v>#N/A</v>
      </c>
      <c r="AP185" s="216" t="e">
        <f t="shared" ca="1" si="167"/>
        <v>#N/A</v>
      </c>
      <c r="AQ185" s="216" t="e">
        <f t="shared" ca="1" si="167"/>
        <v>#N/A</v>
      </c>
      <c r="AR185" s="216" t="e">
        <f t="shared" ca="1" si="167"/>
        <v>#N/A</v>
      </c>
      <c r="AS185" s="223" t="e">
        <f t="shared" ref="AS185:AS200" ca="1" si="171">IF(ROW()-ROW(AS$105)&lt;=HLOOKUP($M185,$N$97:$AM$99,3,FALSE),INDIRECT($M185&amp;"!"&amp;ADDRESS(ROW()-HLOOKUP($M185,$N$97:$AM$99,3,FALSE)+HLOOKUP($M185,$N$97:$AM$99,2,FALSE),COLUMN(),4)))</f>
        <v>#N/A</v>
      </c>
      <c r="AU185" s="215" t="e">
        <f t="shared" ca="1" si="162"/>
        <v>#N/A</v>
      </c>
      <c r="AV185" s="216" t="e">
        <f t="shared" ca="1" si="162"/>
        <v>#N/A</v>
      </c>
      <c r="AW185" s="217" t="e">
        <f t="shared" ca="1" si="165"/>
        <v>#N/A</v>
      </c>
      <c r="AX185" s="218" t="e">
        <f t="shared" ca="1" si="165"/>
        <v>#N/A</v>
      </c>
      <c r="AY185" s="218" t="e">
        <f t="shared" ca="1" si="165"/>
        <v>#N/A</v>
      </c>
      <c r="AZ185" s="218" t="e">
        <f t="shared" ca="1" si="170"/>
        <v>#N/A</v>
      </c>
      <c r="BA185" s="219" t="e">
        <f t="shared" ca="1" si="170"/>
        <v>#N/A</v>
      </c>
    </row>
    <row r="186" spans="2:53" s="70" customFormat="1" ht="15" customHeight="1">
      <c r="B186"/>
      <c r="C186"/>
      <c r="M186" s="50" t="e">
        <f t="shared" ca="1" si="169"/>
        <v>#N/A</v>
      </c>
      <c r="N186" s="216" t="e">
        <f t="shared" ca="1" si="168"/>
        <v>#N/A</v>
      </c>
      <c r="O186" s="216" t="e">
        <f t="shared" ca="1" si="168"/>
        <v>#N/A</v>
      </c>
      <c r="P186" s="216" t="e">
        <f t="shared" ca="1" si="168"/>
        <v>#N/A</v>
      </c>
      <c r="Q186" s="216" t="e">
        <f t="shared" ca="1" si="168"/>
        <v>#N/A</v>
      </c>
      <c r="R186" s="216" t="e">
        <f t="shared" ca="1" si="168"/>
        <v>#N/A</v>
      </c>
      <c r="S186" s="216" t="e">
        <f t="shared" ca="1" si="168"/>
        <v>#N/A</v>
      </c>
      <c r="T186" s="216" t="e">
        <f t="shared" ca="1" si="168"/>
        <v>#N/A</v>
      </c>
      <c r="U186" s="216" t="e">
        <f t="shared" ca="1" si="168"/>
        <v>#N/A</v>
      </c>
      <c r="V186" s="216" t="e">
        <f t="shared" ca="1" si="168"/>
        <v>#N/A</v>
      </c>
      <c r="W186" s="216" t="e">
        <f t="shared" ca="1" si="168"/>
        <v>#N/A</v>
      </c>
      <c r="X186" s="216" t="e">
        <f t="shared" ca="1" si="168"/>
        <v>#N/A</v>
      </c>
      <c r="Y186" s="216" t="e">
        <f t="shared" ca="1" si="168"/>
        <v>#N/A</v>
      </c>
      <c r="Z186" s="216" t="e">
        <f t="shared" ca="1" si="168"/>
        <v>#N/A</v>
      </c>
      <c r="AA186" s="216" t="e">
        <f t="shared" ca="1" si="168"/>
        <v>#N/A</v>
      </c>
      <c r="AB186" s="216" t="e">
        <f t="shared" ca="1" si="168"/>
        <v>#N/A</v>
      </c>
      <c r="AC186" s="216" t="e">
        <f t="shared" ref="AC186:AR201" ca="1" si="172">IF(ROW()-ROW(AC$105)&lt;=HLOOKUP($M186,$N$97:$AM$99,3,FALSE),INDIRECT($M186&amp;"!"&amp;ADDRESS(ROW()-HLOOKUP($M186,$N$97:$AM$99,3,FALSE)+HLOOKUP($M186,$N$97:$AM$99,2,FALSE),COLUMN(),4)))</f>
        <v>#N/A</v>
      </c>
      <c r="AD186" s="216" t="e">
        <f t="shared" ca="1" si="172"/>
        <v>#N/A</v>
      </c>
      <c r="AE186" s="216" t="e">
        <f t="shared" ca="1" si="172"/>
        <v>#N/A</v>
      </c>
      <c r="AF186" s="216" t="e">
        <f t="shared" ca="1" si="172"/>
        <v>#N/A</v>
      </c>
      <c r="AG186" s="216" t="e">
        <f t="shared" ca="1" si="172"/>
        <v>#N/A</v>
      </c>
      <c r="AH186" s="216" t="e">
        <f t="shared" ca="1" si="172"/>
        <v>#N/A</v>
      </c>
      <c r="AI186" s="216" t="e">
        <f t="shared" ca="1" si="172"/>
        <v>#N/A</v>
      </c>
      <c r="AJ186" s="216" t="e">
        <f t="shared" ca="1" si="172"/>
        <v>#N/A</v>
      </c>
      <c r="AK186" s="216" t="e">
        <f t="shared" ca="1" si="172"/>
        <v>#N/A</v>
      </c>
      <c r="AL186" s="216" t="e">
        <f t="shared" ca="1" si="172"/>
        <v>#N/A</v>
      </c>
      <c r="AM186" s="216" t="e">
        <f t="shared" ca="1" si="172"/>
        <v>#N/A</v>
      </c>
      <c r="AN186" s="216" t="e">
        <f t="shared" ca="1" si="172"/>
        <v>#N/A</v>
      </c>
      <c r="AO186" s="216" t="e">
        <f t="shared" ca="1" si="172"/>
        <v>#N/A</v>
      </c>
      <c r="AP186" s="216" t="e">
        <f t="shared" ca="1" si="172"/>
        <v>#N/A</v>
      </c>
      <c r="AQ186" s="216" t="e">
        <f t="shared" ca="1" si="172"/>
        <v>#N/A</v>
      </c>
      <c r="AR186" s="216" t="e">
        <f t="shared" ca="1" si="172"/>
        <v>#N/A</v>
      </c>
      <c r="AS186" s="223" t="e">
        <f t="shared" ca="1" si="171"/>
        <v>#N/A</v>
      </c>
      <c r="AU186" s="215" t="e">
        <f t="shared" ca="1" si="162"/>
        <v>#N/A</v>
      </c>
      <c r="AV186" s="216" t="e">
        <f t="shared" ca="1" si="162"/>
        <v>#N/A</v>
      </c>
      <c r="AW186" s="217" t="e">
        <f t="shared" ca="1" si="165"/>
        <v>#N/A</v>
      </c>
      <c r="AX186" s="218" t="e">
        <f t="shared" ca="1" si="165"/>
        <v>#N/A</v>
      </c>
      <c r="AY186" s="218" t="e">
        <f t="shared" ca="1" si="165"/>
        <v>#N/A</v>
      </c>
      <c r="AZ186" s="218" t="e">
        <f t="shared" ca="1" si="170"/>
        <v>#N/A</v>
      </c>
      <c r="BA186" s="219" t="e">
        <f t="shared" ca="1" si="170"/>
        <v>#N/A</v>
      </c>
    </row>
    <row r="187" spans="2:53" s="70" customFormat="1" ht="15" customHeight="1">
      <c r="B187"/>
      <c r="C187"/>
      <c r="M187" s="50" t="e">
        <f t="shared" ca="1" si="169"/>
        <v>#N/A</v>
      </c>
      <c r="N187" s="216" t="e">
        <f t="shared" ref="N187:AC202" ca="1" si="173">IF(ROW()-ROW(N$105)&lt;=HLOOKUP($M187,$N$97:$AM$99,3,FALSE),INDIRECT($M187&amp;"!"&amp;ADDRESS(ROW()-HLOOKUP($M187,$N$97:$AM$99,3,FALSE)+HLOOKUP($M187,$N$97:$AM$99,2,FALSE),COLUMN(),4)))</f>
        <v>#N/A</v>
      </c>
      <c r="O187" s="216" t="e">
        <f t="shared" ca="1" si="173"/>
        <v>#N/A</v>
      </c>
      <c r="P187" s="216" t="e">
        <f t="shared" ca="1" si="173"/>
        <v>#N/A</v>
      </c>
      <c r="Q187" s="216" t="e">
        <f t="shared" ca="1" si="173"/>
        <v>#N/A</v>
      </c>
      <c r="R187" s="216" t="e">
        <f t="shared" ca="1" si="173"/>
        <v>#N/A</v>
      </c>
      <c r="S187" s="216" t="e">
        <f t="shared" ca="1" si="173"/>
        <v>#N/A</v>
      </c>
      <c r="T187" s="216" t="e">
        <f t="shared" ca="1" si="173"/>
        <v>#N/A</v>
      </c>
      <c r="U187" s="216" t="e">
        <f t="shared" ca="1" si="173"/>
        <v>#N/A</v>
      </c>
      <c r="V187" s="216" t="e">
        <f t="shared" ca="1" si="173"/>
        <v>#N/A</v>
      </c>
      <c r="W187" s="216" t="e">
        <f t="shared" ca="1" si="173"/>
        <v>#N/A</v>
      </c>
      <c r="X187" s="216" t="e">
        <f t="shared" ca="1" si="173"/>
        <v>#N/A</v>
      </c>
      <c r="Y187" s="216" t="e">
        <f t="shared" ca="1" si="173"/>
        <v>#N/A</v>
      </c>
      <c r="Z187" s="216" t="e">
        <f t="shared" ca="1" si="173"/>
        <v>#N/A</v>
      </c>
      <c r="AA187" s="216" t="e">
        <f t="shared" ca="1" si="173"/>
        <v>#N/A</v>
      </c>
      <c r="AB187" s="216" t="e">
        <f t="shared" ca="1" si="173"/>
        <v>#N/A</v>
      </c>
      <c r="AC187" s="216" t="e">
        <f t="shared" ca="1" si="173"/>
        <v>#N/A</v>
      </c>
      <c r="AD187" s="216" t="e">
        <f t="shared" ca="1" si="172"/>
        <v>#N/A</v>
      </c>
      <c r="AE187" s="216" t="e">
        <f t="shared" ca="1" si="172"/>
        <v>#N/A</v>
      </c>
      <c r="AF187" s="216" t="e">
        <f t="shared" ca="1" si="172"/>
        <v>#N/A</v>
      </c>
      <c r="AG187" s="216" t="e">
        <f t="shared" ca="1" si="172"/>
        <v>#N/A</v>
      </c>
      <c r="AH187" s="216" t="e">
        <f t="shared" ca="1" si="172"/>
        <v>#N/A</v>
      </c>
      <c r="AI187" s="216" t="e">
        <f t="shared" ca="1" si="172"/>
        <v>#N/A</v>
      </c>
      <c r="AJ187" s="216" t="e">
        <f t="shared" ca="1" si="172"/>
        <v>#N/A</v>
      </c>
      <c r="AK187" s="216" t="e">
        <f t="shared" ca="1" si="172"/>
        <v>#N/A</v>
      </c>
      <c r="AL187" s="216" t="e">
        <f t="shared" ca="1" si="172"/>
        <v>#N/A</v>
      </c>
      <c r="AM187" s="216" t="e">
        <f t="shared" ca="1" si="172"/>
        <v>#N/A</v>
      </c>
      <c r="AN187" s="216" t="e">
        <f t="shared" ca="1" si="172"/>
        <v>#N/A</v>
      </c>
      <c r="AO187" s="216" t="e">
        <f t="shared" ca="1" si="172"/>
        <v>#N/A</v>
      </c>
      <c r="AP187" s="216" t="e">
        <f t="shared" ca="1" si="172"/>
        <v>#N/A</v>
      </c>
      <c r="AQ187" s="216" t="e">
        <f t="shared" ca="1" si="172"/>
        <v>#N/A</v>
      </c>
      <c r="AR187" s="216" t="e">
        <f t="shared" ca="1" si="172"/>
        <v>#N/A</v>
      </c>
      <c r="AS187" s="223" t="e">
        <f t="shared" ca="1" si="171"/>
        <v>#N/A</v>
      </c>
      <c r="AU187" s="215" t="e">
        <f t="shared" ca="1" si="162"/>
        <v>#N/A</v>
      </c>
      <c r="AV187" s="216" t="e">
        <f t="shared" ca="1" si="162"/>
        <v>#N/A</v>
      </c>
      <c r="AW187" s="217" t="e">
        <f t="shared" ca="1" si="165"/>
        <v>#N/A</v>
      </c>
      <c r="AX187" s="218" t="e">
        <f t="shared" ca="1" si="165"/>
        <v>#N/A</v>
      </c>
      <c r="AY187" s="218" t="e">
        <f t="shared" ca="1" si="165"/>
        <v>#N/A</v>
      </c>
      <c r="AZ187" s="218" t="e">
        <f t="shared" ca="1" si="170"/>
        <v>#N/A</v>
      </c>
      <c r="BA187" s="219" t="e">
        <f t="shared" ca="1" si="170"/>
        <v>#N/A</v>
      </c>
    </row>
    <row r="188" spans="2:53" s="70" customFormat="1" ht="15" customHeight="1">
      <c r="B188"/>
      <c r="C188"/>
      <c r="M188" s="50" t="e">
        <f t="shared" ca="1" si="169"/>
        <v>#N/A</v>
      </c>
      <c r="N188" s="216" t="e">
        <f t="shared" ca="1" si="173"/>
        <v>#N/A</v>
      </c>
      <c r="O188" s="216" t="e">
        <f t="shared" ca="1" si="173"/>
        <v>#N/A</v>
      </c>
      <c r="P188" s="216" t="e">
        <f t="shared" ca="1" si="173"/>
        <v>#N/A</v>
      </c>
      <c r="Q188" s="216" t="e">
        <f t="shared" ca="1" si="173"/>
        <v>#N/A</v>
      </c>
      <c r="R188" s="216" t="e">
        <f t="shared" ca="1" si="173"/>
        <v>#N/A</v>
      </c>
      <c r="S188" s="216" t="e">
        <f t="shared" ca="1" si="173"/>
        <v>#N/A</v>
      </c>
      <c r="T188" s="216" t="e">
        <f t="shared" ca="1" si="173"/>
        <v>#N/A</v>
      </c>
      <c r="U188" s="216" t="e">
        <f t="shared" ca="1" si="173"/>
        <v>#N/A</v>
      </c>
      <c r="V188" s="216" t="e">
        <f t="shared" ca="1" si="173"/>
        <v>#N/A</v>
      </c>
      <c r="W188" s="216" t="e">
        <f t="shared" ca="1" si="173"/>
        <v>#N/A</v>
      </c>
      <c r="X188" s="216" t="e">
        <f t="shared" ca="1" si="173"/>
        <v>#N/A</v>
      </c>
      <c r="Y188" s="216" t="e">
        <f t="shared" ca="1" si="173"/>
        <v>#N/A</v>
      </c>
      <c r="Z188" s="216" t="e">
        <f t="shared" ca="1" si="173"/>
        <v>#N/A</v>
      </c>
      <c r="AA188" s="216" t="e">
        <f t="shared" ca="1" si="173"/>
        <v>#N/A</v>
      </c>
      <c r="AB188" s="216" t="e">
        <f t="shared" ca="1" si="173"/>
        <v>#N/A</v>
      </c>
      <c r="AC188" s="216" t="e">
        <f t="shared" ca="1" si="173"/>
        <v>#N/A</v>
      </c>
      <c r="AD188" s="216" t="e">
        <f t="shared" ca="1" si="172"/>
        <v>#N/A</v>
      </c>
      <c r="AE188" s="216" t="e">
        <f t="shared" ca="1" si="172"/>
        <v>#N/A</v>
      </c>
      <c r="AF188" s="216" t="e">
        <f t="shared" ca="1" si="172"/>
        <v>#N/A</v>
      </c>
      <c r="AG188" s="216" t="e">
        <f t="shared" ca="1" si="172"/>
        <v>#N/A</v>
      </c>
      <c r="AH188" s="216" t="e">
        <f t="shared" ca="1" si="172"/>
        <v>#N/A</v>
      </c>
      <c r="AI188" s="216" t="e">
        <f t="shared" ca="1" si="172"/>
        <v>#N/A</v>
      </c>
      <c r="AJ188" s="216" t="e">
        <f t="shared" ca="1" si="172"/>
        <v>#N/A</v>
      </c>
      <c r="AK188" s="216" t="e">
        <f t="shared" ca="1" si="172"/>
        <v>#N/A</v>
      </c>
      <c r="AL188" s="216" t="e">
        <f t="shared" ca="1" si="172"/>
        <v>#N/A</v>
      </c>
      <c r="AM188" s="216" t="e">
        <f t="shared" ca="1" si="172"/>
        <v>#N/A</v>
      </c>
      <c r="AN188" s="216" t="e">
        <f t="shared" ca="1" si="172"/>
        <v>#N/A</v>
      </c>
      <c r="AO188" s="216" t="e">
        <f t="shared" ca="1" si="172"/>
        <v>#N/A</v>
      </c>
      <c r="AP188" s="216" t="e">
        <f t="shared" ca="1" si="172"/>
        <v>#N/A</v>
      </c>
      <c r="AQ188" s="216" t="e">
        <f t="shared" ca="1" si="172"/>
        <v>#N/A</v>
      </c>
      <c r="AR188" s="216" t="e">
        <f t="shared" ca="1" si="172"/>
        <v>#N/A</v>
      </c>
      <c r="AS188" s="223" t="e">
        <f t="shared" ca="1" si="171"/>
        <v>#N/A</v>
      </c>
      <c r="AU188" s="215" t="e">
        <f t="shared" ca="1" si="162"/>
        <v>#N/A</v>
      </c>
      <c r="AV188" s="216" t="e">
        <f t="shared" ca="1" si="162"/>
        <v>#N/A</v>
      </c>
      <c r="AW188" s="217" t="e">
        <f t="shared" ca="1" si="165"/>
        <v>#N/A</v>
      </c>
      <c r="AX188" s="218" t="e">
        <f t="shared" ca="1" si="165"/>
        <v>#N/A</v>
      </c>
      <c r="AY188" s="218" t="e">
        <f t="shared" ca="1" si="165"/>
        <v>#N/A</v>
      </c>
      <c r="AZ188" s="218" t="e">
        <f t="shared" ca="1" si="170"/>
        <v>#N/A</v>
      </c>
      <c r="BA188" s="219" t="e">
        <f t="shared" ca="1" si="170"/>
        <v>#N/A</v>
      </c>
    </row>
    <row r="189" spans="2:53" s="70" customFormat="1" ht="15" customHeight="1">
      <c r="B189"/>
      <c r="C189"/>
      <c r="M189" s="50" t="e">
        <f t="shared" ca="1" si="169"/>
        <v>#N/A</v>
      </c>
      <c r="N189" s="216" t="e">
        <f t="shared" ca="1" si="173"/>
        <v>#N/A</v>
      </c>
      <c r="O189" s="216" t="e">
        <f t="shared" ca="1" si="173"/>
        <v>#N/A</v>
      </c>
      <c r="P189" s="216" t="e">
        <f t="shared" ca="1" si="173"/>
        <v>#N/A</v>
      </c>
      <c r="Q189" s="216" t="e">
        <f t="shared" ca="1" si="173"/>
        <v>#N/A</v>
      </c>
      <c r="R189" s="216" t="e">
        <f t="shared" ca="1" si="173"/>
        <v>#N/A</v>
      </c>
      <c r="S189" s="216" t="e">
        <f t="shared" ca="1" si="173"/>
        <v>#N/A</v>
      </c>
      <c r="T189" s="216" t="e">
        <f t="shared" ca="1" si="173"/>
        <v>#N/A</v>
      </c>
      <c r="U189" s="216" t="e">
        <f t="shared" ca="1" si="173"/>
        <v>#N/A</v>
      </c>
      <c r="V189" s="216" t="e">
        <f t="shared" ca="1" si="173"/>
        <v>#N/A</v>
      </c>
      <c r="W189" s="216" t="e">
        <f t="shared" ca="1" si="173"/>
        <v>#N/A</v>
      </c>
      <c r="X189" s="216" t="e">
        <f t="shared" ca="1" si="173"/>
        <v>#N/A</v>
      </c>
      <c r="Y189" s="216" t="e">
        <f t="shared" ca="1" si="173"/>
        <v>#N/A</v>
      </c>
      <c r="Z189" s="216" t="e">
        <f t="shared" ca="1" si="173"/>
        <v>#N/A</v>
      </c>
      <c r="AA189" s="216" t="e">
        <f t="shared" ca="1" si="173"/>
        <v>#N/A</v>
      </c>
      <c r="AB189" s="216" t="e">
        <f t="shared" ca="1" si="173"/>
        <v>#N/A</v>
      </c>
      <c r="AC189" s="216" t="e">
        <f t="shared" ca="1" si="173"/>
        <v>#N/A</v>
      </c>
      <c r="AD189" s="216" t="e">
        <f t="shared" ca="1" si="172"/>
        <v>#N/A</v>
      </c>
      <c r="AE189" s="216" t="e">
        <f t="shared" ca="1" si="172"/>
        <v>#N/A</v>
      </c>
      <c r="AF189" s="216" t="e">
        <f t="shared" ca="1" si="172"/>
        <v>#N/A</v>
      </c>
      <c r="AG189" s="216" t="e">
        <f t="shared" ca="1" si="172"/>
        <v>#N/A</v>
      </c>
      <c r="AH189" s="216" t="e">
        <f t="shared" ca="1" si="172"/>
        <v>#N/A</v>
      </c>
      <c r="AI189" s="216" t="e">
        <f t="shared" ca="1" si="172"/>
        <v>#N/A</v>
      </c>
      <c r="AJ189" s="216" t="e">
        <f t="shared" ca="1" si="172"/>
        <v>#N/A</v>
      </c>
      <c r="AK189" s="216" t="e">
        <f t="shared" ca="1" si="172"/>
        <v>#N/A</v>
      </c>
      <c r="AL189" s="216" t="e">
        <f t="shared" ca="1" si="172"/>
        <v>#N/A</v>
      </c>
      <c r="AM189" s="216" t="e">
        <f t="shared" ca="1" si="172"/>
        <v>#N/A</v>
      </c>
      <c r="AN189" s="216" t="e">
        <f t="shared" ca="1" si="172"/>
        <v>#N/A</v>
      </c>
      <c r="AO189" s="216" t="e">
        <f t="shared" ca="1" si="172"/>
        <v>#N/A</v>
      </c>
      <c r="AP189" s="216" t="e">
        <f t="shared" ca="1" si="172"/>
        <v>#N/A</v>
      </c>
      <c r="AQ189" s="216" t="e">
        <f t="shared" ca="1" si="172"/>
        <v>#N/A</v>
      </c>
      <c r="AR189" s="216" t="e">
        <f t="shared" ca="1" si="172"/>
        <v>#N/A</v>
      </c>
      <c r="AS189" s="223" t="e">
        <f t="shared" ca="1" si="171"/>
        <v>#N/A</v>
      </c>
      <c r="AU189" s="215" t="e">
        <f t="shared" ca="1" si="162"/>
        <v>#N/A</v>
      </c>
      <c r="AV189" s="216" t="e">
        <f t="shared" ca="1" si="162"/>
        <v>#N/A</v>
      </c>
      <c r="AW189" s="217" t="e">
        <f t="shared" ca="1" si="165"/>
        <v>#N/A</v>
      </c>
      <c r="AX189" s="218" t="e">
        <f t="shared" ca="1" si="165"/>
        <v>#N/A</v>
      </c>
      <c r="AY189" s="218" t="e">
        <f t="shared" ca="1" si="165"/>
        <v>#N/A</v>
      </c>
      <c r="AZ189" s="218" t="e">
        <f t="shared" ca="1" si="170"/>
        <v>#N/A</v>
      </c>
      <c r="BA189" s="219" t="e">
        <f t="shared" ca="1" si="170"/>
        <v>#N/A</v>
      </c>
    </row>
    <row r="190" spans="2:53" s="70" customFormat="1" ht="15" customHeight="1">
      <c r="B190"/>
      <c r="C190"/>
      <c r="M190" s="50" t="e">
        <f t="shared" ca="1" si="169"/>
        <v>#N/A</v>
      </c>
      <c r="N190" s="216" t="e">
        <f t="shared" ca="1" si="173"/>
        <v>#N/A</v>
      </c>
      <c r="O190" s="216" t="e">
        <f t="shared" ca="1" si="173"/>
        <v>#N/A</v>
      </c>
      <c r="P190" s="216" t="e">
        <f t="shared" ca="1" si="173"/>
        <v>#N/A</v>
      </c>
      <c r="Q190" s="216" t="e">
        <f t="shared" ca="1" si="173"/>
        <v>#N/A</v>
      </c>
      <c r="R190" s="216" t="e">
        <f t="shared" ca="1" si="173"/>
        <v>#N/A</v>
      </c>
      <c r="S190" s="216" t="e">
        <f t="shared" ca="1" si="173"/>
        <v>#N/A</v>
      </c>
      <c r="T190" s="216" t="e">
        <f t="shared" ca="1" si="173"/>
        <v>#N/A</v>
      </c>
      <c r="U190" s="216" t="e">
        <f t="shared" ca="1" si="173"/>
        <v>#N/A</v>
      </c>
      <c r="V190" s="216" t="e">
        <f t="shared" ca="1" si="173"/>
        <v>#N/A</v>
      </c>
      <c r="W190" s="216" t="e">
        <f t="shared" ca="1" si="173"/>
        <v>#N/A</v>
      </c>
      <c r="X190" s="216" t="e">
        <f t="shared" ca="1" si="173"/>
        <v>#N/A</v>
      </c>
      <c r="Y190" s="216" t="e">
        <f t="shared" ca="1" si="173"/>
        <v>#N/A</v>
      </c>
      <c r="Z190" s="216" t="e">
        <f t="shared" ca="1" si="173"/>
        <v>#N/A</v>
      </c>
      <c r="AA190" s="216" t="e">
        <f t="shared" ca="1" si="173"/>
        <v>#N/A</v>
      </c>
      <c r="AB190" s="216" t="e">
        <f t="shared" ca="1" si="173"/>
        <v>#N/A</v>
      </c>
      <c r="AC190" s="216" t="e">
        <f t="shared" ca="1" si="173"/>
        <v>#N/A</v>
      </c>
      <c r="AD190" s="216" t="e">
        <f t="shared" ca="1" si="172"/>
        <v>#N/A</v>
      </c>
      <c r="AE190" s="216" t="e">
        <f t="shared" ca="1" si="172"/>
        <v>#N/A</v>
      </c>
      <c r="AF190" s="216" t="e">
        <f t="shared" ca="1" si="172"/>
        <v>#N/A</v>
      </c>
      <c r="AG190" s="216" t="e">
        <f t="shared" ca="1" si="172"/>
        <v>#N/A</v>
      </c>
      <c r="AH190" s="216" t="e">
        <f t="shared" ca="1" si="172"/>
        <v>#N/A</v>
      </c>
      <c r="AI190" s="216" t="e">
        <f t="shared" ca="1" si="172"/>
        <v>#N/A</v>
      </c>
      <c r="AJ190" s="216" t="e">
        <f t="shared" ca="1" si="172"/>
        <v>#N/A</v>
      </c>
      <c r="AK190" s="216" t="e">
        <f t="shared" ca="1" si="172"/>
        <v>#N/A</v>
      </c>
      <c r="AL190" s="216" t="e">
        <f t="shared" ca="1" si="172"/>
        <v>#N/A</v>
      </c>
      <c r="AM190" s="216" t="e">
        <f t="shared" ca="1" si="172"/>
        <v>#N/A</v>
      </c>
      <c r="AN190" s="216" t="e">
        <f t="shared" ca="1" si="172"/>
        <v>#N/A</v>
      </c>
      <c r="AO190" s="216" t="e">
        <f t="shared" ca="1" si="172"/>
        <v>#N/A</v>
      </c>
      <c r="AP190" s="216" t="e">
        <f t="shared" ca="1" si="172"/>
        <v>#N/A</v>
      </c>
      <c r="AQ190" s="216" t="e">
        <f t="shared" ca="1" si="172"/>
        <v>#N/A</v>
      </c>
      <c r="AR190" s="216" t="e">
        <f t="shared" ca="1" si="172"/>
        <v>#N/A</v>
      </c>
      <c r="AS190" s="223" t="e">
        <f t="shared" ca="1" si="171"/>
        <v>#N/A</v>
      </c>
      <c r="AU190" s="215" t="e">
        <f t="shared" ca="1" si="162"/>
        <v>#N/A</v>
      </c>
      <c r="AV190" s="216" t="e">
        <f t="shared" ca="1" si="162"/>
        <v>#N/A</v>
      </c>
      <c r="AW190" s="217" t="e">
        <f t="shared" ca="1" si="165"/>
        <v>#N/A</v>
      </c>
      <c r="AX190" s="218" t="e">
        <f t="shared" ca="1" si="165"/>
        <v>#N/A</v>
      </c>
      <c r="AY190" s="218" t="e">
        <f t="shared" ca="1" si="165"/>
        <v>#N/A</v>
      </c>
      <c r="AZ190" s="218" t="e">
        <f t="shared" ca="1" si="170"/>
        <v>#N/A</v>
      </c>
      <c r="BA190" s="219" t="e">
        <f t="shared" ca="1" si="170"/>
        <v>#N/A</v>
      </c>
    </row>
    <row r="191" spans="2:53" s="70" customFormat="1" ht="15" customHeight="1">
      <c r="B191"/>
      <c r="C191"/>
      <c r="M191" s="50" t="e">
        <f t="shared" ca="1" si="169"/>
        <v>#N/A</v>
      </c>
      <c r="N191" s="216" t="e">
        <f t="shared" ca="1" si="173"/>
        <v>#N/A</v>
      </c>
      <c r="O191" s="216" t="e">
        <f t="shared" ca="1" si="173"/>
        <v>#N/A</v>
      </c>
      <c r="P191" s="216" t="e">
        <f t="shared" ca="1" si="173"/>
        <v>#N/A</v>
      </c>
      <c r="Q191" s="216" t="e">
        <f t="shared" ca="1" si="173"/>
        <v>#N/A</v>
      </c>
      <c r="R191" s="216" t="e">
        <f t="shared" ca="1" si="173"/>
        <v>#N/A</v>
      </c>
      <c r="S191" s="216" t="e">
        <f t="shared" ca="1" si="173"/>
        <v>#N/A</v>
      </c>
      <c r="T191" s="216" t="e">
        <f t="shared" ca="1" si="173"/>
        <v>#N/A</v>
      </c>
      <c r="U191" s="216" t="e">
        <f t="shared" ca="1" si="173"/>
        <v>#N/A</v>
      </c>
      <c r="V191" s="216" t="e">
        <f t="shared" ca="1" si="173"/>
        <v>#N/A</v>
      </c>
      <c r="W191" s="216" t="e">
        <f t="shared" ca="1" si="173"/>
        <v>#N/A</v>
      </c>
      <c r="X191" s="216" t="e">
        <f t="shared" ca="1" si="173"/>
        <v>#N/A</v>
      </c>
      <c r="Y191" s="216" t="e">
        <f t="shared" ca="1" si="173"/>
        <v>#N/A</v>
      </c>
      <c r="Z191" s="216" t="e">
        <f t="shared" ca="1" si="173"/>
        <v>#N/A</v>
      </c>
      <c r="AA191" s="216" t="e">
        <f t="shared" ca="1" si="173"/>
        <v>#N/A</v>
      </c>
      <c r="AB191" s="216" t="e">
        <f t="shared" ca="1" si="173"/>
        <v>#N/A</v>
      </c>
      <c r="AC191" s="216" t="e">
        <f t="shared" ca="1" si="173"/>
        <v>#N/A</v>
      </c>
      <c r="AD191" s="216" t="e">
        <f t="shared" ca="1" si="172"/>
        <v>#N/A</v>
      </c>
      <c r="AE191" s="216" t="e">
        <f t="shared" ca="1" si="172"/>
        <v>#N/A</v>
      </c>
      <c r="AF191" s="216" t="e">
        <f t="shared" ca="1" si="172"/>
        <v>#N/A</v>
      </c>
      <c r="AG191" s="216" t="e">
        <f t="shared" ca="1" si="172"/>
        <v>#N/A</v>
      </c>
      <c r="AH191" s="216" t="e">
        <f t="shared" ca="1" si="172"/>
        <v>#N/A</v>
      </c>
      <c r="AI191" s="216" t="e">
        <f t="shared" ca="1" si="172"/>
        <v>#N/A</v>
      </c>
      <c r="AJ191" s="216" t="e">
        <f t="shared" ca="1" si="172"/>
        <v>#N/A</v>
      </c>
      <c r="AK191" s="216" t="e">
        <f t="shared" ca="1" si="172"/>
        <v>#N/A</v>
      </c>
      <c r="AL191" s="216" t="e">
        <f t="shared" ca="1" si="172"/>
        <v>#N/A</v>
      </c>
      <c r="AM191" s="216" t="e">
        <f t="shared" ca="1" si="172"/>
        <v>#N/A</v>
      </c>
      <c r="AN191" s="216" t="e">
        <f t="shared" ca="1" si="172"/>
        <v>#N/A</v>
      </c>
      <c r="AO191" s="216" t="e">
        <f t="shared" ca="1" si="172"/>
        <v>#N/A</v>
      </c>
      <c r="AP191" s="216" t="e">
        <f t="shared" ca="1" si="172"/>
        <v>#N/A</v>
      </c>
      <c r="AQ191" s="216" t="e">
        <f t="shared" ca="1" si="172"/>
        <v>#N/A</v>
      </c>
      <c r="AR191" s="216" t="e">
        <f t="shared" ca="1" si="172"/>
        <v>#N/A</v>
      </c>
      <c r="AS191" s="223" t="e">
        <f t="shared" ca="1" si="171"/>
        <v>#N/A</v>
      </c>
      <c r="AU191" s="215" t="e">
        <f t="shared" ca="1" si="162"/>
        <v>#N/A</v>
      </c>
      <c r="AV191" s="216" t="e">
        <f t="shared" ca="1" si="162"/>
        <v>#N/A</v>
      </c>
      <c r="AW191" s="217" t="e">
        <f t="shared" ca="1" si="165"/>
        <v>#N/A</v>
      </c>
      <c r="AX191" s="218" t="e">
        <f t="shared" ca="1" si="165"/>
        <v>#N/A</v>
      </c>
      <c r="AY191" s="218" t="e">
        <f t="shared" ca="1" si="165"/>
        <v>#N/A</v>
      </c>
      <c r="AZ191" s="218" t="e">
        <f t="shared" ca="1" si="170"/>
        <v>#N/A</v>
      </c>
      <c r="BA191" s="219" t="e">
        <f t="shared" ca="1" si="170"/>
        <v>#N/A</v>
      </c>
    </row>
    <row r="192" spans="2:53" s="70" customFormat="1" ht="15" customHeight="1">
      <c r="B192"/>
      <c r="C192"/>
      <c r="M192" s="50" t="e">
        <f t="shared" ca="1" si="169"/>
        <v>#N/A</v>
      </c>
      <c r="N192" s="216" t="e">
        <f t="shared" ca="1" si="173"/>
        <v>#N/A</v>
      </c>
      <c r="O192" s="216" t="e">
        <f t="shared" ca="1" si="173"/>
        <v>#N/A</v>
      </c>
      <c r="P192" s="216" t="e">
        <f t="shared" ca="1" si="173"/>
        <v>#N/A</v>
      </c>
      <c r="Q192" s="216" t="e">
        <f t="shared" ca="1" si="173"/>
        <v>#N/A</v>
      </c>
      <c r="R192" s="216" t="e">
        <f t="shared" ca="1" si="173"/>
        <v>#N/A</v>
      </c>
      <c r="S192" s="216" t="e">
        <f t="shared" ca="1" si="173"/>
        <v>#N/A</v>
      </c>
      <c r="T192" s="216" t="e">
        <f t="shared" ca="1" si="173"/>
        <v>#N/A</v>
      </c>
      <c r="U192" s="216" t="e">
        <f t="shared" ca="1" si="173"/>
        <v>#N/A</v>
      </c>
      <c r="V192" s="216" t="e">
        <f t="shared" ca="1" si="173"/>
        <v>#N/A</v>
      </c>
      <c r="W192" s="216" t="e">
        <f t="shared" ca="1" si="173"/>
        <v>#N/A</v>
      </c>
      <c r="X192" s="216" t="e">
        <f t="shared" ca="1" si="173"/>
        <v>#N/A</v>
      </c>
      <c r="Y192" s="216" t="e">
        <f t="shared" ca="1" si="173"/>
        <v>#N/A</v>
      </c>
      <c r="Z192" s="216" t="e">
        <f t="shared" ca="1" si="173"/>
        <v>#N/A</v>
      </c>
      <c r="AA192" s="216" t="e">
        <f t="shared" ca="1" si="173"/>
        <v>#N/A</v>
      </c>
      <c r="AB192" s="216" t="e">
        <f t="shared" ca="1" si="173"/>
        <v>#N/A</v>
      </c>
      <c r="AC192" s="216" t="e">
        <f t="shared" ca="1" si="173"/>
        <v>#N/A</v>
      </c>
      <c r="AD192" s="216" t="e">
        <f t="shared" ca="1" si="172"/>
        <v>#N/A</v>
      </c>
      <c r="AE192" s="216" t="e">
        <f t="shared" ca="1" si="172"/>
        <v>#N/A</v>
      </c>
      <c r="AF192" s="216" t="e">
        <f t="shared" ca="1" si="172"/>
        <v>#N/A</v>
      </c>
      <c r="AG192" s="216" t="e">
        <f t="shared" ca="1" si="172"/>
        <v>#N/A</v>
      </c>
      <c r="AH192" s="216" t="e">
        <f t="shared" ca="1" si="172"/>
        <v>#N/A</v>
      </c>
      <c r="AI192" s="216" t="e">
        <f t="shared" ca="1" si="172"/>
        <v>#N/A</v>
      </c>
      <c r="AJ192" s="216" t="e">
        <f t="shared" ca="1" si="172"/>
        <v>#N/A</v>
      </c>
      <c r="AK192" s="216" t="e">
        <f t="shared" ca="1" si="172"/>
        <v>#N/A</v>
      </c>
      <c r="AL192" s="216" t="e">
        <f t="shared" ca="1" si="172"/>
        <v>#N/A</v>
      </c>
      <c r="AM192" s="216" t="e">
        <f t="shared" ca="1" si="172"/>
        <v>#N/A</v>
      </c>
      <c r="AN192" s="216" t="e">
        <f t="shared" ca="1" si="172"/>
        <v>#N/A</v>
      </c>
      <c r="AO192" s="216" t="e">
        <f t="shared" ca="1" si="172"/>
        <v>#N/A</v>
      </c>
      <c r="AP192" s="216" t="e">
        <f t="shared" ca="1" si="172"/>
        <v>#N/A</v>
      </c>
      <c r="AQ192" s="216" t="e">
        <f t="shared" ca="1" si="172"/>
        <v>#N/A</v>
      </c>
      <c r="AR192" s="216" t="e">
        <f t="shared" ca="1" si="172"/>
        <v>#N/A</v>
      </c>
      <c r="AS192" s="223" t="e">
        <f t="shared" ca="1" si="171"/>
        <v>#N/A</v>
      </c>
      <c r="AU192" s="215" t="e">
        <f t="shared" ca="1" si="162"/>
        <v>#N/A</v>
      </c>
      <c r="AV192" s="216" t="e">
        <f t="shared" ca="1" si="162"/>
        <v>#N/A</v>
      </c>
      <c r="AW192" s="217" t="e">
        <f t="shared" ca="1" si="165"/>
        <v>#N/A</v>
      </c>
      <c r="AX192" s="218" t="e">
        <f t="shared" ca="1" si="165"/>
        <v>#N/A</v>
      </c>
      <c r="AY192" s="218" t="e">
        <f t="shared" ca="1" si="165"/>
        <v>#N/A</v>
      </c>
      <c r="AZ192" s="218" t="e">
        <f t="shared" ca="1" si="170"/>
        <v>#N/A</v>
      </c>
      <c r="BA192" s="219" t="e">
        <f t="shared" ca="1" si="170"/>
        <v>#N/A</v>
      </c>
    </row>
    <row r="193" spans="2:53" s="70" customFormat="1" ht="15" customHeight="1">
      <c r="B193"/>
      <c r="C193"/>
      <c r="M193" s="50" t="e">
        <f t="shared" ca="1" si="169"/>
        <v>#N/A</v>
      </c>
      <c r="N193" s="216" t="e">
        <f t="shared" ca="1" si="173"/>
        <v>#N/A</v>
      </c>
      <c r="O193" s="216" t="e">
        <f t="shared" ca="1" si="173"/>
        <v>#N/A</v>
      </c>
      <c r="P193" s="216" t="e">
        <f t="shared" ca="1" si="173"/>
        <v>#N/A</v>
      </c>
      <c r="Q193" s="216" t="e">
        <f t="shared" ca="1" si="173"/>
        <v>#N/A</v>
      </c>
      <c r="R193" s="216" t="e">
        <f t="shared" ca="1" si="173"/>
        <v>#N/A</v>
      </c>
      <c r="S193" s="216" t="e">
        <f t="shared" ca="1" si="173"/>
        <v>#N/A</v>
      </c>
      <c r="T193" s="216" t="e">
        <f t="shared" ca="1" si="173"/>
        <v>#N/A</v>
      </c>
      <c r="U193" s="216" t="e">
        <f t="shared" ca="1" si="173"/>
        <v>#N/A</v>
      </c>
      <c r="V193" s="216" t="e">
        <f t="shared" ca="1" si="173"/>
        <v>#N/A</v>
      </c>
      <c r="W193" s="216" t="e">
        <f t="shared" ca="1" si="173"/>
        <v>#N/A</v>
      </c>
      <c r="X193" s="216" t="e">
        <f t="shared" ca="1" si="173"/>
        <v>#N/A</v>
      </c>
      <c r="Y193" s="216" t="e">
        <f t="shared" ca="1" si="173"/>
        <v>#N/A</v>
      </c>
      <c r="Z193" s="216" t="e">
        <f t="shared" ca="1" si="173"/>
        <v>#N/A</v>
      </c>
      <c r="AA193" s="216" t="e">
        <f t="shared" ca="1" si="173"/>
        <v>#N/A</v>
      </c>
      <c r="AB193" s="216" t="e">
        <f t="shared" ca="1" si="173"/>
        <v>#N/A</v>
      </c>
      <c r="AC193" s="216" t="e">
        <f t="shared" ca="1" si="173"/>
        <v>#N/A</v>
      </c>
      <c r="AD193" s="216" t="e">
        <f t="shared" ca="1" si="172"/>
        <v>#N/A</v>
      </c>
      <c r="AE193" s="216" t="e">
        <f t="shared" ca="1" si="172"/>
        <v>#N/A</v>
      </c>
      <c r="AF193" s="216" t="e">
        <f t="shared" ca="1" si="172"/>
        <v>#N/A</v>
      </c>
      <c r="AG193" s="216" t="e">
        <f t="shared" ca="1" si="172"/>
        <v>#N/A</v>
      </c>
      <c r="AH193" s="216" t="e">
        <f t="shared" ca="1" si="172"/>
        <v>#N/A</v>
      </c>
      <c r="AI193" s="216" t="e">
        <f t="shared" ca="1" si="172"/>
        <v>#N/A</v>
      </c>
      <c r="AJ193" s="216" t="e">
        <f t="shared" ca="1" si="172"/>
        <v>#N/A</v>
      </c>
      <c r="AK193" s="216" t="e">
        <f t="shared" ca="1" si="172"/>
        <v>#N/A</v>
      </c>
      <c r="AL193" s="216" t="e">
        <f t="shared" ca="1" si="172"/>
        <v>#N/A</v>
      </c>
      <c r="AM193" s="216" t="e">
        <f t="shared" ca="1" si="172"/>
        <v>#N/A</v>
      </c>
      <c r="AN193" s="216" t="e">
        <f t="shared" ca="1" si="172"/>
        <v>#N/A</v>
      </c>
      <c r="AO193" s="216" t="e">
        <f t="shared" ca="1" si="172"/>
        <v>#N/A</v>
      </c>
      <c r="AP193" s="216" t="e">
        <f t="shared" ca="1" si="172"/>
        <v>#N/A</v>
      </c>
      <c r="AQ193" s="216" t="e">
        <f t="shared" ca="1" si="172"/>
        <v>#N/A</v>
      </c>
      <c r="AR193" s="216" t="e">
        <f t="shared" ca="1" si="172"/>
        <v>#N/A</v>
      </c>
      <c r="AS193" s="223" t="e">
        <f t="shared" ca="1" si="171"/>
        <v>#N/A</v>
      </c>
      <c r="AU193" s="215" t="e">
        <f t="shared" ca="1" si="162"/>
        <v>#N/A</v>
      </c>
      <c r="AV193" s="216" t="e">
        <f t="shared" ca="1" si="162"/>
        <v>#N/A</v>
      </c>
      <c r="AW193" s="217" t="e">
        <f t="shared" ca="1" si="165"/>
        <v>#N/A</v>
      </c>
      <c r="AX193" s="218" t="e">
        <f t="shared" ca="1" si="165"/>
        <v>#N/A</v>
      </c>
      <c r="AY193" s="218" t="e">
        <f t="shared" ca="1" si="165"/>
        <v>#N/A</v>
      </c>
      <c r="AZ193" s="218" t="e">
        <f t="shared" ca="1" si="170"/>
        <v>#N/A</v>
      </c>
      <c r="BA193" s="219" t="e">
        <f t="shared" ca="1" si="170"/>
        <v>#N/A</v>
      </c>
    </row>
    <row r="194" spans="2:53" s="70" customFormat="1" ht="15" customHeight="1">
      <c r="B194"/>
      <c r="C194"/>
      <c r="M194" s="50" t="e">
        <f t="shared" ca="1" si="169"/>
        <v>#N/A</v>
      </c>
      <c r="N194" s="216" t="e">
        <f t="shared" ca="1" si="173"/>
        <v>#N/A</v>
      </c>
      <c r="O194" s="216" t="e">
        <f t="shared" ca="1" si="173"/>
        <v>#N/A</v>
      </c>
      <c r="P194" s="216" t="e">
        <f t="shared" ca="1" si="173"/>
        <v>#N/A</v>
      </c>
      <c r="Q194" s="216" t="e">
        <f t="shared" ca="1" si="173"/>
        <v>#N/A</v>
      </c>
      <c r="R194" s="216" t="e">
        <f t="shared" ca="1" si="173"/>
        <v>#N/A</v>
      </c>
      <c r="S194" s="216" t="e">
        <f t="shared" ca="1" si="173"/>
        <v>#N/A</v>
      </c>
      <c r="T194" s="216" t="e">
        <f t="shared" ca="1" si="173"/>
        <v>#N/A</v>
      </c>
      <c r="U194" s="216" t="e">
        <f t="shared" ca="1" si="173"/>
        <v>#N/A</v>
      </c>
      <c r="V194" s="216" t="e">
        <f t="shared" ca="1" si="173"/>
        <v>#N/A</v>
      </c>
      <c r="W194" s="216" t="e">
        <f t="shared" ca="1" si="173"/>
        <v>#N/A</v>
      </c>
      <c r="X194" s="216" t="e">
        <f t="shared" ca="1" si="173"/>
        <v>#N/A</v>
      </c>
      <c r="Y194" s="216" t="e">
        <f t="shared" ca="1" si="173"/>
        <v>#N/A</v>
      </c>
      <c r="Z194" s="216" t="e">
        <f t="shared" ca="1" si="173"/>
        <v>#N/A</v>
      </c>
      <c r="AA194" s="216" t="e">
        <f t="shared" ca="1" si="173"/>
        <v>#N/A</v>
      </c>
      <c r="AB194" s="216" t="e">
        <f t="shared" ca="1" si="173"/>
        <v>#N/A</v>
      </c>
      <c r="AC194" s="216" t="e">
        <f t="shared" ca="1" si="173"/>
        <v>#N/A</v>
      </c>
      <c r="AD194" s="216" t="e">
        <f t="shared" ca="1" si="172"/>
        <v>#N/A</v>
      </c>
      <c r="AE194" s="216" t="e">
        <f t="shared" ca="1" si="172"/>
        <v>#N/A</v>
      </c>
      <c r="AF194" s="216" t="e">
        <f t="shared" ca="1" si="172"/>
        <v>#N/A</v>
      </c>
      <c r="AG194" s="216" t="e">
        <f t="shared" ca="1" si="172"/>
        <v>#N/A</v>
      </c>
      <c r="AH194" s="216" t="e">
        <f t="shared" ca="1" si="172"/>
        <v>#N/A</v>
      </c>
      <c r="AI194" s="216" t="e">
        <f t="shared" ca="1" si="172"/>
        <v>#N/A</v>
      </c>
      <c r="AJ194" s="216" t="e">
        <f t="shared" ca="1" si="172"/>
        <v>#N/A</v>
      </c>
      <c r="AK194" s="216" t="e">
        <f t="shared" ca="1" si="172"/>
        <v>#N/A</v>
      </c>
      <c r="AL194" s="216" t="e">
        <f t="shared" ca="1" si="172"/>
        <v>#N/A</v>
      </c>
      <c r="AM194" s="216" t="e">
        <f t="shared" ca="1" si="172"/>
        <v>#N/A</v>
      </c>
      <c r="AN194" s="216" t="e">
        <f t="shared" ca="1" si="172"/>
        <v>#N/A</v>
      </c>
      <c r="AO194" s="216" t="e">
        <f t="shared" ca="1" si="172"/>
        <v>#N/A</v>
      </c>
      <c r="AP194" s="216" t="e">
        <f t="shared" ca="1" si="172"/>
        <v>#N/A</v>
      </c>
      <c r="AQ194" s="216" t="e">
        <f t="shared" ca="1" si="172"/>
        <v>#N/A</v>
      </c>
      <c r="AR194" s="216" t="e">
        <f t="shared" ca="1" si="172"/>
        <v>#N/A</v>
      </c>
      <c r="AS194" s="223" t="e">
        <f t="shared" ca="1" si="171"/>
        <v>#N/A</v>
      </c>
      <c r="AU194" s="215" t="e">
        <f t="shared" ca="1" si="162"/>
        <v>#N/A</v>
      </c>
      <c r="AV194" s="216" t="e">
        <f t="shared" ca="1" si="162"/>
        <v>#N/A</v>
      </c>
      <c r="AW194" s="217" t="e">
        <f t="shared" ca="1" si="165"/>
        <v>#N/A</v>
      </c>
      <c r="AX194" s="218" t="e">
        <f t="shared" ca="1" si="165"/>
        <v>#N/A</v>
      </c>
      <c r="AY194" s="218" t="e">
        <f t="shared" ca="1" si="165"/>
        <v>#N/A</v>
      </c>
      <c r="AZ194" s="218" t="e">
        <f t="shared" ca="1" si="170"/>
        <v>#N/A</v>
      </c>
      <c r="BA194" s="219" t="e">
        <f t="shared" ca="1" si="170"/>
        <v>#N/A</v>
      </c>
    </row>
    <row r="195" spans="2:53" s="70" customFormat="1" ht="15" customHeight="1">
      <c r="B195"/>
      <c r="C195"/>
      <c r="M195" s="50" t="e">
        <f t="shared" ca="1" si="169"/>
        <v>#N/A</v>
      </c>
      <c r="N195" s="216" t="e">
        <f t="shared" ca="1" si="173"/>
        <v>#N/A</v>
      </c>
      <c r="O195" s="216" t="e">
        <f t="shared" ca="1" si="173"/>
        <v>#N/A</v>
      </c>
      <c r="P195" s="216" t="e">
        <f t="shared" ca="1" si="173"/>
        <v>#N/A</v>
      </c>
      <c r="Q195" s="216" t="e">
        <f t="shared" ca="1" si="173"/>
        <v>#N/A</v>
      </c>
      <c r="R195" s="216" t="e">
        <f t="shared" ca="1" si="173"/>
        <v>#N/A</v>
      </c>
      <c r="S195" s="216" t="e">
        <f t="shared" ca="1" si="173"/>
        <v>#N/A</v>
      </c>
      <c r="T195" s="216" t="e">
        <f t="shared" ca="1" si="173"/>
        <v>#N/A</v>
      </c>
      <c r="U195" s="216" t="e">
        <f t="shared" ca="1" si="173"/>
        <v>#N/A</v>
      </c>
      <c r="V195" s="216" t="e">
        <f t="shared" ca="1" si="173"/>
        <v>#N/A</v>
      </c>
      <c r="W195" s="216" t="e">
        <f t="shared" ca="1" si="173"/>
        <v>#N/A</v>
      </c>
      <c r="X195" s="216" t="e">
        <f t="shared" ca="1" si="173"/>
        <v>#N/A</v>
      </c>
      <c r="Y195" s="216" t="e">
        <f t="shared" ca="1" si="173"/>
        <v>#N/A</v>
      </c>
      <c r="Z195" s="216" t="e">
        <f t="shared" ca="1" si="173"/>
        <v>#N/A</v>
      </c>
      <c r="AA195" s="216" t="e">
        <f t="shared" ca="1" si="173"/>
        <v>#N/A</v>
      </c>
      <c r="AB195" s="216" t="e">
        <f t="shared" ca="1" si="173"/>
        <v>#N/A</v>
      </c>
      <c r="AC195" s="216" t="e">
        <f t="shared" ca="1" si="173"/>
        <v>#N/A</v>
      </c>
      <c r="AD195" s="216" t="e">
        <f t="shared" ca="1" si="172"/>
        <v>#N/A</v>
      </c>
      <c r="AE195" s="216" t="e">
        <f t="shared" ca="1" si="172"/>
        <v>#N/A</v>
      </c>
      <c r="AF195" s="216" t="e">
        <f t="shared" ca="1" si="172"/>
        <v>#N/A</v>
      </c>
      <c r="AG195" s="216" t="e">
        <f t="shared" ca="1" si="172"/>
        <v>#N/A</v>
      </c>
      <c r="AH195" s="216" t="e">
        <f t="shared" ca="1" si="172"/>
        <v>#N/A</v>
      </c>
      <c r="AI195" s="216" t="e">
        <f t="shared" ca="1" si="172"/>
        <v>#N/A</v>
      </c>
      <c r="AJ195" s="216" t="e">
        <f t="shared" ca="1" si="172"/>
        <v>#N/A</v>
      </c>
      <c r="AK195" s="216" t="e">
        <f t="shared" ca="1" si="172"/>
        <v>#N/A</v>
      </c>
      <c r="AL195" s="216" t="e">
        <f t="shared" ca="1" si="172"/>
        <v>#N/A</v>
      </c>
      <c r="AM195" s="216" t="e">
        <f t="shared" ca="1" si="172"/>
        <v>#N/A</v>
      </c>
      <c r="AN195" s="216" t="e">
        <f t="shared" ca="1" si="172"/>
        <v>#N/A</v>
      </c>
      <c r="AO195" s="216" t="e">
        <f t="shared" ca="1" si="172"/>
        <v>#N/A</v>
      </c>
      <c r="AP195" s="216" t="e">
        <f t="shared" ca="1" si="172"/>
        <v>#N/A</v>
      </c>
      <c r="AQ195" s="216" t="e">
        <f t="shared" ca="1" si="172"/>
        <v>#N/A</v>
      </c>
      <c r="AR195" s="216" t="e">
        <f t="shared" ca="1" si="172"/>
        <v>#N/A</v>
      </c>
      <c r="AS195" s="223" t="e">
        <f t="shared" ca="1" si="171"/>
        <v>#N/A</v>
      </c>
      <c r="AU195" s="215" t="e">
        <f t="shared" ca="1" si="162"/>
        <v>#N/A</v>
      </c>
      <c r="AV195" s="216" t="e">
        <f t="shared" ca="1" si="162"/>
        <v>#N/A</v>
      </c>
      <c r="AW195" s="217" t="e">
        <f t="shared" ca="1" si="165"/>
        <v>#N/A</v>
      </c>
      <c r="AX195" s="218" t="e">
        <f t="shared" ca="1" si="165"/>
        <v>#N/A</v>
      </c>
      <c r="AY195" s="218" t="e">
        <f t="shared" ca="1" si="165"/>
        <v>#N/A</v>
      </c>
      <c r="AZ195" s="218" t="e">
        <f t="shared" ca="1" si="170"/>
        <v>#N/A</v>
      </c>
      <c r="BA195" s="219" t="e">
        <f t="shared" ca="1" si="170"/>
        <v>#N/A</v>
      </c>
    </row>
    <row r="196" spans="2:53" s="70" customFormat="1" ht="15" customHeight="1">
      <c r="B196"/>
      <c r="C196"/>
      <c r="M196" s="50" t="e">
        <f t="shared" ca="1" si="169"/>
        <v>#N/A</v>
      </c>
      <c r="N196" s="216" t="e">
        <f t="shared" ca="1" si="173"/>
        <v>#N/A</v>
      </c>
      <c r="O196" s="216" t="e">
        <f t="shared" ca="1" si="173"/>
        <v>#N/A</v>
      </c>
      <c r="P196" s="216" t="e">
        <f t="shared" ca="1" si="173"/>
        <v>#N/A</v>
      </c>
      <c r="Q196" s="216" t="e">
        <f t="shared" ca="1" si="173"/>
        <v>#N/A</v>
      </c>
      <c r="R196" s="216" t="e">
        <f t="shared" ca="1" si="173"/>
        <v>#N/A</v>
      </c>
      <c r="S196" s="216" t="e">
        <f t="shared" ca="1" si="173"/>
        <v>#N/A</v>
      </c>
      <c r="T196" s="216" t="e">
        <f t="shared" ca="1" si="173"/>
        <v>#N/A</v>
      </c>
      <c r="U196" s="216" t="e">
        <f t="shared" ca="1" si="173"/>
        <v>#N/A</v>
      </c>
      <c r="V196" s="216" t="e">
        <f t="shared" ca="1" si="173"/>
        <v>#N/A</v>
      </c>
      <c r="W196" s="216" t="e">
        <f t="shared" ca="1" si="173"/>
        <v>#N/A</v>
      </c>
      <c r="X196" s="216" t="e">
        <f t="shared" ca="1" si="173"/>
        <v>#N/A</v>
      </c>
      <c r="Y196" s="216" t="e">
        <f t="shared" ca="1" si="173"/>
        <v>#N/A</v>
      </c>
      <c r="Z196" s="216" t="e">
        <f t="shared" ca="1" si="173"/>
        <v>#N/A</v>
      </c>
      <c r="AA196" s="216" t="e">
        <f t="shared" ca="1" si="173"/>
        <v>#N/A</v>
      </c>
      <c r="AB196" s="216" t="e">
        <f t="shared" ca="1" si="173"/>
        <v>#N/A</v>
      </c>
      <c r="AC196" s="216" t="e">
        <f t="shared" ca="1" si="173"/>
        <v>#N/A</v>
      </c>
      <c r="AD196" s="216" t="e">
        <f t="shared" ca="1" si="172"/>
        <v>#N/A</v>
      </c>
      <c r="AE196" s="216" t="e">
        <f t="shared" ca="1" si="172"/>
        <v>#N/A</v>
      </c>
      <c r="AF196" s="216" t="e">
        <f t="shared" ca="1" si="172"/>
        <v>#N/A</v>
      </c>
      <c r="AG196" s="216" t="e">
        <f t="shared" ca="1" si="172"/>
        <v>#N/A</v>
      </c>
      <c r="AH196" s="216" t="e">
        <f t="shared" ca="1" si="172"/>
        <v>#N/A</v>
      </c>
      <c r="AI196" s="216" t="e">
        <f t="shared" ca="1" si="172"/>
        <v>#N/A</v>
      </c>
      <c r="AJ196" s="216" t="e">
        <f t="shared" ca="1" si="172"/>
        <v>#N/A</v>
      </c>
      <c r="AK196" s="216" t="e">
        <f t="shared" ca="1" si="172"/>
        <v>#N/A</v>
      </c>
      <c r="AL196" s="216" t="e">
        <f t="shared" ca="1" si="172"/>
        <v>#N/A</v>
      </c>
      <c r="AM196" s="216" t="e">
        <f t="shared" ca="1" si="172"/>
        <v>#N/A</v>
      </c>
      <c r="AN196" s="216" t="e">
        <f t="shared" ca="1" si="172"/>
        <v>#N/A</v>
      </c>
      <c r="AO196" s="216" t="e">
        <f t="shared" ca="1" si="172"/>
        <v>#N/A</v>
      </c>
      <c r="AP196" s="216" t="e">
        <f t="shared" ca="1" si="172"/>
        <v>#N/A</v>
      </c>
      <c r="AQ196" s="216" t="e">
        <f t="shared" ca="1" si="172"/>
        <v>#N/A</v>
      </c>
      <c r="AR196" s="216" t="e">
        <f t="shared" ca="1" si="172"/>
        <v>#N/A</v>
      </c>
      <c r="AS196" s="223" t="e">
        <f t="shared" ca="1" si="171"/>
        <v>#N/A</v>
      </c>
      <c r="AU196" s="215" t="e">
        <f t="shared" ca="1" si="162"/>
        <v>#N/A</v>
      </c>
      <c r="AV196" s="216" t="e">
        <f t="shared" ca="1" si="162"/>
        <v>#N/A</v>
      </c>
      <c r="AW196" s="217" t="e">
        <f t="shared" ca="1" si="165"/>
        <v>#N/A</v>
      </c>
      <c r="AX196" s="218" t="e">
        <f t="shared" ca="1" si="165"/>
        <v>#N/A</v>
      </c>
      <c r="AY196" s="218" t="e">
        <f t="shared" ca="1" si="165"/>
        <v>#N/A</v>
      </c>
      <c r="AZ196" s="218" t="e">
        <f t="shared" ca="1" si="170"/>
        <v>#N/A</v>
      </c>
      <c r="BA196" s="219" t="e">
        <f t="shared" ca="1" si="170"/>
        <v>#N/A</v>
      </c>
    </row>
    <row r="197" spans="2:53" s="70" customFormat="1" ht="15" customHeight="1">
      <c r="B197"/>
      <c r="C197"/>
      <c r="M197" s="50" t="e">
        <f t="shared" ca="1" si="169"/>
        <v>#N/A</v>
      </c>
      <c r="N197" s="216" t="e">
        <f t="shared" ca="1" si="173"/>
        <v>#N/A</v>
      </c>
      <c r="O197" s="216" t="e">
        <f t="shared" ca="1" si="173"/>
        <v>#N/A</v>
      </c>
      <c r="P197" s="216" t="e">
        <f t="shared" ca="1" si="173"/>
        <v>#N/A</v>
      </c>
      <c r="Q197" s="216" t="e">
        <f t="shared" ca="1" si="173"/>
        <v>#N/A</v>
      </c>
      <c r="R197" s="216" t="e">
        <f t="shared" ca="1" si="173"/>
        <v>#N/A</v>
      </c>
      <c r="S197" s="216" t="e">
        <f t="shared" ca="1" si="173"/>
        <v>#N/A</v>
      </c>
      <c r="T197" s="216" t="e">
        <f t="shared" ca="1" si="173"/>
        <v>#N/A</v>
      </c>
      <c r="U197" s="216" t="e">
        <f t="shared" ca="1" si="173"/>
        <v>#N/A</v>
      </c>
      <c r="V197" s="216" t="e">
        <f t="shared" ca="1" si="173"/>
        <v>#N/A</v>
      </c>
      <c r="W197" s="216" t="e">
        <f t="shared" ca="1" si="173"/>
        <v>#N/A</v>
      </c>
      <c r="X197" s="216" t="e">
        <f t="shared" ca="1" si="173"/>
        <v>#N/A</v>
      </c>
      <c r="Y197" s="216" t="e">
        <f t="shared" ca="1" si="173"/>
        <v>#N/A</v>
      </c>
      <c r="Z197" s="216" t="e">
        <f t="shared" ca="1" si="173"/>
        <v>#N/A</v>
      </c>
      <c r="AA197" s="216" t="e">
        <f t="shared" ca="1" si="173"/>
        <v>#N/A</v>
      </c>
      <c r="AB197" s="216" t="e">
        <f t="shared" ca="1" si="173"/>
        <v>#N/A</v>
      </c>
      <c r="AC197" s="216" t="e">
        <f t="shared" ca="1" si="173"/>
        <v>#N/A</v>
      </c>
      <c r="AD197" s="216" t="e">
        <f t="shared" ca="1" si="172"/>
        <v>#N/A</v>
      </c>
      <c r="AE197" s="216" t="e">
        <f t="shared" ca="1" si="172"/>
        <v>#N/A</v>
      </c>
      <c r="AF197" s="216" t="e">
        <f t="shared" ca="1" si="172"/>
        <v>#N/A</v>
      </c>
      <c r="AG197" s="216" t="e">
        <f t="shared" ca="1" si="172"/>
        <v>#N/A</v>
      </c>
      <c r="AH197" s="216" t="e">
        <f t="shared" ca="1" si="172"/>
        <v>#N/A</v>
      </c>
      <c r="AI197" s="216" t="e">
        <f t="shared" ca="1" si="172"/>
        <v>#N/A</v>
      </c>
      <c r="AJ197" s="216" t="e">
        <f t="shared" ca="1" si="172"/>
        <v>#N/A</v>
      </c>
      <c r="AK197" s="216" t="e">
        <f t="shared" ca="1" si="172"/>
        <v>#N/A</v>
      </c>
      <c r="AL197" s="216" t="e">
        <f t="shared" ca="1" si="172"/>
        <v>#N/A</v>
      </c>
      <c r="AM197" s="216" t="e">
        <f t="shared" ca="1" si="172"/>
        <v>#N/A</v>
      </c>
      <c r="AN197" s="216" t="e">
        <f t="shared" ca="1" si="172"/>
        <v>#N/A</v>
      </c>
      <c r="AO197" s="216" t="e">
        <f t="shared" ca="1" si="172"/>
        <v>#N/A</v>
      </c>
      <c r="AP197" s="216" t="e">
        <f t="shared" ca="1" si="172"/>
        <v>#N/A</v>
      </c>
      <c r="AQ197" s="216" t="e">
        <f t="shared" ca="1" si="172"/>
        <v>#N/A</v>
      </c>
      <c r="AR197" s="216" t="e">
        <f t="shared" ca="1" si="172"/>
        <v>#N/A</v>
      </c>
      <c r="AS197" s="223" t="e">
        <f t="shared" ca="1" si="171"/>
        <v>#N/A</v>
      </c>
      <c r="AU197" s="215" t="e">
        <f t="shared" ca="1" si="162"/>
        <v>#N/A</v>
      </c>
      <c r="AV197" s="216" t="e">
        <f t="shared" ca="1" si="162"/>
        <v>#N/A</v>
      </c>
      <c r="AW197" s="217" t="e">
        <f t="shared" ca="1" si="165"/>
        <v>#N/A</v>
      </c>
      <c r="AX197" s="218" t="e">
        <f t="shared" ca="1" si="165"/>
        <v>#N/A</v>
      </c>
      <c r="AY197" s="218" t="e">
        <f t="shared" ca="1" si="165"/>
        <v>#N/A</v>
      </c>
      <c r="AZ197" s="218" t="e">
        <f t="shared" ca="1" si="170"/>
        <v>#N/A</v>
      </c>
      <c r="BA197" s="219" t="e">
        <f t="shared" ca="1" si="170"/>
        <v>#N/A</v>
      </c>
    </row>
    <row r="198" spans="2:53" s="70" customFormat="1" ht="15" customHeight="1">
      <c r="B198"/>
      <c r="C198"/>
      <c r="M198" s="50" t="e">
        <f t="shared" ca="1" si="169"/>
        <v>#N/A</v>
      </c>
      <c r="N198" s="216" t="e">
        <f t="shared" ca="1" si="173"/>
        <v>#N/A</v>
      </c>
      <c r="O198" s="216" t="e">
        <f t="shared" ca="1" si="173"/>
        <v>#N/A</v>
      </c>
      <c r="P198" s="216" t="e">
        <f t="shared" ca="1" si="173"/>
        <v>#N/A</v>
      </c>
      <c r="Q198" s="216" t="e">
        <f t="shared" ca="1" si="173"/>
        <v>#N/A</v>
      </c>
      <c r="R198" s="216" t="e">
        <f t="shared" ca="1" si="173"/>
        <v>#N/A</v>
      </c>
      <c r="S198" s="216" t="e">
        <f t="shared" ca="1" si="173"/>
        <v>#N/A</v>
      </c>
      <c r="T198" s="216" t="e">
        <f t="shared" ca="1" si="173"/>
        <v>#N/A</v>
      </c>
      <c r="U198" s="216" t="e">
        <f t="shared" ca="1" si="173"/>
        <v>#N/A</v>
      </c>
      <c r="V198" s="216" t="e">
        <f t="shared" ca="1" si="173"/>
        <v>#N/A</v>
      </c>
      <c r="W198" s="216" t="e">
        <f t="shared" ca="1" si="173"/>
        <v>#N/A</v>
      </c>
      <c r="X198" s="216" t="e">
        <f t="shared" ca="1" si="173"/>
        <v>#N/A</v>
      </c>
      <c r="Y198" s="216" t="e">
        <f t="shared" ca="1" si="173"/>
        <v>#N/A</v>
      </c>
      <c r="Z198" s="216" t="e">
        <f t="shared" ca="1" si="173"/>
        <v>#N/A</v>
      </c>
      <c r="AA198" s="216" t="e">
        <f t="shared" ca="1" si="173"/>
        <v>#N/A</v>
      </c>
      <c r="AB198" s="216" t="e">
        <f t="shared" ca="1" si="173"/>
        <v>#N/A</v>
      </c>
      <c r="AC198" s="216" t="e">
        <f t="shared" ca="1" si="173"/>
        <v>#N/A</v>
      </c>
      <c r="AD198" s="216" t="e">
        <f t="shared" ca="1" si="172"/>
        <v>#N/A</v>
      </c>
      <c r="AE198" s="216" t="e">
        <f t="shared" ca="1" si="172"/>
        <v>#N/A</v>
      </c>
      <c r="AF198" s="216" t="e">
        <f t="shared" ca="1" si="172"/>
        <v>#N/A</v>
      </c>
      <c r="AG198" s="216" t="e">
        <f t="shared" ca="1" si="172"/>
        <v>#N/A</v>
      </c>
      <c r="AH198" s="216" t="e">
        <f t="shared" ca="1" si="172"/>
        <v>#N/A</v>
      </c>
      <c r="AI198" s="216" t="e">
        <f t="shared" ca="1" si="172"/>
        <v>#N/A</v>
      </c>
      <c r="AJ198" s="216" t="e">
        <f t="shared" ca="1" si="172"/>
        <v>#N/A</v>
      </c>
      <c r="AK198" s="216" t="e">
        <f t="shared" ca="1" si="172"/>
        <v>#N/A</v>
      </c>
      <c r="AL198" s="216" t="e">
        <f t="shared" ca="1" si="172"/>
        <v>#N/A</v>
      </c>
      <c r="AM198" s="216" t="e">
        <f t="shared" ca="1" si="172"/>
        <v>#N/A</v>
      </c>
      <c r="AN198" s="216" t="e">
        <f t="shared" ca="1" si="172"/>
        <v>#N/A</v>
      </c>
      <c r="AO198" s="216" t="e">
        <f t="shared" ca="1" si="172"/>
        <v>#N/A</v>
      </c>
      <c r="AP198" s="216" t="e">
        <f t="shared" ca="1" si="172"/>
        <v>#N/A</v>
      </c>
      <c r="AQ198" s="216" t="e">
        <f t="shared" ca="1" si="172"/>
        <v>#N/A</v>
      </c>
      <c r="AR198" s="216" t="e">
        <f t="shared" ca="1" si="172"/>
        <v>#N/A</v>
      </c>
      <c r="AS198" s="223" t="e">
        <f t="shared" ca="1" si="171"/>
        <v>#N/A</v>
      </c>
      <c r="AU198" s="215" t="e">
        <f t="shared" ca="1" si="162"/>
        <v>#N/A</v>
      </c>
      <c r="AV198" s="216" t="e">
        <f t="shared" ca="1" si="162"/>
        <v>#N/A</v>
      </c>
      <c r="AW198" s="217" t="e">
        <f t="shared" ca="1" si="165"/>
        <v>#N/A</v>
      </c>
      <c r="AX198" s="218" t="e">
        <f t="shared" ca="1" si="165"/>
        <v>#N/A</v>
      </c>
      <c r="AY198" s="218" t="e">
        <f t="shared" ca="1" si="165"/>
        <v>#N/A</v>
      </c>
      <c r="AZ198" s="218" t="e">
        <f t="shared" ca="1" si="170"/>
        <v>#N/A</v>
      </c>
      <c r="BA198" s="219" t="e">
        <f t="shared" ca="1" si="170"/>
        <v>#N/A</v>
      </c>
    </row>
    <row r="199" spans="2:53" s="70" customFormat="1" ht="15" customHeight="1">
      <c r="B199"/>
      <c r="C199"/>
      <c r="M199" s="50" t="e">
        <f t="shared" ca="1" si="169"/>
        <v>#N/A</v>
      </c>
      <c r="N199" s="216" t="e">
        <f t="shared" ca="1" si="173"/>
        <v>#N/A</v>
      </c>
      <c r="O199" s="216" t="e">
        <f t="shared" ca="1" si="173"/>
        <v>#N/A</v>
      </c>
      <c r="P199" s="216" t="e">
        <f t="shared" ca="1" si="173"/>
        <v>#N/A</v>
      </c>
      <c r="Q199" s="216" t="e">
        <f t="shared" ca="1" si="173"/>
        <v>#N/A</v>
      </c>
      <c r="R199" s="216" t="e">
        <f t="shared" ca="1" si="173"/>
        <v>#N/A</v>
      </c>
      <c r="S199" s="216" t="e">
        <f t="shared" ca="1" si="173"/>
        <v>#N/A</v>
      </c>
      <c r="T199" s="216" t="e">
        <f t="shared" ca="1" si="173"/>
        <v>#N/A</v>
      </c>
      <c r="U199" s="216" t="e">
        <f t="shared" ca="1" si="173"/>
        <v>#N/A</v>
      </c>
      <c r="V199" s="216" t="e">
        <f t="shared" ca="1" si="173"/>
        <v>#N/A</v>
      </c>
      <c r="W199" s="216" t="e">
        <f t="shared" ca="1" si="173"/>
        <v>#N/A</v>
      </c>
      <c r="X199" s="216" t="e">
        <f t="shared" ca="1" si="173"/>
        <v>#N/A</v>
      </c>
      <c r="Y199" s="216" t="e">
        <f t="shared" ca="1" si="173"/>
        <v>#N/A</v>
      </c>
      <c r="Z199" s="216" t="e">
        <f t="shared" ca="1" si="173"/>
        <v>#N/A</v>
      </c>
      <c r="AA199" s="216" t="e">
        <f t="shared" ca="1" si="173"/>
        <v>#N/A</v>
      </c>
      <c r="AB199" s="216" t="e">
        <f t="shared" ca="1" si="173"/>
        <v>#N/A</v>
      </c>
      <c r="AC199" s="216" t="e">
        <f t="shared" ca="1" si="173"/>
        <v>#N/A</v>
      </c>
      <c r="AD199" s="216" t="e">
        <f t="shared" ca="1" si="172"/>
        <v>#N/A</v>
      </c>
      <c r="AE199" s="216" t="e">
        <f t="shared" ca="1" si="172"/>
        <v>#N/A</v>
      </c>
      <c r="AF199" s="216" t="e">
        <f t="shared" ca="1" si="172"/>
        <v>#N/A</v>
      </c>
      <c r="AG199" s="216" t="e">
        <f t="shared" ca="1" si="172"/>
        <v>#N/A</v>
      </c>
      <c r="AH199" s="216" t="e">
        <f t="shared" ca="1" si="172"/>
        <v>#N/A</v>
      </c>
      <c r="AI199" s="216" t="e">
        <f t="shared" ca="1" si="172"/>
        <v>#N/A</v>
      </c>
      <c r="AJ199" s="216" t="e">
        <f t="shared" ca="1" si="172"/>
        <v>#N/A</v>
      </c>
      <c r="AK199" s="216" t="e">
        <f t="shared" ca="1" si="172"/>
        <v>#N/A</v>
      </c>
      <c r="AL199" s="216" t="e">
        <f t="shared" ca="1" si="172"/>
        <v>#N/A</v>
      </c>
      <c r="AM199" s="216" t="e">
        <f t="shared" ca="1" si="172"/>
        <v>#N/A</v>
      </c>
      <c r="AN199" s="216" t="e">
        <f t="shared" ca="1" si="172"/>
        <v>#N/A</v>
      </c>
      <c r="AO199" s="216" t="e">
        <f t="shared" ca="1" si="172"/>
        <v>#N/A</v>
      </c>
      <c r="AP199" s="216" t="e">
        <f t="shared" ca="1" si="172"/>
        <v>#N/A</v>
      </c>
      <c r="AQ199" s="216" t="e">
        <f t="shared" ca="1" si="172"/>
        <v>#N/A</v>
      </c>
      <c r="AR199" s="216" t="e">
        <f t="shared" ca="1" si="172"/>
        <v>#N/A</v>
      </c>
      <c r="AS199" s="223" t="e">
        <f t="shared" ca="1" si="171"/>
        <v>#N/A</v>
      </c>
      <c r="AU199" s="215" t="e">
        <f t="shared" ca="1" si="162"/>
        <v>#N/A</v>
      </c>
      <c r="AV199" s="216" t="e">
        <f t="shared" ca="1" si="162"/>
        <v>#N/A</v>
      </c>
      <c r="AW199" s="217" t="e">
        <f t="shared" ca="1" si="165"/>
        <v>#N/A</v>
      </c>
      <c r="AX199" s="218" t="e">
        <f t="shared" ca="1" si="165"/>
        <v>#N/A</v>
      </c>
      <c r="AY199" s="218" t="e">
        <f t="shared" ca="1" si="165"/>
        <v>#N/A</v>
      </c>
      <c r="AZ199" s="218" t="e">
        <f t="shared" ca="1" si="170"/>
        <v>#N/A</v>
      </c>
      <c r="BA199" s="219" t="e">
        <f t="shared" ca="1" si="170"/>
        <v>#N/A</v>
      </c>
    </row>
    <row r="200" spans="2:53" s="70" customFormat="1" ht="15" customHeight="1">
      <c r="B200"/>
      <c r="C200"/>
      <c r="M200" s="50" t="e">
        <f t="shared" ca="1" si="169"/>
        <v>#N/A</v>
      </c>
      <c r="N200" s="216" t="e">
        <f t="shared" ca="1" si="173"/>
        <v>#N/A</v>
      </c>
      <c r="O200" s="216" t="e">
        <f t="shared" ca="1" si="173"/>
        <v>#N/A</v>
      </c>
      <c r="P200" s="216" t="e">
        <f t="shared" ca="1" si="173"/>
        <v>#N/A</v>
      </c>
      <c r="Q200" s="216" t="e">
        <f t="shared" ca="1" si="173"/>
        <v>#N/A</v>
      </c>
      <c r="R200" s="216" t="e">
        <f t="shared" ca="1" si="173"/>
        <v>#N/A</v>
      </c>
      <c r="S200" s="216" t="e">
        <f t="shared" ca="1" si="173"/>
        <v>#N/A</v>
      </c>
      <c r="T200" s="216" t="e">
        <f t="shared" ca="1" si="173"/>
        <v>#N/A</v>
      </c>
      <c r="U200" s="216" t="e">
        <f t="shared" ca="1" si="173"/>
        <v>#N/A</v>
      </c>
      <c r="V200" s="216" t="e">
        <f t="shared" ca="1" si="173"/>
        <v>#N/A</v>
      </c>
      <c r="W200" s="216" t="e">
        <f t="shared" ca="1" si="173"/>
        <v>#N/A</v>
      </c>
      <c r="X200" s="216" t="e">
        <f t="shared" ca="1" si="173"/>
        <v>#N/A</v>
      </c>
      <c r="Y200" s="216" t="e">
        <f t="shared" ca="1" si="173"/>
        <v>#N/A</v>
      </c>
      <c r="Z200" s="216" t="e">
        <f t="shared" ca="1" si="173"/>
        <v>#N/A</v>
      </c>
      <c r="AA200" s="216" t="e">
        <f t="shared" ca="1" si="173"/>
        <v>#N/A</v>
      </c>
      <c r="AB200" s="216" t="e">
        <f t="shared" ca="1" si="173"/>
        <v>#N/A</v>
      </c>
      <c r="AC200" s="216" t="e">
        <f t="shared" ca="1" si="173"/>
        <v>#N/A</v>
      </c>
      <c r="AD200" s="216" t="e">
        <f t="shared" ca="1" si="172"/>
        <v>#N/A</v>
      </c>
      <c r="AE200" s="216" t="e">
        <f t="shared" ca="1" si="172"/>
        <v>#N/A</v>
      </c>
      <c r="AF200" s="216" t="e">
        <f t="shared" ca="1" si="172"/>
        <v>#N/A</v>
      </c>
      <c r="AG200" s="216" t="e">
        <f t="shared" ca="1" si="172"/>
        <v>#N/A</v>
      </c>
      <c r="AH200" s="216" t="e">
        <f t="shared" ca="1" si="172"/>
        <v>#N/A</v>
      </c>
      <c r="AI200" s="216" t="e">
        <f t="shared" ca="1" si="172"/>
        <v>#N/A</v>
      </c>
      <c r="AJ200" s="216" t="e">
        <f t="shared" ca="1" si="172"/>
        <v>#N/A</v>
      </c>
      <c r="AK200" s="216" t="e">
        <f t="shared" ca="1" si="172"/>
        <v>#N/A</v>
      </c>
      <c r="AL200" s="216" t="e">
        <f t="shared" ca="1" si="172"/>
        <v>#N/A</v>
      </c>
      <c r="AM200" s="216" t="e">
        <f t="shared" ca="1" si="172"/>
        <v>#N/A</v>
      </c>
      <c r="AN200" s="216" t="e">
        <f t="shared" ca="1" si="172"/>
        <v>#N/A</v>
      </c>
      <c r="AO200" s="216" t="e">
        <f t="shared" ca="1" si="172"/>
        <v>#N/A</v>
      </c>
      <c r="AP200" s="216" t="e">
        <f t="shared" ca="1" si="172"/>
        <v>#N/A</v>
      </c>
      <c r="AQ200" s="216" t="e">
        <f t="shared" ca="1" si="172"/>
        <v>#N/A</v>
      </c>
      <c r="AR200" s="216" t="e">
        <f t="shared" ca="1" si="172"/>
        <v>#N/A</v>
      </c>
      <c r="AS200" s="223" t="e">
        <f t="shared" ca="1" si="171"/>
        <v>#N/A</v>
      </c>
      <c r="AU200" s="215" t="e">
        <f t="shared" ca="1" si="162"/>
        <v>#N/A</v>
      </c>
      <c r="AV200" s="216" t="e">
        <f t="shared" ca="1" si="162"/>
        <v>#N/A</v>
      </c>
      <c r="AW200" s="217" t="e">
        <f t="shared" ca="1" si="165"/>
        <v>#N/A</v>
      </c>
      <c r="AX200" s="218" t="e">
        <f t="shared" ca="1" si="165"/>
        <v>#N/A</v>
      </c>
      <c r="AY200" s="218" t="e">
        <f t="shared" ca="1" si="165"/>
        <v>#N/A</v>
      </c>
      <c r="AZ200" s="218" t="e">
        <f t="shared" ca="1" si="170"/>
        <v>#N/A</v>
      </c>
      <c r="BA200" s="219" t="e">
        <f t="shared" ca="1" si="170"/>
        <v>#N/A</v>
      </c>
    </row>
    <row r="201" spans="2:53" s="70" customFormat="1" ht="15" customHeight="1">
      <c r="B201"/>
      <c r="C201"/>
      <c r="M201" s="50" t="e">
        <f t="shared" ca="1" si="169"/>
        <v>#N/A</v>
      </c>
      <c r="N201" s="216" t="e">
        <f t="shared" ca="1" si="173"/>
        <v>#N/A</v>
      </c>
      <c r="O201" s="216" t="e">
        <f t="shared" ca="1" si="173"/>
        <v>#N/A</v>
      </c>
      <c r="P201" s="216" t="e">
        <f t="shared" ca="1" si="173"/>
        <v>#N/A</v>
      </c>
      <c r="Q201" s="216" t="e">
        <f t="shared" ca="1" si="173"/>
        <v>#N/A</v>
      </c>
      <c r="R201" s="216" t="e">
        <f t="shared" ca="1" si="173"/>
        <v>#N/A</v>
      </c>
      <c r="S201" s="216" t="e">
        <f t="shared" ca="1" si="173"/>
        <v>#N/A</v>
      </c>
      <c r="T201" s="216" t="e">
        <f t="shared" ca="1" si="173"/>
        <v>#N/A</v>
      </c>
      <c r="U201" s="216" t="e">
        <f t="shared" ca="1" si="173"/>
        <v>#N/A</v>
      </c>
      <c r="V201" s="216" t="e">
        <f t="shared" ca="1" si="173"/>
        <v>#N/A</v>
      </c>
      <c r="W201" s="216" t="e">
        <f t="shared" ca="1" si="173"/>
        <v>#N/A</v>
      </c>
      <c r="X201" s="216" t="e">
        <f t="shared" ca="1" si="173"/>
        <v>#N/A</v>
      </c>
      <c r="Y201" s="216" t="e">
        <f t="shared" ca="1" si="173"/>
        <v>#N/A</v>
      </c>
      <c r="Z201" s="216" t="e">
        <f t="shared" ca="1" si="173"/>
        <v>#N/A</v>
      </c>
      <c r="AA201" s="216" t="e">
        <f t="shared" ca="1" si="173"/>
        <v>#N/A</v>
      </c>
      <c r="AB201" s="216" t="e">
        <f t="shared" ca="1" si="173"/>
        <v>#N/A</v>
      </c>
      <c r="AC201" s="216" t="e">
        <f t="shared" ca="1" si="173"/>
        <v>#N/A</v>
      </c>
      <c r="AD201" s="216" t="e">
        <f t="shared" ca="1" si="172"/>
        <v>#N/A</v>
      </c>
      <c r="AE201" s="216" t="e">
        <f t="shared" ca="1" si="172"/>
        <v>#N/A</v>
      </c>
      <c r="AF201" s="216" t="e">
        <f t="shared" ca="1" si="172"/>
        <v>#N/A</v>
      </c>
      <c r="AG201" s="216" t="e">
        <f t="shared" ca="1" si="172"/>
        <v>#N/A</v>
      </c>
      <c r="AH201" s="216" t="e">
        <f t="shared" ca="1" si="172"/>
        <v>#N/A</v>
      </c>
      <c r="AI201" s="216" t="e">
        <f t="shared" ca="1" si="172"/>
        <v>#N/A</v>
      </c>
      <c r="AJ201" s="216" t="e">
        <f t="shared" ca="1" si="172"/>
        <v>#N/A</v>
      </c>
      <c r="AK201" s="216" t="e">
        <f t="shared" ca="1" si="172"/>
        <v>#N/A</v>
      </c>
      <c r="AL201" s="216" t="e">
        <f t="shared" ca="1" si="172"/>
        <v>#N/A</v>
      </c>
      <c r="AM201" s="216" t="e">
        <f t="shared" ca="1" si="172"/>
        <v>#N/A</v>
      </c>
      <c r="AN201" s="216" t="e">
        <f t="shared" ca="1" si="172"/>
        <v>#N/A</v>
      </c>
      <c r="AO201" s="216" t="e">
        <f t="shared" ca="1" si="172"/>
        <v>#N/A</v>
      </c>
      <c r="AP201" s="216" t="e">
        <f t="shared" ca="1" si="172"/>
        <v>#N/A</v>
      </c>
      <c r="AQ201" s="216" t="e">
        <f t="shared" ca="1" si="172"/>
        <v>#N/A</v>
      </c>
      <c r="AR201" s="216" t="e">
        <f t="shared" ca="1" si="172"/>
        <v>#N/A</v>
      </c>
      <c r="AS201" s="223" t="e">
        <f t="shared" ref="AS201:AS216" ca="1" si="174">IF(ROW()-ROW(AS$105)&lt;=HLOOKUP($M201,$N$97:$AM$99,3,FALSE),INDIRECT($M201&amp;"!"&amp;ADDRESS(ROW()-HLOOKUP($M201,$N$97:$AM$99,3,FALSE)+HLOOKUP($M201,$N$97:$AM$99,2,FALSE),COLUMN(),4)))</f>
        <v>#N/A</v>
      </c>
      <c r="AU201" s="215" t="e">
        <f t="shared" ca="1" si="162"/>
        <v>#N/A</v>
      </c>
      <c r="AV201" s="216" t="e">
        <f t="shared" ca="1" si="162"/>
        <v>#N/A</v>
      </c>
      <c r="AW201" s="217" t="e">
        <f t="shared" ca="1" si="165"/>
        <v>#N/A</v>
      </c>
      <c r="AX201" s="218" t="e">
        <f t="shared" ca="1" si="165"/>
        <v>#N/A</v>
      </c>
      <c r="AY201" s="218" t="e">
        <f t="shared" ca="1" si="165"/>
        <v>#N/A</v>
      </c>
      <c r="AZ201" s="218" t="e">
        <f t="shared" ca="1" si="170"/>
        <v>#N/A</v>
      </c>
      <c r="BA201" s="219" t="e">
        <f t="shared" ca="1" si="170"/>
        <v>#N/A</v>
      </c>
    </row>
    <row r="202" spans="2:53" s="70" customFormat="1" ht="15" customHeight="1">
      <c r="B202"/>
      <c r="C202"/>
      <c r="M202" s="50" t="e">
        <f t="shared" ca="1" si="169"/>
        <v>#N/A</v>
      </c>
      <c r="N202" s="216" t="e">
        <f t="shared" ca="1" si="173"/>
        <v>#N/A</v>
      </c>
      <c r="O202" s="216" t="e">
        <f t="shared" ca="1" si="173"/>
        <v>#N/A</v>
      </c>
      <c r="P202" s="216" t="e">
        <f t="shared" ca="1" si="173"/>
        <v>#N/A</v>
      </c>
      <c r="Q202" s="216" t="e">
        <f t="shared" ca="1" si="173"/>
        <v>#N/A</v>
      </c>
      <c r="R202" s="216" t="e">
        <f t="shared" ca="1" si="173"/>
        <v>#N/A</v>
      </c>
      <c r="S202" s="216" t="e">
        <f t="shared" ca="1" si="173"/>
        <v>#N/A</v>
      </c>
      <c r="T202" s="216" t="e">
        <f t="shared" ca="1" si="173"/>
        <v>#N/A</v>
      </c>
      <c r="U202" s="216" t="e">
        <f t="shared" ca="1" si="173"/>
        <v>#N/A</v>
      </c>
      <c r="V202" s="216" t="e">
        <f t="shared" ca="1" si="173"/>
        <v>#N/A</v>
      </c>
      <c r="W202" s="216" t="e">
        <f t="shared" ca="1" si="173"/>
        <v>#N/A</v>
      </c>
      <c r="X202" s="216" t="e">
        <f t="shared" ca="1" si="173"/>
        <v>#N/A</v>
      </c>
      <c r="Y202" s="216" t="e">
        <f t="shared" ca="1" si="173"/>
        <v>#N/A</v>
      </c>
      <c r="Z202" s="216" t="e">
        <f t="shared" ca="1" si="173"/>
        <v>#N/A</v>
      </c>
      <c r="AA202" s="216" t="e">
        <f t="shared" ca="1" si="173"/>
        <v>#N/A</v>
      </c>
      <c r="AB202" s="216" t="e">
        <f t="shared" ca="1" si="173"/>
        <v>#N/A</v>
      </c>
      <c r="AC202" s="216" t="e">
        <f t="shared" ref="AC202:AR217" ca="1" si="175">IF(ROW()-ROW(AC$105)&lt;=HLOOKUP($M202,$N$97:$AM$99,3,FALSE),INDIRECT($M202&amp;"!"&amp;ADDRESS(ROW()-HLOOKUP($M202,$N$97:$AM$99,3,FALSE)+HLOOKUP($M202,$N$97:$AM$99,2,FALSE),COLUMN(),4)))</f>
        <v>#N/A</v>
      </c>
      <c r="AD202" s="216" t="e">
        <f t="shared" ca="1" si="175"/>
        <v>#N/A</v>
      </c>
      <c r="AE202" s="216" t="e">
        <f t="shared" ca="1" si="175"/>
        <v>#N/A</v>
      </c>
      <c r="AF202" s="216" t="e">
        <f t="shared" ca="1" si="175"/>
        <v>#N/A</v>
      </c>
      <c r="AG202" s="216" t="e">
        <f t="shared" ca="1" si="175"/>
        <v>#N/A</v>
      </c>
      <c r="AH202" s="216" t="e">
        <f t="shared" ca="1" si="175"/>
        <v>#N/A</v>
      </c>
      <c r="AI202" s="216" t="e">
        <f t="shared" ca="1" si="175"/>
        <v>#N/A</v>
      </c>
      <c r="AJ202" s="216" t="e">
        <f t="shared" ca="1" si="175"/>
        <v>#N/A</v>
      </c>
      <c r="AK202" s="216" t="e">
        <f t="shared" ca="1" si="175"/>
        <v>#N/A</v>
      </c>
      <c r="AL202" s="216" t="e">
        <f t="shared" ca="1" si="175"/>
        <v>#N/A</v>
      </c>
      <c r="AM202" s="216" t="e">
        <f t="shared" ca="1" si="175"/>
        <v>#N/A</v>
      </c>
      <c r="AN202" s="216" t="e">
        <f t="shared" ca="1" si="175"/>
        <v>#N/A</v>
      </c>
      <c r="AO202" s="216" t="e">
        <f t="shared" ca="1" si="175"/>
        <v>#N/A</v>
      </c>
      <c r="AP202" s="216" t="e">
        <f t="shared" ca="1" si="175"/>
        <v>#N/A</v>
      </c>
      <c r="AQ202" s="216" t="e">
        <f t="shared" ca="1" si="175"/>
        <v>#N/A</v>
      </c>
      <c r="AR202" s="216" t="e">
        <f t="shared" ca="1" si="175"/>
        <v>#N/A</v>
      </c>
      <c r="AS202" s="223" t="e">
        <f t="shared" ca="1" si="174"/>
        <v>#N/A</v>
      </c>
      <c r="AU202" s="215" t="e">
        <f t="shared" ca="1" si="162"/>
        <v>#N/A</v>
      </c>
      <c r="AV202" s="216" t="e">
        <f t="shared" ca="1" si="162"/>
        <v>#N/A</v>
      </c>
      <c r="AW202" s="217" t="e">
        <f t="shared" ca="1" si="165"/>
        <v>#N/A</v>
      </c>
      <c r="AX202" s="218" t="e">
        <f t="shared" ca="1" si="165"/>
        <v>#N/A</v>
      </c>
      <c r="AY202" s="218" t="e">
        <f t="shared" ca="1" si="165"/>
        <v>#N/A</v>
      </c>
      <c r="AZ202" s="218" t="e">
        <f t="shared" ca="1" si="170"/>
        <v>#N/A</v>
      </c>
      <c r="BA202" s="219" t="e">
        <f t="shared" ca="1" si="170"/>
        <v>#N/A</v>
      </c>
    </row>
    <row r="203" spans="2:53" s="70" customFormat="1" ht="15" customHeight="1">
      <c r="B203"/>
      <c r="C203"/>
      <c r="M203" s="50" t="e">
        <f t="shared" ca="1" si="169"/>
        <v>#N/A</v>
      </c>
      <c r="N203" s="216" t="e">
        <f t="shared" ref="N203:AC218" ca="1" si="176">IF(ROW()-ROW(N$105)&lt;=HLOOKUP($M203,$N$97:$AM$99,3,FALSE),INDIRECT($M203&amp;"!"&amp;ADDRESS(ROW()-HLOOKUP($M203,$N$97:$AM$99,3,FALSE)+HLOOKUP($M203,$N$97:$AM$99,2,FALSE),COLUMN(),4)))</f>
        <v>#N/A</v>
      </c>
      <c r="O203" s="216" t="e">
        <f t="shared" ca="1" si="176"/>
        <v>#N/A</v>
      </c>
      <c r="P203" s="216" t="e">
        <f t="shared" ca="1" si="176"/>
        <v>#N/A</v>
      </c>
      <c r="Q203" s="216" t="e">
        <f t="shared" ca="1" si="176"/>
        <v>#N/A</v>
      </c>
      <c r="R203" s="216" t="e">
        <f t="shared" ca="1" si="176"/>
        <v>#N/A</v>
      </c>
      <c r="S203" s="216" t="e">
        <f t="shared" ca="1" si="176"/>
        <v>#N/A</v>
      </c>
      <c r="T203" s="216" t="e">
        <f t="shared" ca="1" si="176"/>
        <v>#N/A</v>
      </c>
      <c r="U203" s="216" t="e">
        <f t="shared" ca="1" si="176"/>
        <v>#N/A</v>
      </c>
      <c r="V203" s="216" t="e">
        <f t="shared" ca="1" si="176"/>
        <v>#N/A</v>
      </c>
      <c r="W203" s="216" t="e">
        <f t="shared" ca="1" si="176"/>
        <v>#N/A</v>
      </c>
      <c r="X203" s="216" t="e">
        <f t="shared" ca="1" si="176"/>
        <v>#N/A</v>
      </c>
      <c r="Y203" s="216" t="e">
        <f t="shared" ca="1" si="176"/>
        <v>#N/A</v>
      </c>
      <c r="Z203" s="216" t="e">
        <f t="shared" ca="1" si="176"/>
        <v>#N/A</v>
      </c>
      <c r="AA203" s="216" t="e">
        <f t="shared" ca="1" si="176"/>
        <v>#N/A</v>
      </c>
      <c r="AB203" s="216" t="e">
        <f t="shared" ca="1" si="176"/>
        <v>#N/A</v>
      </c>
      <c r="AC203" s="216" t="e">
        <f t="shared" ca="1" si="176"/>
        <v>#N/A</v>
      </c>
      <c r="AD203" s="216" t="e">
        <f t="shared" ca="1" si="175"/>
        <v>#N/A</v>
      </c>
      <c r="AE203" s="216" t="e">
        <f t="shared" ca="1" si="175"/>
        <v>#N/A</v>
      </c>
      <c r="AF203" s="216" t="e">
        <f t="shared" ca="1" si="175"/>
        <v>#N/A</v>
      </c>
      <c r="AG203" s="216" t="e">
        <f t="shared" ca="1" si="175"/>
        <v>#N/A</v>
      </c>
      <c r="AH203" s="216" t="e">
        <f t="shared" ca="1" si="175"/>
        <v>#N/A</v>
      </c>
      <c r="AI203" s="216" t="e">
        <f t="shared" ca="1" si="175"/>
        <v>#N/A</v>
      </c>
      <c r="AJ203" s="216" t="e">
        <f t="shared" ca="1" si="175"/>
        <v>#N/A</v>
      </c>
      <c r="AK203" s="216" t="e">
        <f t="shared" ca="1" si="175"/>
        <v>#N/A</v>
      </c>
      <c r="AL203" s="216" t="e">
        <f t="shared" ca="1" si="175"/>
        <v>#N/A</v>
      </c>
      <c r="AM203" s="216" t="e">
        <f t="shared" ca="1" si="175"/>
        <v>#N/A</v>
      </c>
      <c r="AN203" s="216" t="e">
        <f t="shared" ca="1" si="175"/>
        <v>#N/A</v>
      </c>
      <c r="AO203" s="216" t="e">
        <f t="shared" ca="1" si="175"/>
        <v>#N/A</v>
      </c>
      <c r="AP203" s="216" t="e">
        <f t="shared" ca="1" si="175"/>
        <v>#N/A</v>
      </c>
      <c r="AQ203" s="216" t="e">
        <f t="shared" ca="1" si="175"/>
        <v>#N/A</v>
      </c>
      <c r="AR203" s="216" t="e">
        <f t="shared" ca="1" si="175"/>
        <v>#N/A</v>
      </c>
      <c r="AS203" s="223" t="e">
        <f t="shared" ca="1" si="174"/>
        <v>#N/A</v>
      </c>
      <c r="AU203" s="215" t="e">
        <f t="shared" ca="1" si="162"/>
        <v>#N/A</v>
      </c>
      <c r="AV203" s="216" t="e">
        <f t="shared" ca="1" si="162"/>
        <v>#N/A</v>
      </c>
      <c r="AW203" s="217" t="e">
        <f t="shared" ca="1" si="165"/>
        <v>#N/A</v>
      </c>
      <c r="AX203" s="218" t="e">
        <f t="shared" ca="1" si="165"/>
        <v>#N/A</v>
      </c>
      <c r="AY203" s="218" t="e">
        <f t="shared" ca="1" si="165"/>
        <v>#N/A</v>
      </c>
      <c r="AZ203" s="218" t="e">
        <f t="shared" ca="1" si="170"/>
        <v>#N/A</v>
      </c>
      <c r="BA203" s="219" t="e">
        <f t="shared" ca="1" si="170"/>
        <v>#N/A</v>
      </c>
    </row>
    <row r="204" spans="2:53" s="70" customFormat="1" ht="15" customHeight="1">
      <c r="B204"/>
      <c r="C204"/>
      <c r="M204" s="50" t="e">
        <f t="shared" ca="1" si="169"/>
        <v>#N/A</v>
      </c>
      <c r="N204" s="216" t="e">
        <f t="shared" ca="1" si="176"/>
        <v>#N/A</v>
      </c>
      <c r="O204" s="216" t="e">
        <f t="shared" ca="1" si="176"/>
        <v>#N/A</v>
      </c>
      <c r="P204" s="216" t="e">
        <f t="shared" ca="1" si="176"/>
        <v>#N/A</v>
      </c>
      <c r="Q204" s="216" t="e">
        <f t="shared" ca="1" si="176"/>
        <v>#N/A</v>
      </c>
      <c r="R204" s="216" t="e">
        <f t="shared" ca="1" si="176"/>
        <v>#N/A</v>
      </c>
      <c r="S204" s="216" t="e">
        <f t="shared" ca="1" si="176"/>
        <v>#N/A</v>
      </c>
      <c r="T204" s="216" t="e">
        <f t="shared" ca="1" si="176"/>
        <v>#N/A</v>
      </c>
      <c r="U204" s="216" t="e">
        <f t="shared" ca="1" si="176"/>
        <v>#N/A</v>
      </c>
      <c r="V204" s="216" t="e">
        <f t="shared" ca="1" si="176"/>
        <v>#N/A</v>
      </c>
      <c r="W204" s="216" t="e">
        <f t="shared" ca="1" si="176"/>
        <v>#N/A</v>
      </c>
      <c r="X204" s="216" t="e">
        <f t="shared" ca="1" si="176"/>
        <v>#N/A</v>
      </c>
      <c r="Y204" s="216" t="e">
        <f t="shared" ca="1" si="176"/>
        <v>#N/A</v>
      </c>
      <c r="Z204" s="216" t="e">
        <f t="shared" ca="1" si="176"/>
        <v>#N/A</v>
      </c>
      <c r="AA204" s="216" t="e">
        <f t="shared" ca="1" si="176"/>
        <v>#N/A</v>
      </c>
      <c r="AB204" s="216" t="e">
        <f t="shared" ca="1" si="176"/>
        <v>#N/A</v>
      </c>
      <c r="AC204" s="216" t="e">
        <f t="shared" ca="1" si="176"/>
        <v>#N/A</v>
      </c>
      <c r="AD204" s="216" t="e">
        <f t="shared" ca="1" si="175"/>
        <v>#N/A</v>
      </c>
      <c r="AE204" s="216" t="e">
        <f t="shared" ca="1" si="175"/>
        <v>#N/A</v>
      </c>
      <c r="AF204" s="216" t="e">
        <f t="shared" ca="1" si="175"/>
        <v>#N/A</v>
      </c>
      <c r="AG204" s="216" t="e">
        <f t="shared" ca="1" si="175"/>
        <v>#N/A</v>
      </c>
      <c r="AH204" s="216" t="e">
        <f t="shared" ca="1" si="175"/>
        <v>#N/A</v>
      </c>
      <c r="AI204" s="216" t="e">
        <f t="shared" ca="1" si="175"/>
        <v>#N/A</v>
      </c>
      <c r="AJ204" s="216" t="e">
        <f t="shared" ca="1" si="175"/>
        <v>#N/A</v>
      </c>
      <c r="AK204" s="216" t="e">
        <f t="shared" ca="1" si="175"/>
        <v>#N/A</v>
      </c>
      <c r="AL204" s="216" t="e">
        <f t="shared" ca="1" si="175"/>
        <v>#N/A</v>
      </c>
      <c r="AM204" s="216" t="e">
        <f t="shared" ca="1" si="175"/>
        <v>#N/A</v>
      </c>
      <c r="AN204" s="216" t="e">
        <f t="shared" ca="1" si="175"/>
        <v>#N/A</v>
      </c>
      <c r="AO204" s="216" t="e">
        <f t="shared" ca="1" si="175"/>
        <v>#N/A</v>
      </c>
      <c r="AP204" s="216" t="e">
        <f t="shared" ca="1" si="175"/>
        <v>#N/A</v>
      </c>
      <c r="AQ204" s="216" t="e">
        <f t="shared" ca="1" si="175"/>
        <v>#N/A</v>
      </c>
      <c r="AR204" s="216" t="e">
        <f t="shared" ca="1" si="175"/>
        <v>#N/A</v>
      </c>
      <c r="AS204" s="223" t="e">
        <f t="shared" ca="1" si="174"/>
        <v>#N/A</v>
      </c>
      <c r="AU204" s="215" t="e">
        <f t="shared" ca="1" si="162"/>
        <v>#N/A</v>
      </c>
      <c r="AV204" s="216" t="e">
        <f t="shared" ca="1" si="162"/>
        <v>#N/A</v>
      </c>
      <c r="AW204" s="217" t="e">
        <f t="shared" ca="1" si="165"/>
        <v>#N/A</v>
      </c>
      <c r="AX204" s="218" t="e">
        <f t="shared" ca="1" si="165"/>
        <v>#N/A</v>
      </c>
      <c r="AY204" s="218" t="e">
        <f t="shared" ca="1" si="165"/>
        <v>#N/A</v>
      </c>
      <c r="AZ204" s="218" t="e">
        <f t="shared" ca="1" si="170"/>
        <v>#N/A</v>
      </c>
      <c r="BA204" s="219" t="e">
        <f t="shared" ca="1" si="170"/>
        <v>#N/A</v>
      </c>
    </row>
    <row r="205" spans="2:53" s="70" customFormat="1" ht="15" customHeight="1">
      <c r="B205"/>
      <c r="C205"/>
      <c r="M205" s="50" t="e">
        <f t="shared" ca="1" si="169"/>
        <v>#N/A</v>
      </c>
      <c r="N205" s="216" t="e">
        <f t="shared" ca="1" si="176"/>
        <v>#N/A</v>
      </c>
      <c r="O205" s="216" t="e">
        <f t="shared" ca="1" si="176"/>
        <v>#N/A</v>
      </c>
      <c r="P205" s="216" t="e">
        <f t="shared" ca="1" si="176"/>
        <v>#N/A</v>
      </c>
      <c r="Q205" s="216" t="e">
        <f t="shared" ca="1" si="176"/>
        <v>#N/A</v>
      </c>
      <c r="R205" s="216" t="e">
        <f t="shared" ca="1" si="176"/>
        <v>#N/A</v>
      </c>
      <c r="S205" s="216" t="e">
        <f t="shared" ca="1" si="176"/>
        <v>#N/A</v>
      </c>
      <c r="T205" s="216" t="e">
        <f t="shared" ca="1" si="176"/>
        <v>#N/A</v>
      </c>
      <c r="U205" s="216" t="e">
        <f t="shared" ca="1" si="176"/>
        <v>#N/A</v>
      </c>
      <c r="V205" s="216" t="e">
        <f t="shared" ca="1" si="176"/>
        <v>#N/A</v>
      </c>
      <c r="W205" s="216" t="e">
        <f t="shared" ca="1" si="176"/>
        <v>#N/A</v>
      </c>
      <c r="X205" s="216" t="e">
        <f t="shared" ca="1" si="176"/>
        <v>#N/A</v>
      </c>
      <c r="Y205" s="216" t="e">
        <f t="shared" ca="1" si="176"/>
        <v>#N/A</v>
      </c>
      <c r="Z205" s="216" t="e">
        <f t="shared" ca="1" si="176"/>
        <v>#N/A</v>
      </c>
      <c r="AA205" s="216" t="e">
        <f t="shared" ca="1" si="176"/>
        <v>#N/A</v>
      </c>
      <c r="AB205" s="216" t="e">
        <f t="shared" ca="1" si="176"/>
        <v>#N/A</v>
      </c>
      <c r="AC205" s="216" t="e">
        <f t="shared" ca="1" si="176"/>
        <v>#N/A</v>
      </c>
      <c r="AD205" s="216" t="e">
        <f t="shared" ca="1" si="175"/>
        <v>#N/A</v>
      </c>
      <c r="AE205" s="216" t="e">
        <f t="shared" ca="1" si="175"/>
        <v>#N/A</v>
      </c>
      <c r="AF205" s="216" t="e">
        <f t="shared" ca="1" si="175"/>
        <v>#N/A</v>
      </c>
      <c r="AG205" s="216" t="e">
        <f t="shared" ca="1" si="175"/>
        <v>#N/A</v>
      </c>
      <c r="AH205" s="216" t="e">
        <f t="shared" ca="1" si="175"/>
        <v>#N/A</v>
      </c>
      <c r="AI205" s="216" t="e">
        <f t="shared" ca="1" si="175"/>
        <v>#N/A</v>
      </c>
      <c r="AJ205" s="216" t="e">
        <f t="shared" ca="1" si="175"/>
        <v>#N/A</v>
      </c>
      <c r="AK205" s="216" t="e">
        <f t="shared" ca="1" si="175"/>
        <v>#N/A</v>
      </c>
      <c r="AL205" s="216" t="e">
        <f t="shared" ca="1" si="175"/>
        <v>#N/A</v>
      </c>
      <c r="AM205" s="216" t="e">
        <f t="shared" ca="1" si="175"/>
        <v>#N/A</v>
      </c>
      <c r="AN205" s="216" t="e">
        <f t="shared" ca="1" si="175"/>
        <v>#N/A</v>
      </c>
      <c r="AO205" s="216" t="e">
        <f t="shared" ca="1" si="175"/>
        <v>#N/A</v>
      </c>
      <c r="AP205" s="216" t="e">
        <f t="shared" ca="1" si="175"/>
        <v>#N/A</v>
      </c>
      <c r="AQ205" s="216" t="e">
        <f t="shared" ca="1" si="175"/>
        <v>#N/A</v>
      </c>
      <c r="AR205" s="216" t="e">
        <f t="shared" ca="1" si="175"/>
        <v>#N/A</v>
      </c>
      <c r="AS205" s="223" t="e">
        <f t="shared" ca="1" si="174"/>
        <v>#N/A</v>
      </c>
      <c r="AU205" s="215" t="e">
        <f t="shared" ca="1" si="162"/>
        <v>#N/A</v>
      </c>
      <c r="AV205" s="216" t="e">
        <f t="shared" ca="1" si="162"/>
        <v>#N/A</v>
      </c>
      <c r="AW205" s="217" t="e">
        <f t="shared" ca="1" si="165"/>
        <v>#N/A</v>
      </c>
      <c r="AX205" s="218" t="e">
        <f t="shared" ca="1" si="165"/>
        <v>#N/A</v>
      </c>
      <c r="AY205" s="218" t="e">
        <f t="shared" ca="1" si="165"/>
        <v>#N/A</v>
      </c>
      <c r="AZ205" s="218" t="e">
        <f t="shared" ca="1" si="170"/>
        <v>#N/A</v>
      </c>
      <c r="BA205" s="219" t="e">
        <f t="shared" ca="1" si="170"/>
        <v>#N/A</v>
      </c>
    </row>
    <row r="206" spans="2:53" s="70" customFormat="1" ht="15" customHeight="1">
      <c r="B206"/>
      <c r="C206"/>
      <c r="M206" s="50" t="e">
        <f t="shared" ca="1" si="169"/>
        <v>#N/A</v>
      </c>
      <c r="N206" s="216" t="e">
        <f t="shared" ca="1" si="176"/>
        <v>#N/A</v>
      </c>
      <c r="O206" s="216" t="e">
        <f t="shared" ca="1" si="176"/>
        <v>#N/A</v>
      </c>
      <c r="P206" s="216" t="e">
        <f t="shared" ca="1" si="176"/>
        <v>#N/A</v>
      </c>
      <c r="Q206" s="216" t="e">
        <f t="shared" ca="1" si="176"/>
        <v>#N/A</v>
      </c>
      <c r="R206" s="216" t="e">
        <f t="shared" ca="1" si="176"/>
        <v>#N/A</v>
      </c>
      <c r="S206" s="216" t="e">
        <f t="shared" ca="1" si="176"/>
        <v>#N/A</v>
      </c>
      <c r="T206" s="216" t="e">
        <f t="shared" ca="1" si="176"/>
        <v>#N/A</v>
      </c>
      <c r="U206" s="216" t="e">
        <f t="shared" ca="1" si="176"/>
        <v>#N/A</v>
      </c>
      <c r="V206" s="216" t="e">
        <f t="shared" ca="1" si="176"/>
        <v>#N/A</v>
      </c>
      <c r="W206" s="216" t="e">
        <f t="shared" ca="1" si="176"/>
        <v>#N/A</v>
      </c>
      <c r="X206" s="216" t="e">
        <f t="shared" ca="1" si="176"/>
        <v>#N/A</v>
      </c>
      <c r="Y206" s="216" t="e">
        <f t="shared" ca="1" si="176"/>
        <v>#N/A</v>
      </c>
      <c r="Z206" s="216" t="e">
        <f t="shared" ca="1" si="176"/>
        <v>#N/A</v>
      </c>
      <c r="AA206" s="216" t="e">
        <f t="shared" ca="1" si="176"/>
        <v>#N/A</v>
      </c>
      <c r="AB206" s="216" t="e">
        <f t="shared" ca="1" si="176"/>
        <v>#N/A</v>
      </c>
      <c r="AC206" s="216" t="e">
        <f t="shared" ca="1" si="176"/>
        <v>#N/A</v>
      </c>
      <c r="AD206" s="216" t="e">
        <f t="shared" ca="1" si="175"/>
        <v>#N/A</v>
      </c>
      <c r="AE206" s="216" t="e">
        <f t="shared" ca="1" si="175"/>
        <v>#N/A</v>
      </c>
      <c r="AF206" s="216" t="e">
        <f t="shared" ca="1" si="175"/>
        <v>#N/A</v>
      </c>
      <c r="AG206" s="216" t="e">
        <f t="shared" ca="1" si="175"/>
        <v>#N/A</v>
      </c>
      <c r="AH206" s="216" t="e">
        <f t="shared" ca="1" si="175"/>
        <v>#N/A</v>
      </c>
      <c r="AI206" s="216" t="e">
        <f t="shared" ca="1" si="175"/>
        <v>#N/A</v>
      </c>
      <c r="AJ206" s="216" t="e">
        <f t="shared" ca="1" si="175"/>
        <v>#N/A</v>
      </c>
      <c r="AK206" s="216" t="e">
        <f t="shared" ca="1" si="175"/>
        <v>#N/A</v>
      </c>
      <c r="AL206" s="216" t="e">
        <f t="shared" ca="1" si="175"/>
        <v>#N/A</v>
      </c>
      <c r="AM206" s="216" t="e">
        <f t="shared" ca="1" si="175"/>
        <v>#N/A</v>
      </c>
      <c r="AN206" s="216" t="e">
        <f t="shared" ca="1" si="175"/>
        <v>#N/A</v>
      </c>
      <c r="AO206" s="216" t="e">
        <f t="shared" ca="1" si="175"/>
        <v>#N/A</v>
      </c>
      <c r="AP206" s="216" t="e">
        <f t="shared" ca="1" si="175"/>
        <v>#N/A</v>
      </c>
      <c r="AQ206" s="216" t="e">
        <f t="shared" ca="1" si="175"/>
        <v>#N/A</v>
      </c>
      <c r="AR206" s="216" t="e">
        <f t="shared" ca="1" si="175"/>
        <v>#N/A</v>
      </c>
      <c r="AS206" s="223" t="e">
        <f t="shared" ca="1" si="174"/>
        <v>#N/A</v>
      </c>
      <c r="AU206" s="215" t="e">
        <f t="shared" ca="1" si="162"/>
        <v>#N/A</v>
      </c>
      <c r="AV206" s="216" t="e">
        <f t="shared" ca="1" si="162"/>
        <v>#N/A</v>
      </c>
      <c r="AW206" s="217" t="e">
        <f t="shared" ca="1" si="165"/>
        <v>#N/A</v>
      </c>
      <c r="AX206" s="218" t="e">
        <f t="shared" ca="1" si="165"/>
        <v>#N/A</v>
      </c>
      <c r="AY206" s="218" t="e">
        <f t="shared" ca="1" si="165"/>
        <v>#N/A</v>
      </c>
      <c r="AZ206" s="218" t="e">
        <f t="shared" ca="1" si="170"/>
        <v>#N/A</v>
      </c>
      <c r="BA206" s="219" t="e">
        <f t="shared" ca="1" si="170"/>
        <v>#N/A</v>
      </c>
    </row>
    <row r="207" spans="2:53" s="70" customFormat="1" ht="15" customHeight="1">
      <c r="B207"/>
      <c r="C207"/>
      <c r="M207" s="50" t="e">
        <f t="shared" ca="1" si="169"/>
        <v>#N/A</v>
      </c>
      <c r="N207" s="216" t="e">
        <f t="shared" ca="1" si="176"/>
        <v>#N/A</v>
      </c>
      <c r="O207" s="216" t="e">
        <f t="shared" ca="1" si="176"/>
        <v>#N/A</v>
      </c>
      <c r="P207" s="216" t="e">
        <f t="shared" ca="1" si="176"/>
        <v>#N/A</v>
      </c>
      <c r="Q207" s="216" t="e">
        <f t="shared" ca="1" si="176"/>
        <v>#N/A</v>
      </c>
      <c r="R207" s="216" t="e">
        <f t="shared" ca="1" si="176"/>
        <v>#N/A</v>
      </c>
      <c r="S207" s="216" t="e">
        <f t="shared" ca="1" si="176"/>
        <v>#N/A</v>
      </c>
      <c r="T207" s="216" t="e">
        <f t="shared" ca="1" si="176"/>
        <v>#N/A</v>
      </c>
      <c r="U207" s="216" t="e">
        <f t="shared" ca="1" si="176"/>
        <v>#N/A</v>
      </c>
      <c r="V207" s="216" t="e">
        <f t="shared" ca="1" si="176"/>
        <v>#N/A</v>
      </c>
      <c r="W207" s="216" t="e">
        <f t="shared" ca="1" si="176"/>
        <v>#N/A</v>
      </c>
      <c r="X207" s="216" t="e">
        <f t="shared" ca="1" si="176"/>
        <v>#N/A</v>
      </c>
      <c r="Y207" s="216" t="e">
        <f t="shared" ca="1" si="176"/>
        <v>#N/A</v>
      </c>
      <c r="Z207" s="216" t="e">
        <f t="shared" ca="1" si="176"/>
        <v>#N/A</v>
      </c>
      <c r="AA207" s="216" t="e">
        <f t="shared" ca="1" si="176"/>
        <v>#N/A</v>
      </c>
      <c r="AB207" s="216" t="e">
        <f t="shared" ca="1" si="176"/>
        <v>#N/A</v>
      </c>
      <c r="AC207" s="216" t="e">
        <f t="shared" ca="1" si="176"/>
        <v>#N/A</v>
      </c>
      <c r="AD207" s="216" t="e">
        <f t="shared" ca="1" si="175"/>
        <v>#N/A</v>
      </c>
      <c r="AE207" s="216" t="e">
        <f t="shared" ca="1" si="175"/>
        <v>#N/A</v>
      </c>
      <c r="AF207" s="216" t="e">
        <f t="shared" ca="1" si="175"/>
        <v>#N/A</v>
      </c>
      <c r="AG207" s="216" t="e">
        <f t="shared" ca="1" si="175"/>
        <v>#N/A</v>
      </c>
      <c r="AH207" s="216" t="e">
        <f t="shared" ca="1" si="175"/>
        <v>#N/A</v>
      </c>
      <c r="AI207" s="216" t="e">
        <f t="shared" ca="1" si="175"/>
        <v>#N/A</v>
      </c>
      <c r="AJ207" s="216" t="e">
        <f t="shared" ca="1" si="175"/>
        <v>#N/A</v>
      </c>
      <c r="AK207" s="216" t="e">
        <f t="shared" ca="1" si="175"/>
        <v>#N/A</v>
      </c>
      <c r="AL207" s="216" t="e">
        <f t="shared" ca="1" si="175"/>
        <v>#N/A</v>
      </c>
      <c r="AM207" s="216" t="e">
        <f t="shared" ca="1" si="175"/>
        <v>#N/A</v>
      </c>
      <c r="AN207" s="216" t="e">
        <f t="shared" ca="1" si="175"/>
        <v>#N/A</v>
      </c>
      <c r="AO207" s="216" t="e">
        <f t="shared" ca="1" si="175"/>
        <v>#N/A</v>
      </c>
      <c r="AP207" s="216" t="e">
        <f t="shared" ca="1" si="175"/>
        <v>#N/A</v>
      </c>
      <c r="AQ207" s="216" t="e">
        <f t="shared" ca="1" si="175"/>
        <v>#N/A</v>
      </c>
      <c r="AR207" s="216" t="e">
        <f t="shared" ca="1" si="175"/>
        <v>#N/A</v>
      </c>
      <c r="AS207" s="223" t="e">
        <f t="shared" ca="1" si="174"/>
        <v>#N/A</v>
      </c>
      <c r="AU207" s="215" t="e">
        <f t="shared" ca="1" si="162"/>
        <v>#N/A</v>
      </c>
      <c r="AV207" s="216" t="e">
        <f t="shared" ca="1" si="162"/>
        <v>#N/A</v>
      </c>
      <c r="AW207" s="217" t="e">
        <f t="shared" ca="1" si="165"/>
        <v>#N/A</v>
      </c>
      <c r="AX207" s="218" t="e">
        <f t="shared" ca="1" si="165"/>
        <v>#N/A</v>
      </c>
      <c r="AY207" s="218" t="e">
        <f t="shared" ca="1" si="165"/>
        <v>#N/A</v>
      </c>
      <c r="AZ207" s="218" t="e">
        <f t="shared" ca="1" si="170"/>
        <v>#N/A</v>
      </c>
      <c r="BA207" s="219" t="e">
        <f t="shared" ca="1" si="170"/>
        <v>#N/A</v>
      </c>
    </row>
    <row r="208" spans="2:53" s="70" customFormat="1" ht="15" customHeight="1">
      <c r="B208"/>
      <c r="C208"/>
      <c r="M208" s="50" t="e">
        <f t="shared" ca="1" si="169"/>
        <v>#N/A</v>
      </c>
      <c r="N208" s="216" t="e">
        <f t="shared" ca="1" si="176"/>
        <v>#N/A</v>
      </c>
      <c r="O208" s="216" t="e">
        <f t="shared" ca="1" si="176"/>
        <v>#N/A</v>
      </c>
      <c r="P208" s="216" t="e">
        <f t="shared" ca="1" si="176"/>
        <v>#N/A</v>
      </c>
      <c r="Q208" s="216" t="e">
        <f t="shared" ca="1" si="176"/>
        <v>#N/A</v>
      </c>
      <c r="R208" s="216" t="e">
        <f t="shared" ca="1" si="176"/>
        <v>#N/A</v>
      </c>
      <c r="S208" s="216" t="e">
        <f t="shared" ca="1" si="176"/>
        <v>#N/A</v>
      </c>
      <c r="T208" s="216" t="e">
        <f t="shared" ca="1" si="176"/>
        <v>#N/A</v>
      </c>
      <c r="U208" s="216" t="e">
        <f t="shared" ca="1" si="176"/>
        <v>#N/A</v>
      </c>
      <c r="V208" s="216" t="e">
        <f t="shared" ca="1" si="176"/>
        <v>#N/A</v>
      </c>
      <c r="W208" s="216" t="e">
        <f t="shared" ca="1" si="176"/>
        <v>#N/A</v>
      </c>
      <c r="X208" s="216" t="e">
        <f t="shared" ca="1" si="176"/>
        <v>#N/A</v>
      </c>
      <c r="Y208" s="216" t="e">
        <f t="shared" ca="1" si="176"/>
        <v>#N/A</v>
      </c>
      <c r="Z208" s="216" t="e">
        <f t="shared" ca="1" si="176"/>
        <v>#N/A</v>
      </c>
      <c r="AA208" s="216" t="e">
        <f t="shared" ca="1" si="176"/>
        <v>#N/A</v>
      </c>
      <c r="AB208" s="216" t="e">
        <f t="shared" ca="1" si="176"/>
        <v>#N/A</v>
      </c>
      <c r="AC208" s="216" t="e">
        <f t="shared" ca="1" si="176"/>
        <v>#N/A</v>
      </c>
      <c r="AD208" s="216" t="e">
        <f t="shared" ca="1" si="175"/>
        <v>#N/A</v>
      </c>
      <c r="AE208" s="216" t="e">
        <f t="shared" ca="1" si="175"/>
        <v>#N/A</v>
      </c>
      <c r="AF208" s="216" t="e">
        <f t="shared" ca="1" si="175"/>
        <v>#N/A</v>
      </c>
      <c r="AG208" s="216" t="e">
        <f t="shared" ca="1" si="175"/>
        <v>#N/A</v>
      </c>
      <c r="AH208" s="216" t="e">
        <f t="shared" ca="1" si="175"/>
        <v>#N/A</v>
      </c>
      <c r="AI208" s="216" t="e">
        <f t="shared" ca="1" si="175"/>
        <v>#N/A</v>
      </c>
      <c r="AJ208" s="216" t="e">
        <f t="shared" ca="1" si="175"/>
        <v>#N/A</v>
      </c>
      <c r="AK208" s="216" t="e">
        <f t="shared" ca="1" si="175"/>
        <v>#N/A</v>
      </c>
      <c r="AL208" s="216" t="e">
        <f t="shared" ca="1" si="175"/>
        <v>#N/A</v>
      </c>
      <c r="AM208" s="216" t="e">
        <f t="shared" ca="1" si="175"/>
        <v>#N/A</v>
      </c>
      <c r="AN208" s="216" t="e">
        <f t="shared" ca="1" si="175"/>
        <v>#N/A</v>
      </c>
      <c r="AO208" s="216" t="e">
        <f t="shared" ca="1" si="175"/>
        <v>#N/A</v>
      </c>
      <c r="AP208" s="216" t="e">
        <f t="shared" ca="1" si="175"/>
        <v>#N/A</v>
      </c>
      <c r="AQ208" s="216" t="e">
        <f t="shared" ca="1" si="175"/>
        <v>#N/A</v>
      </c>
      <c r="AR208" s="216" t="e">
        <f t="shared" ca="1" si="175"/>
        <v>#N/A</v>
      </c>
      <c r="AS208" s="223" t="e">
        <f t="shared" ca="1" si="174"/>
        <v>#N/A</v>
      </c>
      <c r="AU208" s="215" t="e">
        <f t="shared" ca="1" si="162"/>
        <v>#N/A</v>
      </c>
      <c r="AV208" s="216" t="e">
        <f t="shared" ca="1" si="162"/>
        <v>#N/A</v>
      </c>
      <c r="AW208" s="217" t="e">
        <f t="shared" ca="1" si="165"/>
        <v>#N/A</v>
      </c>
      <c r="AX208" s="218" t="e">
        <f t="shared" ca="1" si="165"/>
        <v>#N/A</v>
      </c>
      <c r="AY208" s="218" t="e">
        <f t="shared" ca="1" si="165"/>
        <v>#N/A</v>
      </c>
      <c r="AZ208" s="218" t="e">
        <f t="shared" ca="1" si="170"/>
        <v>#N/A</v>
      </c>
      <c r="BA208" s="219" t="e">
        <f t="shared" ca="1" si="170"/>
        <v>#N/A</v>
      </c>
    </row>
    <row r="209" spans="2:53" s="70" customFormat="1" ht="15" customHeight="1">
      <c r="B209"/>
      <c r="C209"/>
      <c r="M209" s="50" t="e">
        <f t="shared" ca="1" si="169"/>
        <v>#N/A</v>
      </c>
      <c r="N209" s="216" t="e">
        <f t="shared" ca="1" si="176"/>
        <v>#N/A</v>
      </c>
      <c r="O209" s="216" t="e">
        <f t="shared" ca="1" si="176"/>
        <v>#N/A</v>
      </c>
      <c r="P209" s="216" t="e">
        <f t="shared" ca="1" si="176"/>
        <v>#N/A</v>
      </c>
      <c r="Q209" s="216" t="e">
        <f t="shared" ca="1" si="176"/>
        <v>#N/A</v>
      </c>
      <c r="R209" s="216" t="e">
        <f t="shared" ca="1" si="176"/>
        <v>#N/A</v>
      </c>
      <c r="S209" s="216" t="e">
        <f t="shared" ca="1" si="176"/>
        <v>#N/A</v>
      </c>
      <c r="T209" s="216" t="e">
        <f t="shared" ca="1" si="176"/>
        <v>#N/A</v>
      </c>
      <c r="U209" s="216" t="e">
        <f t="shared" ca="1" si="176"/>
        <v>#N/A</v>
      </c>
      <c r="V209" s="216" t="e">
        <f t="shared" ca="1" si="176"/>
        <v>#N/A</v>
      </c>
      <c r="W209" s="216" t="e">
        <f t="shared" ca="1" si="176"/>
        <v>#N/A</v>
      </c>
      <c r="X209" s="216" t="e">
        <f t="shared" ca="1" si="176"/>
        <v>#N/A</v>
      </c>
      <c r="Y209" s="216" t="e">
        <f t="shared" ca="1" si="176"/>
        <v>#N/A</v>
      </c>
      <c r="Z209" s="216" t="e">
        <f t="shared" ca="1" si="176"/>
        <v>#N/A</v>
      </c>
      <c r="AA209" s="216" t="e">
        <f t="shared" ca="1" si="176"/>
        <v>#N/A</v>
      </c>
      <c r="AB209" s="216" t="e">
        <f t="shared" ca="1" si="176"/>
        <v>#N/A</v>
      </c>
      <c r="AC209" s="216" t="e">
        <f t="shared" ca="1" si="176"/>
        <v>#N/A</v>
      </c>
      <c r="AD209" s="216" t="e">
        <f t="shared" ca="1" si="175"/>
        <v>#N/A</v>
      </c>
      <c r="AE209" s="216" t="e">
        <f t="shared" ca="1" si="175"/>
        <v>#N/A</v>
      </c>
      <c r="AF209" s="216" t="e">
        <f t="shared" ca="1" si="175"/>
        <v>#N/A</v>
      </c>
      <c r="AG209" s="216" t="e">
        <f t="shared" ca="1" si="175"/>
        <v>#N/A</v>
      </c>
      <c r="AH209" s="216" t="e">
        <f t="shared" ca="1" si="175"/>
        <v>#N/A</v>
      </c>
      <c r="AI209" s="216" t="e">
        <f t="shared" ca="1" si="175"/>
        <v>#N/A</v>
      </c>
      <c r="AJ209" s="216" t="e">
        <f t="shared" ca="1" si="175"/>
        <v>#N/A</v>
      </c>
      <c r="AK209" s="216" t="e">
        <f t="shared" ca="1" si="175"/>
        <v>#N/A</v>
      </c>
      <c r="AL209" s="216" t="e">
        <f t="shared" ca="1" si="175"/>
        <v>#N/A</v>
      </c>
      <c r="AM209" s="216" t="e">
        <f t="shared" ca="1" si="175"/>
        <v>#N/A</v>
      </c>
      <c r="AN209" s="216" t="e">
        <f t="shared" ca="1" si="175"/>
        <v>#N/A</v>
      </c>
      <c r="AO209" s="216" t="e">
        <f t="shared" ca="1" si="175"/>
        <v>#N/A</v>
      </c>
      <c r="AP209" s="216" t="e">
        <f t="shared" ca="1" si="175"/>
        <v>#N/A</v>
      </c>
      <c r="AQ209" s="216" t="e">
        <f t="shared" ca="1" si="175"/>
        <v>#N/A</v>
      </c>
      <c r="AR209" s="216" t="e">
        <f t="shared" ca="1" si="175"/>
        <v>#N/A</v>
      </c>
      <c r="AS209" s="223" t="e">
        <f t="shared" ca="1" si="174"/>
        <v>#N/A</v>
      </c>
      <c r="AU209" s="215" t="e">
        <f t="shared" ca="1" si="162"/>
        <v>#N/A</v>
      </c>
      <c r="AV209" s="216" t="e">
        <f t="shared" ca="1" si="162"/>
        <v>#N/A</v>
      </c>
      <c r="AW209" s="217" t="e">
        <f t="shared" ca="1" si="165"/>
        <v>#N/A</v>
      </c>
      <c r="AX209" s="218" t="e">
        <f t="shared" ca="1" si="165"/>
        <v>#N/A</v>
      </c>
      <c r="AY209" s="218" t="e">
        <f t="shared" ca="1" si="165"/>
        <v>#N/A</v>
      </c>
      <c r="AZ209" s="218" t="e">
        <f t="shared" ca="1" si="170"/>
        <v>#N/A</v>
      </c>
      <c r="BA209" s="219" t="e">
        <f t="shared" ca="1" si="170"/>
        <v>#N/A</v>
      </c>
    </row>
    <row r="210" spans="2:53" s="70" customFormat="1" ht="15" customHeight="1">
      <c r="B210"/>
      <c r="C210"/>
      <c r="M210" s="50" t="e">
        <f t="shared" ca="1" si="169"/>
        <v>#N/A</v>
      </c>
      <c r="N210" s="216" t="e">
        <f t="shared" ca="1" si="176"/>
        <v>#N/A</v>
      </c>
      <c r="O210" s="216" t="e">
        <f t="shared" ca="1" si="176"/>
        <v>#N/A</v>
      </c>
      <c r="P210" s="216" t="e">
        <f t="shared" ca="1" si="176"/>
        <v>#N/A</v>
      </c>
      <c r="Q210" s="216" t="e">
        <f t="shared" ca="1" si="176"/>
        <v>#N/A</v>
      </c>
      <c r="R210" s="216" t="e">
        <f t="shared" ca="1" si="176"/>
        <v>#N/A</v>
      </c>
      <c r="S210" s="216" t="e">
        <f t="shared" ca="1" si="176"/>
        <v>#N/A</v>
      </c>
      <c r="T210" s="216" t="e">
        <f t="shared" ca="1" si="176"/>
        <v>#N/A</v>
      </c>
      <c r="U210" s="216" t="e">
        <f t="shared" ca="1" si="176"/>
        <v>#N/A</v>
      </c>
      <c r="V210" s="216" t="e">
        <f t="shared" ca="1" si="176"/>
        <v>#N/A</v>
      </c>
      <c r="W210" s="216" t="e">
        <f t="shared" ca="1" si="176"/>
        <v>#N/A</v>
      </c>
      <c r="X210" s="216" t="e">
        <f t="shared" ca="1" si="176"/>
        <v>#N/A</v>
      </c>
      <c r="Y210" s="216" t="e">
        <f t="shared" ca="1" si="176"/>
        <v>#N/A</v>
      </c>
      <c r="Z210" s="216" t="e">
        <f t="shared" ca="1" si="176"/>
        <v>#N/A</v>
      </c>
      <c r="AA210" s="216" t="e">
        <f t="shared" ca="1" si="176"/>
        <v>#N/A</v>
      </c>
      <c r="AB210" s="216" t="e">
        <f t="shared" ca="1" si="176"/>
        <v>#N/A</v>
      </c>
      <c r="AC210" s="216" t="e">
        <f t="shared" ca="1" si="176"/>
        <v>#N/A</v>
      </c>
      <c r="AD210" s="216" t="e">
        <f t="shared" ca="1" si="175"/>
        <v>#N/A</v>
      </c>
      <c r="AE210" s="216" t="e">
        <f t="shared" ca="1" si="175"/>
        <v>#N/A</v>
      </c>
      <c r="AF210" s="216" t="e">
        <f t="shared" ca="1" si="175"/>
        <v>#N/A</v>
      </c>
      <c r="AG210" s="216" t="e">
        <f t="shared" ca="1" si="175"/>
        <v>#N/A</v>
      </c>
      <c r="AH210" s="216" t="e">
        <f t="shared" ca="1" si="175"/>
        <v>#N/A</v>
      </c>
      <c r="AI210" s="216" t="e">
        <f t="shared" ca="1" si="175"/>
        <v>#N/A</v>
      </c>
      <c r="AJ210" s="216" t="e">
        <f t="shared" ca="1" si="175"/>
        <v>#N/A</v>
      </c>
      <c r="AK210" s="216" t="e">
        <f t="shared" ca="1" si="175"/>
        <v>#N/A</v>
      </c>
      <c r="AL210" s="216" t="e">
        <f t="shared" ca="1" si="175"/>
        <v>#N/A</v>
      </c>
      <c r="AM210" s="216" t="e">
        <f t="shared" ca="1" si="175"/>
        <v>#N/A</v>
      </c>
      <c r="AN210" s="216" t="e">
        <f t="shared" ca="1" si="175"/>
        <v>#N/A</v>
      </c>
      <c r="AO210" s="216" t="e">
        <f t="shared" ca="1" si="175"/>
        <v>#N/A</v>
      </c>
      <c r="AP210" s="216" t="e">
        <f t="shared" ca="1" si="175"/>
        <v>#N/A</v>
      </c>
      <c r="AQ210" s="216" t="e">
        <f t="shared" ca="1" si="175"/>
        <v>#N/A</v>
      </c>
      <c r="AR210" s="216" t="e">
        <f t="shared" ca="1" si="175"/>
        <v>#N/A</v>
      </c>
      <c r="AS210" s="223" t="e">
        <f t="shared" ca="1" si="174"/>
        <v>#N/A</v>
      </c>
      <c r="AU210" s="215" t="e">
        <f t="shared" ca="1" si="162"/>
        <v>#N/A</v>
      </c>
      <c r="AV210" s="216" t="e">
        <f t="shared" ca="1" si="162"/>
        <v>#N/A</v>
      </c>
      <c r="AW210" s="217" t="e">
        <f t="shared" ca="1" si="165"/>
        <v>#N/A</v>
      </c>
      <c r="AX210" s="218" t="e">
        <f t="shared" ca="1" si="165"/>
        <v>#N/A</v>
      </c>
      <c r="AY210" s="218" t="e">
        <f t="shared" ca="1" si="165"/>
        <v>#N/A</v>
      </c>
      <c r="AZ210" s="218" t="e">
        <f t="shared" ca="1" si="170"/>
        <v>#N/A</v>
      </c>
      <c r="BA210" s="219" t="e">
        <f t="shared" ca="1" si="170"/>
        <v>#N/A</v>
      </c>
    </row>
    <row r="211" spans="2:53" s="70" customFormat="1" ht="15" customHeight="1">
      <c r="B211"/>
      <c r="C211"/>
      <c r="M211" s="50" t="e">
        <f t="shared" ca="1" si="169"/>
        <v>#N/A</v>
      </c>
      <c r="N211" s="216" t="e">
        <f t="shared" ca="1" si="176"/>
        <v>#N/A</v>
      </c>
      <c r="O211" s="216" t="e">
        <f t="shared" ca="1" si="176"/>
        <v>#N/A</v>
      </c>
      <c r="P211" s="216" t="e">
        <f t="shared" ca="1" si="176"/>
        <v>#N/A</v>
      </c>
      <c r="Q211" s="216" t="e">
        <f t="shared" ca="1" si="176"/>
        <v>#N/A</v>
      </c>
      <c r="R211" s="216" t="e">
        <f t="shared" ca="1" si="176"/>
        <v>#N/A</v>
      </c>
      <c r="S211" s="216" t="e">
        <f t="shared" ca="1" si="176"/>
        <v>#N/A</v>
      </c>
      <c r="T211" s="216" t="e">
        <f t="shared" ca="1" si="176"/>
        <v>#N/A</v>
      </c>
      <c r="U211" s="216" t="e">
        <f t="shared" ca="1" si="176"/>
        <v>#N/A</v>
      </c>
      <c r="V211" s="216" t="e">
        <f t="shared" ca="1" si="176"/>
        <v>#N/A</v>
      </c>
      <c r="W211" s="216" t="e">
        <f t="shared" ca="1" si="176"/>
        <v>#N/A</v>
      </c>
      <c r="X211" s="216" t="e">
        <f t="shared" ca="1" si="176"/>
        <v>#N/A</v>
      </c>
      <c r="Y211" s="216" t="e">
        <f t="shared" ca="1" si="176"/>
        <v>#N/A</v>
      </c>
      <c r="Z211" s="216" t="e">
        <f t="shared" ca="1" si="176"/>
        <v>#N/A</v>
      </c>
      <c r="AA211" s="216" t="e">
        <f t="shared" ca="1" si="176"/>
        <v>#N/A</v>
      </c>
      <c r="AB211" s="216" t="e">
        <f t="shared" ca="1" si="176"/>
        <v>#N/A</v>
      </c>
      <c r="AC211" s="216" t="e">
        <f t="shared" ca="1" si="176"/>
        <v>#N/A</v>
      </c>
      <c r="AD211" s="216" t="e">
        <f t="shared" ca="1" si="175"/>
        <v>#N/A</v>
      </c>
      <c r="AE211" s="216" t="e">
        <f t="shared" ca="1" si="175"/>
        <v>#N/A</v>
      </c>
      <c r="AF211" s="216" t="e">
        <f t="shared" ca="1" si="175"/>
        <v>#N/A</v>
      </c>
      <c r="AG211" s="216" t="e">
        <f t="shared" ca="1" si="175"/>
        <v>#N/A</v>
      </c>
      <c r="AH211" s="216" t="e">
        <f t="shared" ca="1" si="175"/>
        <v>#N/A</v>
      </c>
      <c r="AI211" s="216" t="e">
        <f t="shared" ca="1" si="175"/>
        <v>#N/A</v>
      </c>
      <c r="AJ211" s="216" t="e">
        <f t="shared" ca="1" si="175"/>
        <v>#N/A</v>
      </c>
      <c r="AK211" s="216" t="e">
        <f t="shared" ca="1" si="175"/>
        <v>#N/A</v>
      </c>
      <c r="AL211" s="216" t="e">
        <f t="shared" ca="1" si="175"/>
        <v>#N/A</v>
      </c>
      <c r="AM211" s="216" t="e">
        <f t="shared" ca="1" si="175"/>
        <v>#N/A</v>
      </c>
      <c r="AN211" s="216" t="e">
        <f t="shared" ca="1" si="175"/>
        <v>#N/A</v>
      </c>
      <c r="AO211" s="216" t="e">
        <f t="shared" ca="1" si="175"/>
        <v>#N/A</v>
      </c>
      <c r="AP211" s="216" t="e">
        <f t="shared" ca="1" si="175"/>
        <v>#N/A</v>
      </c>
      <c r="AQ211" s="216" t="e">
        <f t="shared" ca="1" si="175"/>
        <v>#N/A</v>
      </c>
      <c r="AR211" s="216" t="e">
        <f t="shared" ca="1" si="175"/>
        <v>#N/A</v>
      </c>
      <c r="AS211" s="223" t="e">
        <f t="shared" ca="1" si="174"/>
        <v>#N/A</v>
      </c>
      <c r="AU211" s="215" t="e">
        <f t="shared" ca="1" si="162"/>
        <v>#N/A</v>
      </c>
      <c r="AV211" s="216" t="e">
        <f t="shared" ca="1" si="162"/>
        <v>#N/A</v>
      </c>
      <c r="AW211" s="217" t="e">
        <f t="shared" ca="1" si="165"/>
        <v>#N/A</v>
      </c>
      <c r="AX211" s="218" t="e">
        <f t="shared" ca="1" si="165"/>
        <v>#N/A</v>
      </c>
      <c r="AY211" s="218" t="e">
        <f t="shared" ca="1" si="165"/>
        <v>#N/A</v>
      </c>
      <c r="AZ211" s="218" t="e">
        <f t="shared" ca="1" si="170"/>
        <v>#N/A</v>
      </c>
      <c r="BA211" s="219" t="e">
        <f t="shared" ca="1" si="170"/>
        <v>#N/A</v>
      </c>
    </row>
    <row r="212" spans="2:53" s="70" customFormat="1" ht="15" customHeight="1">
      <c r="B212"/>
      <c r="C212"/>
      <c r="M212" s="50" t="e">
        <f t="shared" ca="1" si="169"/>
        <v>#N/A</v>
      </c>
      <c r="N212" s="216" t="e">
        <f t="shared" ca="1" si="176"/>
        <v>#N/A</v>
      </c>
      <c r="O212" s="216" t="e">
        <f t="shared" ca="1" si="176"/>
        <v>#N/A</v>
      </c>
      <c r="P212" s="216" t="e">
        <f t="shared" ca="1" si="176"/>
        <v>#N/A</v>
      </c>
      <c r="Q212" s="216" t="e">
        <f t="shared" ca="1" si="176"/>
        <v>#N/A</v>
      </c>
      <c r="R212" s="216" t="e">
        <f t="shared" ca="1" si="176"/>
        <v>#N/A</v>
      </c>
      <c r="S212" s="216" t="e">
        <f t="shared" ca="1" si="176"/>
        <v>#N/A</v>
      </c>
      <c r="T212" s="216" t="e">
        <f t="shared" ca="1" si="176"/>
        <v>#N/A</v>
      </c>
      <c r="U212" s="216" t="e">
        <f t="shared" ca="1" si="176"/>
        <v>#N/A</v>
      </c>
      <c r="V212" s="216" t="e">
        <f t="shared" ca="1" si="176"/>
        <v>#N/A</v>
      </c>
      <c r="W212" s="216" t="e">
        <f t="shared" ca="1" si="176"/>
        <v>#N/A</v>
      </c>
      <c r="X212" s="216" t="e">
        <f t="shared" ca="1" si="176"/>
        <v>#N/A</v>
      </c>
      <c r="Y212" s="216" t="e">
        <f t="shared" ca="1" si="176"/>
        <v>#N/A</v>
      </c>
      <c r="Z212" s="216" t="e">
        <f t="shared" ca="1" si="176"/>
        <v>#N/A</v>
      </c>
      <c r="AA212" s="216" t="e">
        <f t="shared" ca="1" si="176"/>
        <v>#N/A</v>
      </c>
      <c r="AB212" s="216" t="e">
        <f t="shared" ca="1" si="176"/>
        <v>#N/A</v>
      </c>
      <c r="AC212" s="216" t="e">
        <f t="shared" ca="1" si="176"/>
        <v>#N/A</v>
      </c>
      <c r="AD212" s="216" t="e">
        <f t="shared" ca="1" si="175"/>
        <v>#N/A</v>
      </c>
      <c r="AE212" s="216" t="e">
        <f t="shared" ca="1" si="175"/>
        <v>#N/A</v>
      </c>
      <c r="AF212" s="216" t="e">
        <f t="shared" ca="1" si="175"/>
        <v>#N/A</v>
      </c>
      <c r="AG212" s="216" t="e">
        <f t="shared" ca="1" si="175"/>
        <v>#N/A</v>
      </c>
      <c r="AH212" s="216" t="e">
        <f t="shared" ca="1" si="175"/>
        <v>#N/A</v>
      </c>
      <c r="AI212" s="216" t="e">
        <f t="shared" ca="1" si="175"/>
        <v>#N/A</v>
      </c>
      <c r="AJ212" s="216" t="e">
        <f t="shared" ca="1" si="175"/>
        <v>#N/A</v>
      </c>
      <c r="AK212" s="216" t="e">
        <f t="shared" ca="1" si="175"/>
        <v>#N/A</v>
      </c>
      <c r="AL212" s="216" t="e">
        <f t="shared" ca="1" si="175"/>
        <v>#N/A</v>
      </c>
      <c r="AM212" s="216" t="e">
        <f t="shared" ca="1" si="175"/>
        <v>#N/A</v>
      </c>
      <c r="AN212" s="216" t="e">
        <f t="shared" ca="1" si="175"/>
        <v>#N/A</v>
      </c>
      <c r="AO212" s="216" t="e">
        <f t="shared" ca="1" si="175"/>
        <v>#N/A</v>
      </c>
      <c r="AP212" s="216" t="e">
        <f t="shared" ca="1" si="175"/>
        <v>#N/A</v>
      </c>
      <c r="AQ212" s="216" t="e">
        <f t="shared" ca="1" si="175"/>
        <v>#N/A</v>
      </c>
      <c r="AR212" s="216" t="e">
        <f t="shared" ca="1" si="175"/>
        <v>#N/A</v>
      </c>
      <c r="AS212" s="223" t="e">
        <f t="shared" ca="1" si="174"/>
        <v>#N/A</v>
      </c>
      <c r="AU212" s="215" t="e">
        <f t="shared" ca="1" si="162"/>
        <v>#N/A</v>
      </c>
      <c r="AV212" s="216" t="e">
        <f t="shared" ca="1" si="162"/>
        <v>#N/A</v>
      </c>
      <c r="AW212" s="217" t="e">
        <f t="shared" ca="1" si="165"/>
        <v>#N/A</v>
      </c>
      <c r="AX212" s="218" t="e">
        <f t="shared" ca="1" si="165"/>
        <v>#N/A</v>
      </c>
      <c r="AY212" s="218" t="e">
        <f t="shared" ca="1" si="165"/>
        <v>#N/A</v>
      </c>
      <c r="AZ212" s="218" t="e">
        <f t="shared" ca="1" si="170"/>
        <v>#N/A</v>
      </c>
      <c r="BA212" s="219" t="e">
        <f t="shared" ca="1" si="170"/>
        <v>#N/A</v>
      </c>
    </row>
    <row r="213" spans="2:53" s="70" customFormat="1" ht="15" customHeight="1">
      <c r="B213"/>
      <c r="C213"/>
      <c r="M213" s="50" t="e">
        <f t="shared" ca="1" si="169"/>
        <v>#N/A</v>
      </c>
      <c r="N213" s="216" t="e">
        <f t="shared" ca="1" si="176"/>
        <v>#N/A</v>
      </c>
      <c r="O213" s="216" t="e">
        <f t="shared" ca="1" si="176"/>
        <v>#N/A</v>
      </c>
      <c r="P213" s="216" t="e">
        <f t="shared" ca="1" si="176"/>
        <v>#N/A</v>
      </c>
      <c r="Q213" s="216" t="e">
        <f t="shared" ca="1" si="176"/>
        <v>#N/A</v>
      </c>
      <c r="R213" s="216" t="e">
        <f t="shared" ca="1" si="176"/>
        <v>#N/A</v>
      </c>
      <c r="S213" s="216" t="e">
        <f t="shared" ca="1" si="176"/>
        <v>#N/A</v>
      </c>
      <c r="T213" s="216" t="e">
        <f t="shared" ca="1" si="176"/>
        <v>#N/A</v>
      </c>
      <c r="U213" s="216" t="e">
        <f t="shared" ca="1" si="176"/>
        <v>#N/A</v>
      </c>
      <c r="V213" s="216" t="e">
        <f t="shared" ca="1" si="176"/>
        <v>#N/A</v>
      </c>
      <c r="W213" s="216" t="e">
        <f t="shared" ca="1" si="176"/>
        <v>#N/A</v>
      </c>
      <c r="X213" s="216" t="e">
        <f t="shared" ca="1" si="176"/>
        <v>#N/A</v>
      </c>
      <c r="Y213" s="216" t="e">
        <f t="shared" ca="1" si="176"/>
        <v>#N/A</v>
      </c>
      <c r="Z213" s="216" t="e">
        <f t="shared" ca="1" si="176"/>
        <v>#N/A</v>
      </c>
      <c r="AA213" s="216" t="e">
        <f t="shared" ca="1" si="176"/>
        <v>#N/A</v>
      </c>
      <c r="AB213" s="216" t="e">
        <f t="shared" ca="1" si="176"/>
        <v>#N/A</v>
      </c>
      <c r="AC213" s="216" t="e">
        <f t="shared" ca="1" si="176"/>
        <v>#N/A</v>
      </c>
      <c r="AD213" s="216" t="e">
        <f t="shared" ca="1" si="175"/>
        <v>#N/A</v>
      </c>
      <c r="AE213" s="216" t="e">
        <f t="shared" ca="1" si="175"/>
        <v>#N/A</v>
      </c>
      <c r="AF213" s="216" t="e">
        <f t="shared" ca="1" si="175"/>
        <v>#N/A</v>
      </c>
      <c r="AG213" s="216" t="e">
        <f t="shared" ca="1" si="175"/>
        <v>#N/A</v>
      </c>
      <c r="AH213" s="216" t="e">
        <f t="shared" ca="1" si="175"/>
        <v>#N/A</v>
      </c>
      <c r="AI213" s="216" t="e">
        <f t="shared" ca="1" si="175"/>
        <v>#N/A</v>
      </c>
      <c r="AJ213" s="216" t="e">
        <f t="shared" ca="1" si="175"/>
        <v>#N/A</v>
      </c>
      <c r="AK213" s="216" t="e">
        <f t="shared" ca="1" si="175"/>
        <v>#N/A</v>
      </c>
      <c r="AL213" s="216" t="e">
        <f t="shared" ca="1" si="175"/>
        <v>#N/A</v>
      </c>
      <c r="AM213" s="216" t="e">
        <f t="shared" ca="1" si="175"/>
        <v>#N/A</v>
      </c>
      <c r="AN213" s="216" t="e">
        <f t="shared" ca="1" si="175"/>
        <v>#N/A</v>
      </c>
      <c r="AO213" s="216" t="e">
        <f t="shared" ca="1" si="175"/>
        <v>#N/A</v>
      </c>
      <c r="AP213" s="216" t="e">
        <f t="shared" ca="1" si="175"/>
        <v>#N/A</v>
      </c>
      <c r="AQ213" s="216" t="e">
        <f t="shared" ca="1" si="175"/>
        <v>#N/A</v>
      </c>
      <c r="AR213" s="216" t="e">
        <f t="shared" ca="1" si="175"/>
        <v>#N/A</v>
      </c>
      <c r="AS213" s="223" t="e">
        <f t="shared" ca="1" si="174"/>
        <v>#N/A</v>
      </c>
      <c r="AU213" s="215" t="e">
        <f t="shared" ca="1" si="162"/>
        <v>#N/A</v>
      </c>
      <c r="AV213" s="216" t="e">
        <f t="shared" ca="1" si="162"/>
        <v>#N/A</v>
      </c>
      <c r="AW213" s="217" t="e">
        <f t="shared" ca="1" si="165"/>
        <v>#N/A</v>
      </c>
      <c r="AX213" s="218" t="e">
        <f t="shared" ca="1" si="165"/>
        <v>#N/A</v>
      </c>
      <c r="AY213" s="218" t="e">
        <f t="shared" ca="1" si="165"/>
        <v>#N/A</v>
      </c>
      <c r="AZ213" s="218" t="e">
        <f t="shared" ca="1" si="170"/>
        <v>#N/A</v>
      </c>
      <c r="BA213" s="219" t="e">
        <f t="shared" ca="1" si="170"/>
        <v>#N/A</v>
      </c>
    </row>
    <row r="214" spans="2:53" s="70" customFormat="1" ht="15" customHeight="1">
      <c r="B214"/>
      <c r="C214"/>
      <c r="M214" s="50" t="e">
        <f t="shared" ca="1" si="169"/>
        <v>#N/A</v>
      </c>
      <c r="N214" s="216" t="e">
        <f t="shared" ca="1" si="176"/>
        <v>#N/A</v>
      </c>
      <c r="O214" s="216" t="e">
        <f t="shared" ca="1" si="176"/>
        <v>#N/A</v>
      </c>
      <c r="P214" s="216" t="e">
        <f t="shared" ca="1" si="176"/>
        <v>#N/A</v>
      </c>
      <c r="Q214" s="216" t="e">
        <f t="shared" ca="1" si="176"/>
        <v>#N/A</v>
      </c>
      <c r="R214" s="216" t="e">
        <f t="shared" ca="1" si="176"/>
        <v>#N/A</v>
      </c>
      <c r="S214" s="216" t="e">
        <f t="shared" ca="1" si="176"/>
        <v>#N/A</v>
      </c>
      <c r="T214" s="216" t="e">
        <f t="shared" ca="1" si="176"/>
        <v>#N/A</v>
      </c>
      <c r="U214" s="216" t="e">
        <f t="shared" ca="1" si="176"/>
        <v>#N/A</v>
      </c>
      <c r="V214" s="216" t="e">
        <f t="shared" ca="1" si="176"/>
        <v>#N/A</v>
      </c>
      <c r="W214" s="216" t="e">
        <f t="shared" ca="1" si="176"/>
        <v>#N/A</v>
      </c>
      <c r="X214" s="216" t="e">
        <f t="shared" ca="1" si="176"/>
        <v>#N/A</v>
      </c>
      <c r="Y214" s="216" t="e">
        <f t="shared" ca="1" si="176"/>
        <v>#N/A</v>
      </c>
      <c r="Z214" s="216" t="e">
        <f t="shared" ca="1" si="176"/>
        <v>#N/A</v>
      </c>
      <c r="AA214" s="216" t="e">
        <f t="shared" ca="1" si="176"/>
        <v>#N/A</v>
      </c>
      <c r="AB214" s="216" t="e">
        <f t="shared" ca="1" si="176"/>
        <v>#N/A</v>
      </c>
      <c r="AC214" s="216" t="e">
        <f t="shared" ca="1" si="176"/>
        <v>#N/A</v>
      </c>
      <c r="AD214" s="216" t="e">
        <f t="shared" ca="1" si="175"/>
        <v>#N/A</v>
      </c>
      <c r="AE214" s="216" t="e">
        <f t="shared" ca="1" si="175"/>
        <v>#N/A</v>
      </c>
      <c r="AF214" s="216" t="e">
        <f t="shared" ca="1" si="175"/>
        <v>#N/A</v>
      </c>
      <c r="AG214" s="216" t="e">
        <f t="shared" ca="1" si="175"/>
        <v>#N/A</v>
      </c>
      <c r="AH214" s="216" t="e">
        <f t="shared" ca="1" si="175"/>
        <v>#N/A</v>
      </c>
      <c r="AI214" s="216" t="e">
        <f t="shared" ca="1" si="175"/>
        <v>#N/A</v>
      </c>
      <c r="AJ214" s="216" t="e">
        <f t="shared" ca="1" si="175"/>
        <v>#N/A</v>
      </c>
      <c r="AK214" s="216" t="e">
        <f t="shared" ca="1" si="175"/>
        <v>#N/A</v>
      </c>
      <c r="AL214" s="216" t="e">
        <f t="shared" ca="1" si="175"/>
        <v>#N/A</v>
      </c>
      <c r="AM214" s="216" t="e">
        <f t="shared" ca="1" si="175"/>
        <v>#N/A</v>
      </c>
      <c r="AN214" s="216" t="e">
        <f t="shared" ca="1" si="175"/>
        <v>#N/A</v>
      </c>
      <c r="AO214" s="216" t="e">
        <f t="shared" ca="1" si="175"/>
        <v>#N/A</v>
      </c>
      <c r="AP214" s="216" t="e">
        <f t="shared" ca="1" si="175"/>
        <v>#N/A</v>
      </c>
      <c r="AQ214" s="216" t="e">
        <f t="shared" ca="1" si="175"/>
        <v>#N/A</v>
      </c>
      <c r="AR214" s="216" t="e">
        <f t="shared" ca="1" si="175"/>
        <v>#N/A</v>
      </c>
      <c r="AS214" s="223" t="e">
        <f t="shared" ca="1" si="174"/>
        <v>#N/A</v>
      </c>
      <c r="AU214" s="215" t="e">
        <f t="shared" ca="1" si="162"/>
        <v>#N/A</v>
      </c>
      <c r="AV214" s="216" t="e">
        <f t="shared" ca="1" si="162"/>
        <v>#N/A</v>
      </c>
      <c r="AW214" s="217" t="e">
        <f t="shared" ca="1" si="165"/>
        <v>#N/A</v>
      </c>
      <c r="AX214" s="218" t="e">
        <f t="shared" ca="1" si="165"/>
        <v>#N/A</v>
      </c>
      <c r="AY214" s="218" t="e">
        <f t="shared" ca="1" si="165"/>
        <v>#N/A</v>
      </c>
      <c r="AZ214" s="218" t="e">
        <f t="shared" ca="1" si="170"/>
        <v>#N/A</v>
      </c>
      <c r="BA214" s="219" t="e">
        <f t="shared" ca="1" si="170"/>
        <v>#N/A</v>
      </c>
    </row>
    <row r="215" spans="2:53" s="70" customFormat="1" ht="15" customHeight="1">
      <c r="B215"/>
      <c r="C215"/>
      <c r="M215" s="50" t="e">
        <f t="shared" ca="1" si="169"/>
        <v>#N/A</v>
      </c>
      <c r="N215" s="216" t="e">
        <f t="shared" ca="1" si="176"/>
        <v>#N/A</v>
      </c>
      <c r="O215" s="216" t="e">
        <f t="shared" ca="1" si="176"/>
        <v>#N/A</v>
      </c>
      <c r="P215" s="216" t="e">
        <f t="shared" ca="1" si="176"/>
        <v>#N/A</v>
      </c>
      <c r="Q215" s="216" t="e">
        <f t="shared" ca="1" si="176"/>
        <v>#N/A</v>
      </c>
      <c r="R215" s="216" t="e">
        <f t="shared" ca="1" si="176"/>
        <v>#N/A</v>
      </c>
      <c r="S215" s="216" t="e">
        <f t="shared" ca="1" si="176"/>
        <v>#N/A</v>
      </c>
      <c r="T215" s="216" t="e">
        <f t="shared" ca="1" si="176"/>
        <v>#N/A</v>
      </c>
      <c r="U215" s="216" t="e">
        <f t="shared" ca="1" si="176"/>
        <v>#N/A</v>
      </c>
      <c r="V215" s="216" t="e">
        <f t="shared" ca="1" si="176"/>
        <v>#N/A</v>
      </c>
      <c r="W215" s="216" t="e">
        <f t="shared" ca="1" si="176"/>
        <v>#N/A</v>
      </c>
      <c r="X215" s="216" t="e">
        <f t="shared" ca="1" si="176"/>
        <v>#N/A</v>
      </c>
      <c r="Y215" s="216" t="e">
        <f t="shared" ca="1" si="176"/>
        <v>#N/A</v>
      </c>
      <c r="Z215" s="216" t="e">
        <f t="shared" ca="1" si="176"/>
        <v>#N/A</v>
      </c>
      <c r="AA215" s="216" t="e">
        <f t="shared" ca="1" si="176"/>
        <v>#N/A</v>
      </c>
      <c r="AB215" s="216" t="e">
        <f t="shared" ca="1" si="176"/>
        <v>#N/A</v>
      </c>
      <c r="AC215" s="216" t="e">
        <f t="shared" ca="1" si="176"/>
        <v>#N/A</v>
      </c>
      <c r="AD215" s="216" t="e">
        <f t="shared" ca="1" si="175"/>
        <v>#N/A</v>
      </c>
      <c r="AE215" s="216" t="e">
        <f t="shared" ca="1" si="175"/>
        <v>#N/A</v>
      </c>
      <c r="AF215" s="216" t="e">
        <f t="shared" ca="1" si="175"/>
        <v>#N/A</v>
      </c>
      <c r="AG215" s="216" t="e">
        <f t="shared" ca="1" si="175"/>
        <v>#N/A</v>
      </c>
      <c r="AH215" s="216" t="e">
        <f t="shared" ca="1" si="175"/>
        <v>#N/A</v>
      </c>
      <c r="AI215" s="216" t="e">
        <f t="shared" ca="1" si="175"/>
        <v>#N/A</v>
      </c>
      <c r="AJ215" s="216" t="e">
        <f t="shared" ca="1" si="175"/>
        <v>#N/A</v>
      </c>
      <c r="AK215" s="216" t="e">
        <f t="shared" ca="1" si="175"/>
        <v>#N/A</v>
      </c>
      <c r="AL215" s="216" t="e">
        <f t="shared" ca="1" si="175"/>
        <v>#N/A</v>
      </c>
      <c r="AM215" s="216" t="e">
        <f t="shared" ca="1" si="175"/>
        <v>#N/A</v>
      </c>
      <c r="AN215" s="216" t="e">
        <f t="shared" ca="1" si="175"/>
        <v>#N/A</v>
      </c>
      <c r="AO215" s="216" t="e">
        <f t="shared" ca="1" si="175"/>
        <v>#N/A</v>
      </c>
      <c r="AP215" s="216" t="e">
        <f t="shared" ca="1" si="175"/>
        <v>#N/A</v>
      </c>
      <c r="AQ215" s="216" t="e">
        <f t="shared" ca="1" si="175"/>
        <v>#N/A</v>
      </c>
      <c r="AR215" s="216" t="e">
        <f t="shared" ca="1" si="175"/>
        <v>#N/A</v>
      </c>
      <c r="AS215" s="223" t="e">
        <f t="shared" ca="1" si="174"/>
        <v>#N/A</v>
      </c>
      <c r="AU215" s="215" t="e">
        <f t="shared" ca="1" si="162"/>
        <v>#N/A</v>
      </c>
      <c r="AV215" s="216" t="e">
        <f t="shared" ca="1" si="162"/>
        <v>#N/A</v>
      </c>
      <c r="AW215" s="217" t="e">
        <f t="shared" ca="1" si="165"/>
        <v>#N/A</v>
      </c>
      <c r="AX215" s="218" t="e">
        <f t="shared" ca="1" si="165"/>
        <v>#N/A</v>
      </c>
      <c r="AY215" s="218" t="e">
        <f t="shared" ca="1" si="165"/>
        <v>#N/A</v>
      </c>
      <c r="AZ215" s="218" t="e">
        <f t="shared" ca="1" si="170"/>
        <v>#N/A</v>
      </c>
      <c r="BA215" s="219" t="e">
        <f t="shared" ca="1" si="170"/>
        <v>#N/A</v>
      </c>
    </row>
    <row r="216" spans="2:53" s="70" customFormat="1" ht="15" customHeight="1">
      <c r="B216"/>
      <c r="C216"/>
      <c r="M216" s="50" t="e">
        <f t="shared" ca="1" si="169"/>
        <v>#N/A</v>
      </c>
      <c r="N216" s="216" t="e">
        <f t="shared" ca="1" si="176"/>
        <v>#N/A</v>
      </c>
      <c r="O216" s="216" t="e">
        <f t="shared" ca="1" si="176"/>
        <v>#N/A</v>
      </c>
      <c r="P216" s="216" t="e">
        <f t="shared" ca="1" si="176"/>
        <v>#N/A</v>
      </c>
      <c r="Q216" s="216" t="e">
        <f t="shared" ca="1" si="176"/>
        <v>#N/A</v>
      </c>
      <c r="R216" s="216" t="e">
        <f t="shared" ca="1" si="176"/>
        <v>#N/A</v>
      </c>
      <c r="S216" s="216" t="e">
        <f t="shared" ca="1" si="176"/>
        <v>#N/A</v>
      </c>
      <c r="T216" s="216" t="e">
        <f t="shared" ca="1" si="176"/>
        <v>#N/A</v>
      </c>
      <c r="U216" s="216" t="e">
        <f t="shared" ca="1" si="176"/>
        <v>#N/A</v>
      </c>
      <c r="V216" s="216" t="e">
        <f t="shared" ca="1" si="176"/>
        <v>#N/A</v>
      </c>
      <c r="W216" s="216" t="e">
        <f t="shared" ca="1" si="176"/>
        <v>#N/A</v>
      </c>
      <c r="X216" s="216" t="e">
        <f t="shared" ca="1" si="176"/>
        <v>#N/A</v>
      </c>
      <c r="Y216" s="216" t="e">
        <f t="shared" ca="1" si="176"/>
        <v>#N/A</v>
      </c>
      <c r="Z216" s="216" t="e">
        <f t="shared" ca="1" si="176"/>
        <v>#N/A</v>
      </c>
      <c r="AA216" s="216" t="e">
        <f t="shared" ca="1" si="176"/>
        <v>#N/A</v>
      </c>
      <c r="AB216" s="216" t="e">
        <f t="shared" ca="1" si="176"/>
        <v>#N/A</v>
      </c>
      <c r="AC216" s="216" t="e">
        <f t="shared" ca="1" si="176"/>
        <v>#N/A</v>
      </c>
      <c r="AD216" s="216" t="e">
        <f t="shared" ca="1" si="175"/>
        <v>#N/A</v>
      </c>
      <c r="AE216" s="216" t="e">
        <f t="shared" ca="1" si="175"/>
        <v>#N/A</v>
      </c>
      <c r="AF216" s="216" t="e">
        <f t="shared" ca="1" si="175"/>
        <v>#N/A</v>
      </c>
      <c r="AG216" s="216" t="e">
        <f t="shared" ca="1" si="175"/>
        <v>#N/A</v>
      </c>
      <c r="AH216" s="216" t="e">
        <f t="shared" ca="1" si="175"/>
        <v>#N/A</v>
      </c>
      <c r="AI216" s="216" t="e">
        <f t="shared" ca="1" si="175"/>
        <v>#N/A</v>
      </c>
      <c r="AJ216" s="216" t="e">
        <f t="shared" ca="1" si="175"/>
        <v>#N/A</v>
      </c>
      <c r="AK216" s="216" t="e">
        <f t="shared" ca="1" si="175"/>
        <v>#N/A</v>
      </c>
      <c r="AL216" s="216" t="e">
        <f t="shared" ca="1" si="175"/>
        <v>#N/A</v>
      </c>
      <c r="AM216" s="216" t="e">
        <f t="shared" ca="1" si="175"/>
        <v>#N/A</v>
      </c>
      <c r="AN216" s="216" t="e">
        <f t="shared" ca="1" si="175"/>
        <v>#N/A</v>
      </c>
      <c r="AO216" s="216" t="e">
        <f t="shared" ca="1" si="175"/>
        <v>#N/A</v>
      </c>
      <c r="AP216" s="216" t="e">
        <f t="shared" ca="1" si="175"/>
        <v>#N/A</v>
      </c>
      <c r="AQ216" s="216" t="e">
        <f t="shared" ca="1" si="175"/>
        <v>#N/A</v>
      </c>
      <c r="AR216" s="216" t="e">
        <f t="shared" ca="1" si="175"/>
        <v>#N/A</v>
      </c>
      <c r="AS216" s="223" t="e">
        <f t="shared" ca="1" si="174"/>
        <v>#N/A</v>
      </c>
      <c r="AU216" s="215" t="e">
        <f t="shared" ca="1" si="162"/>
        <v>#N/A</v>
      </c>
      <c r="AV216" s="216" t="e">
        <f t="shared" ca="1" si="162"/>
        <v>#N/A</v>
      </c>
      <c r="AW216" s="217" t="e">
        <f t="shared" ca="1" si="165"/>
        <v>#N/A</v>
      </c>
      <c r="AX216" s="218" t="e">
        <f t="shared" ca="1" si="165"/>
        <v>#N/A</v>
      </c>
      <c r="AY216" s="218" t="e">
        <f t="shared" ca="1" si="165"/>
        <v>#N/A</v>
      </c>
      <c r="AZ216" s="218" t="e">
        <f t="shared" ca="1" si="170"/>
        <v>#N/A</v>
      </c>
      <c r="BA216" s="219" t="e">
        <f t="shared" ca="1" si="170"/>
        <v>#N/A</v>
      </c>
    </row>
    <row r="217" spans="2:53" s="70" customFormat="1" ht="15" customHeight="1">
      <c r="B217"/>
      <c r="C217"/>
      <c r="M217" s="50" t="e">
        <f t="shared" ca="1" si="169"/>
        <v>#N/A</v>
      </c>
      <c r="N217" s="216" t="e">
        <f t="shared" ca="1" si="176"/>
        <v>#N/A</v>
      </c>
      <c r="O217" s="216" t="e">
        <f t="shared" ca="1" si="176"/>
        <v>#N/A</v>
      </c>
      <c r="P217" s="216" t="e">
        <f t="shared" ca="1" si="176"/>
        <v>#N/A</v>
      </c>
      <c r="Q217" s="216" t="e">
        <f t="shared" ca="1" si="176"/>
        <v>#N/A</v>
      </c>
      <c r="R217" s="216" t="e">
        <f t="shared" ca="1" si="176"/>
        <v>#N/A</v>
      </c>
      <c r="S217" s="216" t="e">
        <f t="shared" ca="1" si="176"/>
        <v>#N/A</v>
      </c>
      <c r="T217" s="216" t="e">
        <f t="shared" ca="1" si="176"/>
        <v>#N/A</v>
      </c>
      <c r="U217" s="216" t="e">
        <f t="shared" ca="1" si="176"/>
        <v>#N/A</v>
      </c>
      <c r="V217" s="216" t="e">
        <f t="shared" ca="1" si="176"/>
        <v>#N/A</v>
      </c>
      <c r="W217" s="216" t="e">
        <f t="shared" ca="1" si="176"/>
        <v>#N/A</v>
      </c>
      <c r="X217" s="216" t="e">
        <f t="shared" ca="1" si="176"/>
        <v>#N/A</v>
      </c>
      <c r="Y217" s="216" t="e">
        <f t="shared" ca="1" si="176"/>
        <v>#N/A</v>
      </c>
      <c r="Z217" s="216" t="e">
        <f t="shared" ca="1" si="176"/>
        <v>#N/A</v>
      </c>
      <c r="AA217" s="216" t="e">
        <f t="shared" ca="1" si="176"/>
        <v>#N/A</v>
      </c>
      <c r="AB217" s="216" t="e">
        <f t="shared" ca="1" si="176"/>
        <v>#N/A</v>
      </c>
      <c r="AC217" s="216" t="e">
        <f t="shared" ca="1" si="176"/>
        <v>#N/A</v>
      </c>
      <c r="AD217" s="216" t="e">
        <f t="shared" ca="1" si="175"/>
        <v>#N/A</v>
      </c>
      <c r="AE217" s="216" t="e">
        <f t="shared" ca="1" si="175"/>
        <v>#N/A</v>
      </c>
      <c r="AF217" s="216" t="e">
        <f t="shared" ca="1" si="175"/>
        <v>#N/A</v>
      </c>
      <c r="AG217" s="216" t="e">
        <f t="shared" ca="1" si="175"/>
        <v>#N/A</v>
      </c>
      <c r="AH217" s="216" t="e">
        <f t="shared" ca="1" si="175"/>
        <v>#N/A</v>
      </c>
      <c r="AI217" s="216" t="e">
        <f t="shared" ca="1" si="175"/>
        <v>#N/A</v>
      </c>
      <c r="AJ217" s="216" t="e">
        <f t="shared" ca="1" si="175"/>
        <v>#N/A</v>
      </c>
      <c r="AK217" s="216" t="e">
        <f t="shared" ca="1" si="175"/>
        <v>#N/A</v>
      </c>
      <c r="AL217" s="216" t="e">
        <f t="shared" ca="1" si="175"/>
        <v>#N/A</v>
      </c>
      <c r="AM217" s="216" t="e">
        <f t="shared" ca="1" si="175"/>
        <v>#N/A</v>
      </c>
      <c r="AN217" s="216" t="e">
        <f t="shared" ca="1" si="175"/>
        <v>#N/A</v>
      </c>
      <c r="AO217" s="216" t="e">
        <f t="shared" ca="1" si="175"/>
        <v>#N/A</v>
      </c>
      <c r="AP217" s="216" t="e">
        <f t="shared" ca="1" si="175"/>
        <v>#N/A</v>
      </c>
      <c r="AQ217" s="216" t="e">
        <f t="shared" ca="1" si="175"/>
        <v>#N/A</v>
      </c>
      <c r="AR217" s="216" t="e">
        <f t="shared" ca="1" si="175"/>
        <v>#N/A</v>
      </c>
      <c r="AS217" s="223" t="e">
        <f t="shared" ref="AS217:AS232" ca="1" si="177">IF(ROW()-ROW(AS$105)&lt;=HLOOKUP($M217,$N$97:$AM$99,3,FALSE),INDIRECT($M217&amp;"!"&amp;ADDRESS(ROW()-HLOOKUP($M217,$N$97:$AM$99,3,FALSE)+HLOOKUP($M217,$N$97:$AM$99,2,FALSE),COLUMN(),4)))</f>
        <v>#N/A</v>
      </c>
      <c r="AU217" s="215" t="e">
        <f t="shared" ref="AU217:AV255" ca="1" si="178">M217</f>
        <v>#N/A</v>
      </c>
      <c r="AV217" s="216" t="e">
        <f t="shared" ca="1" si="178"/>
        <v>#N/A</v>
      </c>
      <c r="AW217" s="217" t="e">
        <f t="shared" ca="1" si="165"/>
        <v>#N/A</v>
      </c>
      <c r="AX217" s="218" t="e">
        <f t="shared" ca="1" si="165"/>
        <v>#N/A</v>
      </c>
      <c r="AY217" s="218" t="e">
        <f t="shared" ca="1" si="165"/>
        <v>#N/A</v>
      </c>
      <c r="AZ217" s="218" t="e">
        <f t="shared" ca="1" si="170"/>
        <v>#N/A</v>
      </c>
      <c r="BA217" s="219" t="e">
        <f t="shared" ca="1" si="170"/>
        <v>#N/A</v>
      </c>
    </row>
    <row r="218" spans="2:53" s="70" customFormat="1" ht="15" customHeight="1">
      <c r="B218"/>
      <c r="C218"/>
      <c r="M218" s="50" t="e">
        <f t="shared" ca="1" si="169"/>
        <v>#N/A</v>
      </c>
      <c r="N218" s="216" t="e">
        <f t="shared" ca="1" si="176"/>
        <v>#N/A</v>
      </c>
      <c r="O218" s="216" t="e">
        <f t="shared" ca="1" si="176"/>
        <v>#N/A</v>
      </c>
      <c r="P218" s="216" t="e">
        <f t="shared" ca="1" si="176"/>
        <v>#N/A</v>
      </c>
      <c r="Q218" s="216" t="e">
        <f t="shared" ca="1" si="176"/>
        <v>#N/A</v>
      </c>
      <c r="R218" s="216" t="e">
        <f t="shared" ca="1" si="176"/>
        <v>#N/A</v>
      </c>
      <c r="S218" s="216" t="e">
        <f t="shared" ca="1" si="176"/>
        <v>#N/A</v>
      </c>
      <c r="T218" s="216" t="e">
        <f t="shared" ca="1" si="176"/>
        <v>#N/A</v>
      </c>
      <c r="U218" s="216" t="e">
        <f t="shared" ca="1" si="176"/>
        <v>#N/A</v>
      </c>
      <c r="V218" s="216" t="e">
        <f t="shared" ca="1" si="176"/>
        <v>#N/A</v>
      </c>
      <c r="W218" s="216" t="e">
        <f t="shared" ca="1" si="176"/>
        <v>#N/A</v>
      </c>
      <c r="X218" s="216" t="e">
        <f t="shared" ca="1" si="176"/>
        <v>#N/A</v>
      </c>
      <c r="Y218" s="216" t="e">
        <f t="shared" ca="1" si="176"/>
        <v>#N/A</v>
      </c>
      <c r="Z218" s="216" t="e">
        <f t="shared" ca="1" si="176"/>
        <v>#N/A</v>
      </c>
      <c r="AA218" s="216" t="e">
        <f t="shared" ca="1" si="176"/>
        <v>#N/A</v>
      </c>
      <c r="AB218" s="216" t="e">
        <f t="shared" ca="1" si="176"/>
        <v>#N/A</v>
      </c>
      <c r="AC218" s="216" t="e">
        <f t="shared" ref="AC218:AR233" ca="1" si="179">IF(ROW()-ROW(AC$105)&lt;=HLOOKUP($M218,$N$97:$AM$99,3,FALSE),INDIRECT($M218&amp;"!"&amp;ADDRESS(ROW()-HLOOKUP($M218,$N$97:$AM$99,3,FALSE)+HLOOKUP($M218,$N$97:$AM$99,2,FALSE),COLUMN(),4)))</f>
        <v>#N/A</v>
      </c>
      <c r="AD218" s="216" t="e">
        <f t="shared" ca="1" si="179"/>
        <v>#N/A</v>
      </c>
      <c r="AE218" s="216" t="e">
        <f t="shared" ca="1" si="179"/>
        <v>#N/A</v>
      </c>
      <c r="AF218" s="216" t="e">
        <f t="shared" ca="1" si="179"/>
        <v>#N/A</v>
      </c>
      <c r="AG218" s="216" t="e">
        <f t="shared" ca="1" si="179"/>
        <v>#N/A</v>
      </c>
      <c r="AH218" s="216" t="e">
        <f t="shared" ca="1" si="179"/>
        <v>#N/A</v>
      </c>
      <c r="AI218" s="216" t="e">
        <f t="shared" ca="1" si="179"/>
        <v>#N/A</v>
      </c>
      <c r="AJ218" s="216" t="e">
        <f t="shared" ca="1" si="179"/>
        <v>#N/A</v>
      </c>
      <c r="AK218" s="216" t="e">
        <f t="shared" ca="1" si="179"/>
        <v>#N/A</v>
      </c>
      <c r="AL218" s="216" t="e">
        <f t="shared" ca="1" si="179"/>
        <v>#N/A</v>
      </c>
      <c r="AM218" s="216" t="e">
        <f t="shared" ca="1" si="179"/>
        <v>#N/A</v>
      </c>
      <c r="AN218" s="216" t="e">
        <f t="shared" ca="1" si="179"/>
        <v>#N/A</v>
      </c>
      <c r="AO218" s="216" t="e">
        <f t="shared" ca="1" si="179"/>
        <v>#N/A</v>
      </c>
      <c r="AP218" s="216" t="e">
        <f t="shared" ca="1" si="179"/>
        <v>#N/A</v>
      </c>
      <c r="AQ218" s="216" t="e">
        <f t="shared" ca="1" si="179"/>
        <v>#N/A</v>
      </c>
      <c r="AR218" s="216" t="e">
        <f t="shared" ca="1" si="179"/>
        <v>#N/A</v>
      </c>
      <c r="AS218" s="223" t="e">
        <f t="shared" ca="1" si="177"/>
        <v>#N/A</v>
      </c>
      <c r="AU218" s="215" t="e">
        <f t="shared" ca="1" si="178"/>
        <v>#N/A</v>
      </c>
      <c r="AV218" s="216" t="e">
        <f t="shared" ca="1" si="178"/>
        <v>#N/A</v>
      </c>
      <c r="AW218" s="217" t="e">
        <f t="shared" ca="1" si="165"/>
        <v>#N/A</v>
      </c>
      <c r="AX218" s="218" t="e">
        <f t="shared" ca="1" si="165"/>
        <v>#N/A</v>
      </c>
      <c r="AY218" s="218" t="e">
        <f t="shared" ca="1" si="165"/>
        <v>#N/A</v>
      </c>
      <c r="AZ218" s="218" t="e">
        <f t="shared" ca="1" si="170"/>
        <v>#N/A</v>
      </c>
      <c r="BA218" s="219" t="e">
        <f t="shared" ca="1" si="170"/>
        <v>#N/A</v>
      </c>
    </row>
    <row r="219" spans="2:53" s="70" customFormat="1" ht="15" customHeight="1">
      <c r="B219"/>
      <c r="C219"/>
      <c r="M219" s="50" t="e">
        <f t="shared" ca="1" si="169"/>
        <v>#N/A</v>
      </c>
      <c r="N219" s="216" t="e">
        <f t="shared" ref="N219:AC234" ca="1" si="180">IF(ROW()-ROW(N$105)&lt;=HLOOKUP($M219,$N$97:$AM$99,3,FALSE),INDIRECT($M219&amp;"!"&amp;ADDRESS(ROW()-HLOOKUP($M219,$N$97:$AM$99,3,FALSE)+HLOOKUP($M219,$N$97:$AM$99,2,FALSE),COLUMN(),4)))</f>
        <v>#N/A</v>
      </c>
      <c r="O219" s="216" t="e">
        <f t="shared" ca="1" si="180"/>
        <v>#N/A</v>
      </c>
      <c r="P219" s="216" t="e">
        <f t="shared" ca="1" si="180"/>
        <v>#N/A</v>
      </c>
      <c r="Q219" s="216" t="e">
        <f t="shared" ca="1" si="180"/>
        <v>#N/A</v>
      </c>
      <c r="R219" s="216" t="e">
        <f t="shared" ca="1" si="180"/>
        <v>#N/A</v>
      </c>
      <c r="S219" s="216" t="e">
        <f t="shared" ca="1" si="180"/>
        <v>#N/A</v>
      </c>
      <c r="T219" s="216" t="e">
        <f t="shared" ca="1" si="180"/>
        <v>#N/A</v>
      </c>
      <c r="U219" s="216" t="e">
        <f t="shared" ca="1" si="180"/>
        <v>#N/A</v>
      </c>
      <c r="V219" s="216" t="e">
        <f t="shared" ca="1" si="180"/>
        <v>#N/A</v>
      </c>
      <c r="W219" s="216" t="e">
        <f t="shared" ca="1" si="180"/>
        <v>#N/A</v>
      </c>
      <c r="X219" s="216" t="e">
        <f t="shared" ca="1" si="180"/>
        <v>#N/A</v>
      </c>
      <c r="Y219" s="216" t="e">
        <f t="shared" ca="1" si="180"/>
        <v>#N/A</v>
      </c>
      <c r="Z219" s="216" t="e">
        <f t="shared" ca="1" si="180"/>
        <v>#N/A</v>
      </c>
      <c r="AA219" s="216" t="e">
        <f t="shared" ca="1" si="180"/>
        <v>#N/A</v>
      </c>
      <c r="AB219" s="216" t="e">
        <f t="shared" ca="1" si="180"/>
        <v>#N/A</v>
      </c>
      <c r="AC219" s="216" t="e">
        <f t="shared" ca="1" si="180"/>
        <v>#N/A</v>
      </c>
      <c r="AD219" s="216" t="e">
        <f t="shared" ca="1" si="179"/>
        <v>#N/A</v>
      </c>
      <c r="AE219" s="216" t="e">
        <f t="shared" ca="1" si="179"/>
        <v>#N/A</v>
      </c>
      <c r="AF219" s="216" t="e">
        <f t="shared" ca="1" si="179"/>
        <v>#N/A</v>
      </c>
      <c r="AG219" s="216" t="e">
        <f t="shared" ca="1" si="179"/>
        <v>#N/A</v>
      </c>
      <c r="AH219" s="216" t="e">
        <f t="shared" ca="1" si="179"/>
        <v>#N/A</v>
      </c>
      <c r="AI219" s="216" t="e">
        <f t="shared" ca="1" si="179"/>
        <v>#N/A</v>
      </c>
      <c r="AJ219" s="216" t="e">
        <f t="shared" ca="1" si="179"/>
        <v>#N/A</v>
      </c>
      <c r="AK219" s="216" t="e">
        <f t="shared" ca="1" si="179"/>
        <v>#N/A</v>
      </c>
      <c r="AL219" s="216" t="e">
        <f t="shared" ca="1" si="179"/>
        <v>#N/A</v>
      </c>
      <c r="AM219" s="216" t="e">
        <f t="shared" ca="1" si="179"/>
        <v>#N/A</v>
      </c>
      <c r="AN219" s="216" t="e">
        <f t="shared" ca="1" si="179"/>
        <v>#N/A</v>
      </c>
      <c r="AO219" s="216" t="e">
        <f t="shared" ca="1" si="179"/>
        <v>#N/A</v>
      </c>
      <c r="AP219" s="216" t="e">
        <f t="shared" ca="1" si="179"/>
        <v>#N/A</v>
      </c>
      <c r="AQ219" s="216" t="e">
        <f t="shared" ca="1" si="179"/>
        <v>#N/A</v>
      </c>
      <c r="AR219" s="216" t="e">
        <f t="shared" ca="1" si="179"/>
        <v>#N/A</v>
      </c>
      <c r="AS219" s="223" t="e">
        <f t="shared" ca="1" si="177"/>
        <v>#N/A</v>
      </c>
      <c r="AU219" s="215" t="e">
        <f t="shared" ca="1" si="178"/>
        <v>#N/A</v>
      </c>
      <c r="AV219" s="216" t="e">
        <f t="shared" ca="1" si="178"/>
        <v>#N/A</v>
      </c>
      <c r="AW219" s="217" t="e">
        <f t="shared" ref="AW219:AY255" ca="1" si="181">IF(ROW()-ROW(O$105)&lt;=HLOOKUP($M219,$N$97:$AM$99,3,FALSE),INDIRECT($M219&amp;"!"&amp;ADDRESS(ROW()+21-HLOOKUP($M219,$N$97:$AM$99,3,FALSE)+HLOOKUP($M219,$N$97:$AM$99,2,FALSE),COLUMN(O219),4)))</f>
        <v>#N/A</v>
      </c>
      <c r="AX219" s="218" t="e">
        <f t="shared" ca="1" si="181"/>
        <v>#N/A</v>
      </c>
      <c r="AY219" s="218" t="e">
        <f t="shared" ca="1" si="181"/>
        <v>#N/A</v>
      </c>
      <c r="AZ219" s="218" t="e">
        <f t="shared" ca="1" si="170"/>
        <v>#N/A</v>
      </c>
      <c r="BA219" s="219" t="e">
        <f t="shared" ca="1" si="170"/>
        <v>#N/A</v>
      </c>
    </row>
    <row r="220" spans="2:53" s="70" customFormat="1" ht="15" customHeight="1">
      <c r="B220"/>
      <c r="C220"/>
      <c r="M220" s="50" t="e">
        <f t="shared" ca="1" si="169"/>
        <v>#N/A</v>
      </c>
      <c r="N220" s="216" t="e">
        <f t="shared" ca="1" si="180"/>
        <v>#N/A</v>
      </c>
      <c r="O220" s="216" t="e">
        <f t="shared" ca="1" si="180"/>
        <v>#N/A</v>
      </c>
      <c r="P220" s="216" t="e">
        <f t="shared" ca="1" si="180"/>
        <v>#N/A</v>
      </c>
      <c r="Q220" s="216" t="e">
        <f t="shared" ca="1" si="180"/>
        <v>#N/A</v>
      </c>
      <c r="R220" s="216" t="e">
        <f t="shared" ca="1" si="180"/>
        <v>#N/A</v>
      </c>
      <c r="S220" s="216" t="e">
        <f t="shared" ca="1" si="180"/>
        <v>#N/A</v>
      </c>
      <c r="T220" s="216" t="e">
        <f t="shared" ca="1" si="180"/>
        <v>#N/A</v>
      </c>
      <c r="U220" s="216" t="e">
        <f t="shared" ca="1" si="180"/>
        <v>#N/A</v>
      </c>
      <c r="V220" s="216" t="e">
        <f t="shared" ca="1" si="180"/>
        <v>#N/A</v>
      </c>
      <c r="W220" s="216" t="e">
        <f t="shared" ca="1" si="180"/>
        <v>#N/A</v>
      </c>
      <c r="X220" s="216" t="e">
        <f t="shared" ca="1" si="180"/>
        <v>#N/A</v>
      </c>
      <c r="Y220" s="216" t="e">
        <f t="shared" ca="1" si="180"/>
        <v>#N/A</v>
      </c>
      <c r="Z220" s="216" t="e">
        <f t="shared" ca="1" si="180"/>
        <v>#N/A</v>
      </c>
      <c r="AA220" s="216" t="e">
        <f t="shared" ca="1" si="180"/>
        <v>#N/A</v>
      </c>
      <c r="AB220" s="216" t="e">
        <f t="shared" ca="1" si="180"/>
        <v>#N/A</v>
      </c>
      <c r="AC220" s="216" t="e">
        <f t="shared" ca="1" si="180"/>
        <v>#N/A</v>
      </c>
      <c r="AD220" s="216" t="e">
        <f t="shared" ca="1" si="179"/>
        <v>#N/A</v>
      </c>
      <c r="AE220" s="216" t="e">
        <f t="shared" ca="1" si="179"/>
        <v>#N/A</v>
      </c>
      <c r="AF220" s="216" t="e">
        <f t="shared" ca="1" si="179"/>
        <v>#N/A</v>
      </c>
      <c r="AG220" s="216" t="e">
        <f t="shared" ca="1" si="179"/>
        <v>#N/A</v>
      </c>
      <c r="AH220" s="216" t="e">
        <f t="shared" ca="1" si="179"/>
        <v>#N/A</v>
      </c>
      <c r="AI220" s="216" t="e">
        <f t="shared" ca="1" si="179"/>
        <v>#N/A</v>
      </c>
      <c r="AJ220" s="216" t="e">
        <f t="shared" ca="1" si="179"/>
        <v>#N/A</v>
      </c>
      <c r="AK220" s="216" t="e">
        <f t="shared" ca="1" si="179"/>
        <v>#N/A</v>
      </c>
      <c r="AL220" s="216" t="e">
        <f t="shared" ca="1" si="179"/>
        <v>#N/A</v>
      </c>
      <c r="AM220" s="216" t="e">
        <f t="shared" ca="1" si="179"/>
        <v>#N/A</v>
      </c>
      <c r="AN220" s="216" t="e">
        <f t="shared" ca="1" si="179"/>
        <v>#N/A</v>
      </c>
      <c r="AO220" s="216" t="e">
        <f t="shared" ca="1" si="179"/>
        <v>#N/A</v>
      </c>
      <c r="AP220" s="216" t="e">
        <f t="shared" ca="1" si="179"/>
        <v>#N/A</v>
      </c>
      <c r="AQ220" s="216" t="e">
        <f t="shared" ca="1" si="179"/>
        <v>#N/A</v>
      </c>
      <c r="AR220" s="216" t="e">
        <f t="shared" ca="1" si="179"/>
        <v>#N/A</v>
      </c>
      <c r="AS220" s="223" t="e">
        <f t="shared" ca="1" si="177"/>
        <v>#N/A</v>
      </c>
      <c r="AU220" s="215" t="e">
        <f t="shared" ca="1" si="178"/>
        <v>#N/A</v>
      </c>
      <c r="AV220" s="216" t="e">
        <f t="shared" ca="1" si="178"/>
        <v>#N/A</v>
      </c>
      <c r="AW220" s="217" t="e">
        <f t="shared" ca="1" si="181"/>
        <v>#N/A</v>
      </c>
      <c r="AX220" s="218" t="e">
        <f t="shared" ca="1" si="181"/>
        <v>#N/A</v>
      </c>
      <c r="AY220" s="218" t="e">
        <f t="shared" ca="1" si="181"/>
        <v>#N/A</v>
      </c>
      <c r="AZ220" s="218" t="e">
        <f t="shared" ca="1" si="170"/>
        <v>#N/A</v>
      </c>
      <c r="BA220" s="219" t="e">
        <f t="shared" ca="1" si="170"/>
        <v>#N/A</v>
      </c>
    </row>
    <row r="221" spans="2:53" s="70" customFormat="1" ht="15" customHeight="1">
      <c r="B221"/>
      <c r="C221"/>
      <c r="M221" s="50" t="e">
        <f t="shared" ca="1" si="169"/>
        <v>#N/A</v>
      </c>
      <c r="N221" s="216" t="e">
        <f t="shared" ca="1" si="180"/>
        <v>#N/A</v>
      </c>
      <c r="O221" s="216" t="e">
        <f t="shared" ca="1" si="180"/>
        <v>#N/A</v>
      </c>
      <c r="P221" s="216" t="e">
        <f t="shared" ca="1" si="180"/>
        <v>#N/A</v>
      </c>
      <c r="Q221" s="216" t="e">
        <f t="shared" ca="1" si="180"/>
        <v>#N/A</v>
      </c>
      <c r="R221" s="216" t="e">
        <f t="shared" ca="1" si="180"/>
        <v>#N/A</v>
      </c>
      <c r="S221" s="216" t="e">
        <f t="shared" ca="1" si="180"/>
        <v>#N/A</v>
      </c>
      <c r="T221" s="216" t="e">
        <f t="shared" ca="1" si="180"/>
        <v>#N/A</v>
      </c>
      <c r="U221" s="216" t="e">
        <f t="shared" ca="1" si="180"/>
        <v>#N/A</v>
      </c>
      <c r="V221" s="216" t="e">
        <f t="shared" ca="1" si="180"/>
        <v>#N/A</v>
      </c>
      <c r="W221" s="216" t="e">
        <f t="shared" ca="1" si="180"/>
        <v>#N/A</v>
      </c>
      <c r="X221" s="216" t="e">
        <f t="shared" ca="1" si="180"/>
        <v>#N/A</v>
      </c>
      <c r="Y221" s="216" t="e">
        <f t="shared" ca="1" si="180"/>
        <v>#N/A</v>
      </c>
      <c r="Z221" s="216" t="e">
        <f t="shared" ca="1" si="180"/>
        <v>#N/A</v>
      </c>
      <c r="AA221" s="216" t="e">
        <f t="shared" ca="1" si="180"/>
        <v>#N/A</v>
      </c>
      <c r="AB221" s="216" t="e">
        <f t="shared" ca="1" si="180"/>
        <v>#N/A</v>
      </c>
      <c r="AC221" s="216" t="e">
        <f t="shared" ca="1" si="180"/>
        <v>#N/A</v>
      </c>
      <c r="AD221" s="216" t="e">
        <f t="shared" ca="1" si="179"/>
        <v>#N/A</v>
      </c>
      <c r="AE221" s="216" t="e">
        <f t="shared" ca="1" si="179"/>
        <v>#N/A</v>
      </c>
      <c r="AF221" s="216" t="e">
        <f t="shared" ca="1" si="179"/>
        <v>#N/A</v>
      </c>
      <c r="AG221" s="216" t="e">
        <f t="shared" ca="1" si="179"/>
        <v>#N/A</v>
      </c>
      <c r="AH221" s="216" t="e">
        <f t="shared" ca="1" si="179"/>
        <v>#N/A</v>
      </c>
      <c r="AI221" s="216" t="e">
        <f t="shared" ca="1" si="179"/>
        <v>#N/A</v>
      </c>
      <c r="AJ221" s="216" t="e">
        <f t="shared" ca="1" si="179"/>
        <v>#N/A</v>
      </c>
      <c r="AK221" s="216" t="e">
        <f t="shared" ca="1" si="179"/>
        <v>#N/A</v>
      </c>
      <c r="AL221" s="216" t="e">
        <f t="shared" ca="1" si="179"/>
        <v>#N/A</v>
      </c>
      <c r="AM221" s="216" t="e">
        <f t="shared" ca="1" si="179"/>
        <v>#N/A</v>
      </c>
      <c r="AN221" s="216" t="e">
        <f t="shared" ca="1" si="179"/>
        <v>#N/A</v>
      </c>
      <c r="AO221" s="216" t="e">
        <f t="shared" ca="1" si="179"/>
        <v>#N/A</v>
      </c>
      <c r="AP221" s="216" t="e">
        <f t="shared" ca="1" si="179"/>
        <v>#N/A</v>
      </c>
      <c r="AQ221" s="216" t="e">
        <f t="shared" ca="1" si="179"/>
        <v>#N/A</v>
      </c>
      <c r="AR221" s="216" t="e">
        <f t="shared" ca="1" si="179"/>
        <v>#N/A</v>
      </c>
      <c r="AS221" s="223" t="e">
        <f t="shared" ca="1" si="177"/>
        <v>#N/A</v>
      </c>
      <c r="AU221" s="215" t="e">
        <f t="shared" ca="1" si="178"/>
        <v>#N/A</v>
      </c>
      <c r="AV221" s="216" t="e">
        <f t="shared" ca="1" si="178"/>
        <v>#N/A</v>
      </c>
      <c r="AW221" s="217" t="e">
        <f t="shared" ca="1" si="181"/>
        <v>#N/A</v>
      </c>
      <c r="AX221" s="218" t="e">
        <f t="shared" ca="1" si="181"/>
        <v>#N/A</v>
      </c>
      <c r="AY221" s="218" t="e">
        <f t="shared" ca="1" si="181"/>
        <v>#N/A</v>
      </c>
      <c r="AZ221" s="218" t="e">
        <f t="shared" ca="1" si="170"/>
        <v>#N/A</v>
      </c>
      <c r="BA221" s="219" t="e">
        <f t="shared" ca="1" si="170"/>
        <v>#N/A</v>
      </c>
    </row>
    <row r="222" spans="2:53" s="70" customFormat="1" ht="15" customHeight="1">
      <c r="B222"/>
      <c r="C222"/>
      <c r="M222" s="50" t="e">
        <f t="shared" ca="1" si="169"/>
        <v>#N/A</v>
      </c>
      <c r="N222" s="216" t="e">
        <f t="shared" ca="1" si="180"/>
        <v>#N/A</v>
      </c>
      <c r="O222" s="216" t="e">
        <f t="shared" ca="1" si="180"/>
        <v>#N/A</v>
      </c>
      <c r="P222" s="216" t="e">
        <f t="shared" ca="1" si="180"/>
        <v>#N/A</v>
      </c>
      <c r="Q222" s="216" t="e">
        <f t="shared" ca="1" si="180"/>
        <v>#N/A</v>
      </c>
      <c r="R222" s="216" t="e">
        <f t="shared" ca="1" si="180"/>
        <v>#N/A</v>
      </c>
      <c r="S222" s="216" t="e">
        <f t="shared" ca="1" si="180"/>
        <v>#N/A</v>
      </c>
      <c r="T222" s="216" t="e">
        <f t="shared" ca="1" si="180"/>
        <v>#N/A</v>
      </c>
      <c r="U222" s="216" t="e">
        <f t="shared" ca="1" si="180"/>
        <v>#N/A</v>
      </c>
      <c r="V222" s="216" t="e">
        <f t="shared" ca="1" si="180"/>
        <v>#N/A</v>
      </c>
      <c r="W222" s="216" t="e">
        <f t="shared" ca="1" si="180"/>
        <v>#N/A</v>
      </c>
      <c r="X222" s="216" t="e">
        <f t="shared" ca="1" si="180"/>
        <v>#N/A</v>
      </c>
      <c r="Y222" s="216" t="e">
        <f t="shared" ca="1" si="180"/>
        <v>#N/A</v>
      </c>
      <c r="Z222" s="216" t="e">
        <f t="shared" ca="1" si="180"/>
        <v>#N/A</v>
      </c>
      <c r="AA222" s="216" t="e">
        <f t="shared" ca="1" si="180"/>
        <v>#N/A</v>
      </c>
      <c r="AB222" s="216" t="e">
        <f t="shared" ca="1" si="180"/>
        <v>#N/A</v>
      </c>
      <c r="AC222" s="216" t="e">
        <f t="shared" ca="1" si="180"/>
        <v>#N/A</v>
      </c>
      <c r="AD222" s="216" t="e">
        <f t="shared" ca="1" si="179"/>
        <v>#N/A</v>
      </c>
      <c r="AE222" s="216" t="e">
        <f t="shared" ca="1" si="179"/>
        <v>#N/A</v>
      </c>
      <c r="AF222" s="216" t="e">
        <f t="shared" ca="1" si="179"/>
        <v>#N/A</v>
      </c>
      <c r="AG222" s="216" t="e">
        <f t="shared" ca="1" si="179"/>
        <v>#N/A</v>
      </c>
      <c r="AH222" s="216" t="e">
        <f t="shared" ca="1" si="179"/>
        <v>#N/A</v>
      </c>
      <c r="AI222" s="216" t="e">
        <f t="shared" ca="1" si="179"/>
        <v>#N/A</v>
      </c>
      <c r="AJ222" s="216" t="e">
        <f t="shared" ca="1" si="179"/>
        <v>#N/A</v>
      </c>
      <c r="AK222" s="216" t="e">
        <f t="shared" ca="1" si="179"/>
        <v>#N/A</v>
      </c>
      <c r="AL222" s="216" t="e">
        <f t="shared" ca="1" si="179"/>
        <v>#N/A</v>
      </c>
      <c r="AM222" s="216" t="e">
        <f t="shared" ca="1" si="179"/>
        <v>#N/A</v>
      </c>
      <c r="AN222" s="216" t="e">
        <f t="shared" ca="1" si="179"/>
        <v>#N/A</v>
      </c>
      <c r="AO222" s="216" t="e">
        <f t="shared" ca="1" si="179"/>
        <v>#N/A</v>
      </c>
      <c r="AP222" s="216" t="e">
        <f t="shared" ca="1" si="179"/>
        <v>#N/A</v>
      </c>
      <c r="AQ222" s="216" t="e">
        <f t="shared" ca="1" si="179"/>
        <v>#N/A</v>
      </c>
      <c r="AR222" s="216" t="e">
        <f t="shared" ca="1" si="179"/>
        <v>#N/A</v>
      </c>
      <c r="AS222" s="223" t="e">
        <f t="shared" ca="1" si="177"/>
        <v>#N/A</v>
      </c>
      <c r="AU222" s="215" t="e">
        <f t="shared" ca="1" si="178"/>
        <v>#N/A</v>
      </c>
      <c r="AV222" s="216" t="e">
        <f t="shared" ca="1" si="178"/>
        <v>#N/A</v>
      </c>
      <c r="AW222" s="217" t="e">
        <f t="shared" ca="1" si="181"/>
        <v>#N/A</v>
      </c>
      <c r="AX222" s="218" t="e">
        <f t="shared" ca="1" si="181"/>
        <v>#N/A</v>
      </c>
      <c r="AY222" s="218" t="e">
        <f t="shared" ca="1" si="181"/>
        <v>#N/A</v>
      </c>
      <c r="AZ222" s="218" t="e">
        <f t="shared" ca="1" si="170"/>
        <v>#N/A</v>
      </c>
      <c r="BA222" s="219" t="e">
        <f t="shared" ca="1" si="170"/>
        <v>#N/A</v>
      </c>
    </row>
    <row r="223" spans="2:53" s="70" customFormat="1" ht="15" customHeight="1">
      <c r="B223"/>
      <c r="C223"/>
      <c r="M223" s="50" t="e">
        <f t="shared" ca="1" si="169"/>
        <v>#N/A</v>
      </c>
      <c r="N223" s="216" t="e">
        <f t="shared" ca="1" si="180"/>
        <v>#N/A</v>
      </c>
      <c r="O223" s="216" t="e">
        <f t="shared" ca="1" si="180"/>
        <v>#N/A</v>
      </c>
      <c r="P223" s="216" t="e">
        <f t="shared" ca="1" si="180"/>
        <v>#N/A</v>
      </c>
      <c r="Q223" s="216" t="e">
        <f t="shared" ca="1" si="180"/>
        <v>#N/A</v>
      </c>
      <c r="R223" s="216" t="e">
        <f t="shared" ca="1" si="180"/>
        <v>#N/A</v>
      </c>
      <c r="S223" s="216" t="e">
        <f t="shared" ca="1" si="180"/>
        <v>#N/A</v>
      </c>
      <c r="T223" s="216" t="e">
        <f t="shared" ca="1" si="180"/>
        <v>#N/A</v>
      </c>
      <c r="U223" s="216" t="e">
        <f t="shared" ca="1" si="180"/>
        <v>#N/A</v>
      </c>
      <c r="V223" s="216" t="e">
        <f t="shared" ca="1" si="180"/>
        <v>#N/A</v>
      </c>
      <c r="W223" s="216" t="e">
        <f t="shared" ca="1" si="180"/>
        <v>#N/A</v>
      </c>
      <c r="X223" s="216" t="e">
        <f t="shared" ca="1" si="180"/>
        <v>#N/A</v>
      </c>
      <c r="Y223" s="216" t="e">
        <f t="shared" ca="1" si="180"/>
        <v>#N/A</v>
      </c>
      <c r="Z223" s="216" t="e">
        <f t="shared" ca="1" si="180"/>
        <v>#N/A</v>
      </c>
      <c r="AA223" s="216" t="e">
        <f t="shared" ca="1" si="180"/>
        <v>#N/A</v>
      </c>
      <c r="AB223" s="216" t="e">
        <f t="shared" ca="1" si="180"/>
        <v>#N/A</v>
      </c>
      <c r="AC223" s="216" t="e">
        <f t="shared" ca="1" si="180"/>
        <v>#N/A</v>
      </c>
      <c r="AD223" s="216" t="e">
        <f t="shared" ca="1" si="179"/>
        <v>#N/A</v>
      </c>
      <c r="AE223" s="216" t="e">
        <f t="shared" ca="1" si="179"/>
        <v>#N/A</v>
      </c>
      <c r="AF223" s="216" t="e">
        <f t="shared" ca="1" si="179"/>
        <v>#N/A</v>
      </c>
      <c r="AG223" s="216" t="e">
        <f t="shared" ca="1" si="179"/>
        <v>#N/A</v>
      </c>
      <c r="AH223" s="216" t="e">
        <f t="shared" ca="1" si="179"/>
        <v>#N/A</v>
      </c>
      <c r="AI223" s="216" t="e">
        <f t="shared" ca="1" si="179"/>
        <v>#N/A</v>
      </c>
      <c r="AJ223" s="216" t="e">
        <f t="shared" ca="1" si="179"/>
        <v>#N/A</v>
      </c>
      <c r="AK223" s="216" t="e">
        <f t="shared" ca="1" si="179"/>
        <v>#N/A</v>
      </c>
      <c r="AL223" s="216" t="e">
        <f t="shared" ca="1" si="179"/>
        <v>#N/A</v>
      </c>
      <c r="AM223" s="216" t="e">
        <f t="shared" ca="1" si="179"/>
        <v>#N/A</v>
      </c>
      <c r="AN223" s="216" t="e">
        <f t="shared" ca="1" si="179"/>
        <v>#N/A</v>
      </c>
      <c r="AO223" s="216" t="e">
        <f t="shared" ca="1" si="179"/>
        <v>#N/A</v>
      </c>
      <c r="AP223" s="216" t="e">
        <f t="shared" ca="1" si="179"/>
        <v>#N/A</v>
      </c>
      <c r="AQ223" s="216" t="e">
        <f t="shared" ca="1" si="179"/>
        <v>#N/A</v>
      </c>
      <c r="AR223" s="216" t="e">
        <f t="shared" ca="1" si="179"/>
        <v>#N/A</v>
      </c>
      <c r="AS223" s="223" t="e">
        <f t="shared" ca="1" si="177"/>
        <v>#N/A</v>
      </c>
      <c r="AU223" s="215" t="e">
        <f t="shared" ca="1" si="178"/>
        <v>#N/A</v>
      </c>
      <c r="AV223" s="216" t="e">
        <f t="shared" ca="1" si="178"/>
        <v>#N/A</v>
      </c>
      <c r="AW223" s="217" t="e">
        <f t="shared" ca="1" si="181"/>
        <v>#N/A</v>
      </c>
      <c r="AX223" s="218" t="e">
        <f t="shared" ca="1" si="181"/>
        <v>#N/A</v>
      </c>
      <c r="AY223" s="218" t="e">
        <f t="shared" ca="1" si="181"/>
        <v>#N/A</v>
      </c>
      <c r="AZ223" s="218" t="e">
        <f t="shared" ca="1" si="170"/>
        <v>#N/A</v>
      </c>
      <c r="BA223" s="219" t="e">
        <f t="shared" ca="1" si="170"/>
        <v>#N/A</v>
      </c>
    </row>
    <row r="224" spans="2:53" s="70" customFormat="1" ht="15" customHeight="1">
      <c r="B224"/>
      <c r="C224"/>
      <c r="M224" s="50" t="e">
        <f t="shared" ca="1" si="169"/>
        <v>#N/A</v>
      </c>
      <c r="N224" s="216" t="e">
        <f t="shared" ca="1" si="180"/>
        <v>#N/A</v>
      </c>
      <c r="O224" s="216" t="e">
        <f t="shared" ca="1" si="180"/>
        <v>#N/A</v>
      </c>
      <c r="P224" s="216" t="e">
        <f t="shared" ca="1" si="180"/>
        <v>#N/A</v>
      </c>
      <c r="Q224" s="216" t="e">
        <f t="shared" ca="1" si="180"/>
        <v>#N/A</v>
      </c>
      <c r="R224" s="216" t="e">
        <f t="shared" ca="1" si="180"/>
        <v>#N/A</v>
      </c>
      <c r="S224" s="216" t="e">
        <f t="shared" ca="1" si="180"/>
        <v>#N/A</v>
      </c>
      <c r="T224" s="216" t="e">
        <f t="shared" ca="1" si="180"/>
        <v>#N/A</v>
      </c>
      <c r="U224" s="216" t="e">
        <f t="shared" ca="1" si="180"/>
        <v>#N/A</v>
      </c>
      <c r="V224" s="216" t="e">
        <f t="shared" ca="1" si="180"/>
        <v>#N/A</v>
      </c>
      <c r="W224" s="216" t="e">
        <f t="shared" ca="1" si="180"/>
        <v>#N/A</v>
      </c>
      <c r="X224" s="216" t="e">
        <f t="shared" ca="1" si="180"/>
        <v>#N/A</v>
      </c>
      <c r="Y224" s="216" t="e">
        <f t="shared" ca="1" si="180"/>
        <v>#N/A</v>
      </c>
      <c r="Z224" s="216" t="e">
        <f t="shared" ca="1" si="180"/>
        <v>#N/A</v>
      </c>
      <c r="AA224" s="216" t="e">
        <f t="shared" ca="1" si="180"/>
        <v>#N/A</v>
      </c>
      <c r="AB224" s="216" t="e">
        <f t="shared" ca="1" si="180"/>
        <v>#N/A</v>
      </c>
      <c r="AC224" s="216" t="e">
        <f t="shared" ca="1" si="180"/>
        <v>#N/A</v>
      </c>
      <c r="AD224" s="216" t="e">
        <f t="shared" ca="1" si="179"/>
        <v>#N/A</v>
      </c>
      <c r="AE224" s="216" t="e">
        <f t="shared" ca="1" si="179"/>
        <v>#N/A</v>
      </c>
      <c r="AF224" s="216" t="e">
        <f t="shared" ca="1" si="179"/>
        <v>#N/A</v>
      </c>
      <c r="AG224" s="216" t="e">
        <f t="shared" ca="1" si="179"/>
        <v>#N/A</v>
      </c>
      <c r="AH224" s="216" t="e">
        <f t="shared" ca="1" si="179"/>
        <v>#N/A</v>
      </c>
      <c r="AI224" s="216" t="e">
        <f t="shared" ca="1" si="179"/>
        <v>#N/A</v>
      </c>
      <c r="AJ224" s="216" t="e">
        <f t="shared" ca="1" si="179"/>
        <v>#N/A</v>
      </c>
      <c r="AK224" s="216" t="e">
        <f t="shared" ca="1" si="179"/>
        <v>#N/A</v>
      </c>
      <c r="AL224" s="216" t="e">
        <f t="shared" ca="1" si="179"/>
        <v>#N/A</v>
      </c>
      <c r="AM224" s="216" t="e">
        <f t="shared" ca="1" si="179"/>
        <v>#N/A</v>
      </c>
      <c r="AN224" s="216" t="e">
        <f t="shared" ca="1" si="179"/>
        <v>#N/A</v>
      </c>
      <c r="AO224" s="216" t="e">
        <f t="shared" ca="1" si="179"/>
        <v>#N/A</v>
      </c>
      <c r="AP224" s="216" t="e">
        <f t="shared" ca="1" si="179"/>
        <v>#N/A</v>
      </c>
      <c r="AQ224" s="216" t="e">
        <f t="shared" ca="1" si="179"/>
        <v>#N/A</v>
      </c>
      <c r="AR224" s="216" t="e">
        <f t="shared" ca="1" si="179"/>
        <v>#N/A</v>
      </c>
      <c r="AS224" s="223" t="e">
        <f t="shared" ca="1" si="177"/>
        <v>#N/A</v>
      </c>
      <c r="AU224" s="215" t="e">
        <f t="shared" ca="1" si="178"/>
        <v>#N/A</v>
      </c>
      <c r="AV224" s="216" t="e">
        <f t="shared" ca="1" si="178"/>
        <v>#N/A</v>
      </c>
      <c r="AW224" s="217" t="e">
        <f t="shared" ca="1" si="181"/>
        <v>#N/A</v>
      </c>
      <c r="AX224" s="218" t="e">
        <f t="shared" ca="1" si="181"/>
        <v>#N/A</v>
      </c>
      <c r="AY224" s="218" t="e">
        <f t="shared" ca="1" si="181"/>
        <v>#N/A</v>
      </c>
      <c r="AZ224" s="218" t="e">
        <f t="shared" ca="1" si="170"/>
        <v>#N/A</v>
      </c>
      <c r="BA224" s="219" t="e">
        <f t="shared" ca="1" si="170"/>
        <v>#N/A</v>
      </c>
    </row>
    <row r="225" spans="2:53" s="70" customFormat="1" ht="15" customHeight="1">
      <c r="B225"/>
      <c r="C225"/>
      <c r="M225" s="50" t="e">
        <f t="shared" ca="1" si="169"/>
        <v>#N/A</v>
      </c>
      <c r="N225" s="216" t="e">
        <f t="shared" ca="1" si="180"/>
        <v>#N/A</v>
      </c>
      <c r="O225" s="216" t="e">
        <f t="shared" ca="1" si="180"/>
        <v>#N/A</v>
      </c>
      <c r="P225" s="216" t="e">
        <f t="shared" ca="1" si="180"/>
        <v>#N/A</v>
      </c>
      <c r="Q225" s="216" t="e">
        <f t="shared" ca="1" si="180"/>
        <v>#N/A</v>
      </c>
      <c r="R225" s="216" t="e">
        <f t="shared" ca="1" si="180"/>
        <v>#N/A</v>
      </c>
      <c r="S225" s="216" t="e">
        <f t="shared" ca="1" si="180"/>
        <v>#N/A</v>
      </c>
      <c r="T225" s="216" t="e">
        <f t="shared" ca="1" si="180"/>
        <v>#N/A</v>
      </c>
      <c r="U225" s="216" t="e">
        <f t="shared" ca="1" si="180"/>
        <v>#N/A</v>
      </c>
      <c r="V225" s="216" t="e">
        <f t="shared" ca="1" si="180"/>
        <v>#N/A</v>
      </c>
      <c r="W225" s="216" t="e">
        <f t="shared" ca="1" si="180"/>
        <v>#N/A</v>
      </c>
      <c r="X225" s="216" t="e">
        <f t="shared" ca="1" si="180"/>
        <v>#N/A</v>
      </c>
      <c r="Y225" s="216" t="e">
        <f t="shared" ca="1" si="180"/>
        <v>#N/A</v>
      </c>
      <c r="Z225" s="216" t="e">
        <f t="shared" ca="1" si="180"/>
        <v>#N/A</v>
      </c>
      <c r="AA225" s="216" t="e">
        <f t="shared" ca="1" si="180"/>
        <v>#N/A</v>
      </c>
      <c r="AB225" s="216" t="e">
        <f t="shared" ca="1" si="180"/>
        <v>#N/A</v>
      </c>
      <c r="AC225" s="216" t="e">
        <f t="shared" ca="1" si="180"/>
        <v>#N/A</v>
      </c>
      <c r="AD225" s="216" t="e">
        <f t="shared" ca="1" si="179"/>
        <v>#N/A</v>
      </c>
      <c r="AE225" s="216" t="e">
        <f t="shared" ca="1" si="179"/>
        <v>#N/A</v>
      </c>
      <c r="AF225" s="216" t="e">
        <f t="shared" ca="1" si="179"/>
        <v>#N/A</v>
      </c>
      <c r="AG225" s="216" t="e">
        <f t="shared" ca="1" si="179"/>
        <v>#N/A</v>
      </c>
      <c r="AH225" s="216" t="e">
        <f t="shared" ca="1" si="179"/>
        <v>#N/A</v>
      </c>
      <c r="AI225" s="216" t="e">
        <f t="shared" ca="1" si="179"/>
        <v>#N/A</v>
      </c>
      <c r="AJ225" s="216" t="e">
        <f t="shared" ca="1" si="179"/>
        <v>#N/A</v>
      </c>
      <c r="AK225" s="216" t="e">
        <f t="shared" ca="1" si="179"/>
        <v>#N/A</v>
      </c>
      <c r="AL225" s="216" t="e">
        <f t="shared" ca="1" si="179"/>
        <v>#N/A</v>
      </c>
      <c r="AM225" s="216" t="e">
        <f t="shared" ca="1" si="179"/>
        <v>#N/A</v>
      </c>
      <c r="AN225" s="216" t="e">
        <f t="shared" ca="1" si="179"/>
        <v>#N/A</v>
      </c>
      <c r="AO225" s="216" t="e">
        <f t="shared" ca="1" si="179"/>
        <v>#N/A</v>
      </c>
      <c r="AP225" s="216" t="e">
        <f t="shared" ca="1" si="179"/>
        <v>#N/A</v>
      </c>
      <c r="AQ225" s="216" t="e">
        <f t="shared" ca="1" si="179"/>
        <v>#N/A</v>
      </c>
      <c r="AR225" s="216" t="e">
        <f t="shared" ca="1" si="179"/>
        <v>#N/A</v>
      </c>
      <c r="AS225" s="223" t="e">
        <f t="shared" ca="1" si="177"/>
        <v>#N/A</v>
      </c>
      <c r="AU225" s="215" t="e">
        <f t="shared" ca="1" si="178"/>
        <v>#N/A</v>
      </c>
      <c r="AV225" s="216" t="e">
        <f t="shared" ca="1" si="178"/>
        <v>#N/A</v>
      </c>
      <c r="AW225" s="217" t="e">
        <f t="shared" ca="1" si="181"/>
        <v>#N/A</v>
      </c>
      <c r="AX225" s="218" t="e">
        <f t="shared" ca="1" si="181"/>
        <v>#N/A</v>
      </c>
      <c r="AY225" s="218" t="e">
        <f t="shared" ca="1" si="181"/>
        <v>#N/A</v>
      </c>
      <c r="AZ225" s="218" t="e">
        <f t="shared" ca="1" si="170"/>
        <v>#N/A</v>
      </c>
      <c r="BA225" s="219" t="e">
        <f t="shared" ca="1" si="170"/>
        <v>#N/A</v>
      </c>
    </row>
    <row r="226" spans="2:53" s="70" customFormat="1" ht="15" customHeight="1">
      <c r="B226"/>
      <c r="C226"/>
      <c r="M226" s="50" t="e">
        <f t="shared" ca="1" si="169"/>
        <v>#N/A</v>
      </c>
      <c r="N226" s="216" t="e">
        <f t="shared" ca="1" si="180"/>
        <v>#N/A</v>
      </c>
      <c r="O226" s="216" t="e">
        <f t="shared" ca="1" si="180"/>
        <v>#N/A</v>
      </c>
      <c r="P226" s="216" t="e">
        <f t="shared" ca="1" si="180"/>
        <v>#N/A</v>
      </c>
      <c r="Q226" s="216" t="e">
        <f t="shared" ca="1" si="180"/>
        <v>#N/A</v>
      </c>
      <c r="R226" s="216" t="e">
        <f t="shared" ca="1" si="180"/>
        <v>#N/A</v>
      </c>
      <c r="S226" s="216" t="e">
        <f t="shared" ca="1" si="180"/>
        <v>#N/A</v>
      </c>
      <c r="T226" s="216" t="e">
        <f t="shared" ca="1" si="180"/>
        <v>#N/A</v>
      </c>
      <c r="U226" s="216" t="e">
        <f t="shared" ca="1" si="180"/>
        <v>#N/A</v>
      </c>
      <c r="V226" s="216" t="e">
        <f t="shared" ca="1" si="180"/>
        <v>#N/A</v>
      </c>
      <c r="W226" s="216" t="e">
        <f t="shared" ca="1" si="180"/>
        <v>#N/A</v>
      </c>
      <c r="X226" s="216" t="e">
        <f t="shared" ca="1" si="180"/>
        <v>#N/A</v>
      </c>
      <c r="Y226" s="216" t="e">
        <f t="shared" ca="1" si="180"/>
        <v>#N/A</v>
      </c>
      <c r="Z226" s="216" t="e">
        <f t="shared" ca="1" si="180"/>
        <v>#N/A</v>
      </c>
      <c r="AA226" s="216" t="e">
        <f t="shared" ca="1" si="180"/>
        <v>#N/A</v>
      </c>
      <c r="AB226" s="216" t="e">
        <f t="shared" ca="1" si="180"/>
        <v>#N/A</v>
      </c>
      <c r="AC226" s="216" t="e">
        <f t="shared" ca="1" si="180"/>
        <v>#N/A</v>
      </c>
      <c r="AD226" s="216" t="e">
        <f t="shared" ca="1" si="179"/>
        <v>#N/A</v>
      </c>
      <c r="AE226" s="216" t="e">
        <f t="shared" ca="1" si="179"/>
        <v>#N/A</v>
      </c>
      <c r="AF226" s="216" t="e">
        <f t="shared" ca="1" si="179"/>
        <v>#N/A</v>
      </c>
      <c r="AG226" s="216" t="e">
        <f t="shared" ca="1" si="179"/>
        <v>#N/A</v>
      </c>
      <c r="AH226" s="216" t="e">
        <f t="shared" ca="1" si="179"/>
        <v>#N/A</v>
      </c>
      <c r="AI226" s="216" t="e">
        <f t="shared" ca="1" si="179"/>
        <v>#N/A</v>
      </c>
      <c r="AJ226" s="216" t="e">
        <f t="shared" ca="1" si="179"/>
        <v>#N/A</v>
      </c>
      <c r="AK226" s="216" t="e">
        <f t="shared" ca="1" si="179"/>
        <v>#N/A</v>
      </c>
      <c r="AL226" s="216" t="e">
        <f t="shared" ca="1" si="179"/>
        <v>#N/A</v>
      </c>
      <c r="AM226" s="216" t="e">
        <f t="shared" ca="1" si="179"/>
        <v>#N/A</v>
      </c>
      <c r="AN226" s="216" t="e">
        <f t="shared" ca="1" si="179"/>
        <v>#N/A</v>
      </c>
      <c r="AO226" s="216" t="e">
        <f t="shared" ca="1" si="179"/>
        <v>#N/A</v>
      </c>
      <c r="AP226" s="216" t="e">
        <f t="shared" ca="1" si="179"/>
        <v>#N/A</v>
      </c>
      <c r="AQ226" s="216" t="e">
        <f t="shared" ca="1" si="179"/>
        <v>#N/A</v>
      </c>
      <c r="AR226" s="216" t="e">
        <f t="shared" ca="1" si="179"/>
        <v>#N/A</v>
      </c>
      <c r="AS226" s="223" t="e">
        <f t="shared" ca="1" si="177"/>
        <v>#N/A</v>
      </c>
      <c r="AU226" s="215" t="e">
        <f t="shared" ca="1" si="178"/>
        <v>#N/A</v>
      </c>
      <c r="AV226" s="216" t="e">
        <f t="shared" ca="1" si="178"/>
        <v>#N/A</v>
      </c>
      <c r="AW226" s="217" t="e">
        <f t="shared" ca="1" si="181"/>
        <v>#N/A</v>
      </c>
      <c r="AX226" s="218" t="e">
        <f t="shared" ca="1" si="181"/>
        <v>#N/A</v>
      </c>
      <c r="AY226" s="218" t="e">
        <f t="shared" ca="1" si="181"/>
        <v>#N/A</v>
      </c>
      <c r="AZ226" s="218" t="e">
        <f t="shared" ca="1" si="170"/>
        <v>#N/A</v>
      </c>
      <c r="BA226" s="219" t="e">
        <f t="shared" ca="1" si="170"/>
        <v>#N/A</v>
      </c>
    </row>
    <row r="227" spans="2:53" s="70" customFormat="1" ht="15" customHeight="1">
      <c r="B227"/>
      <c r="C227"/>
      <c r="M227" s="50" t="e">
        <f t="shared" ca="1" si="169"/>
        <v>#N/A</v>
      </c>
      <c r="N227" s="216" t="e">
        <f t="shared" ca="1" si="180"/>
        <v>#N/A</v>
      </c>
      <c r="O227" s="216" t="e">
        <f t="shared" ca="1" si="180"/>
        <v>#N/A</v>
      </c>
      <c r="P227" s="216" t="e">
        <f t="shared" ca="1" si="180"/>
        <v>#N/A</v>
      </c>
      <c r="Q227" s="216" t="e">
        <f t="shared" ca="1" si="180"/>
        <v>#N/A</v>
      </c>
      <c r="R227" s="216" t="e">
        <f t="shared" ca="1" si="180"/>
        <v>#N/A</v>
      </c>
      <c r="S227" s="216" t="e">
        <f t="shared" ca="1" si="180"/>
        <v>#N/A</v>
      </c>
      <c r="T227" s="216" t="e">
        <f t="shared" ca="1" si="180"/>
        <v>#N/A</v>
      </c>
      <c r="U227" s="216" t="e">
        <f t="shared" ca="1" si="180"/>
        <v>#N/A</v>
      </c>
      <c r="V227" s="216" t="e">
        <f t="shared" ca="1" si="180"/>
        <v>#N/A</v>
      </c>
      <c r="W227" s="216" t="e">
        <f t="shared" ca="1" si="180"/>
        <v>#N/A</v>
      </c>
      <c r="X227" s="216" t="e">
        <f t="shared" ca="1" si="180"/>
        <v>#N/A</v>
      </c>
      <c r="Y227" s="216" t="e">
        <f t="shared" ca="1" si="180"/>
        <v>#N/A</v>
      </c>
      <c r="Z227" s="216" t="e">
        <f t="shared" ca="1" si="180"/>
        <v>#N/A</v>
      </c>
      <c r="AA227" s="216" t="e">
        <f t="shared" ca="1" si="180"/>
        <v>#N/A</v>
      </c>
      <c r="AB227" s="216" t="e">
        <f t="shared" ca="1" si="180"/>
        <v>#N/A</v>
      </c>
      <c r="AC227" s="216" t="e">
        <f t="shared" ca="1" si="180"/>
        <v>#N/A</v>
      </c>
      <c r="AD227" s="216" t="e">
        <f t="shared" ca="1" si="179"/>
        <v>#N/A</v>
      </c>
      <c r="AE227" s="216" t="e">
        <f t="shared" ca="1" si="179"/>
        <v>#N/A</v>
      </c>
      <c r="AF227" s="216" t="e">
        <f t="shared" ca="1" si="179"/>
        <v>#N/A</v>
      </c>
      <c r="AG227" s="216" t="e">
        <f t="shared" ca="1" si="179"/>
        <v>#N/A</v>
      </c>
      <c r="AH227" s="216" t="e">
        <f t="shared" ca="1" si="179"/>
        <v>#N/A</v>
      </c>
      <c r="AI227" s="216" t="e">
        <f t="shared" ca="1" si="179"/>
        <v>#N/A</v>
      </c>
      <c r="AJ227" s="216" t="e">
        <f t="shared" ca="1" si="179"/>
        <v>#N/A</v>
      </c>
      <c r="AK227" s="216" t="e">
        <f t="shared" ca="1" si="179"/>
        <v>#N/A</v>
      </c>
      <c r="AL227" s="216" t="e">
        <f t="shared" ca="1" si="179"/>
        <v>#N/A</v>
      </c>
      <c r="AM227" s="216" t="e">
        <f t="shared" ca="1" si="179"/>
        <v>#N/A</v>
      </c>
      <c r="AN227" s="216" t="e">
        <f t="shared" ca="1" si="179"/>
        <v>#N/A</v>
      </c>
      <c r="AO227" s="216" t="e">
        <f t="shared" ca="1" si="179"/>
        <v>#N/A</v>
      </c>
      <c r="AP227" s="216" t="e">
        <f t="shared" ca="1" si="179"/>
        <v>#N/A</v>
      </c>
      <c r="AQ227" s="216" t="e">
        <f t="shared" ca="1" si="179"/>
        <v>#N/A</v>
      </c>
      <c r="AR227" s="216" t="e">
        <f t="shared" ca="1" si="179"/>
        <v>#N/A</v>
      </c>
      <c r="AS227" s="223" t="e">
        <f t="shared" ca="1" si="177"/>
        <v>#N/A</v>
      </c>
      <c r="AU227" s="215" t="e">
        <f t="shared" ca="1" si="178"/>
        <v>#N/A</v>
      </c>
      <c r="AV227" s="216" t="e">
        <f t="shared" ca="1" si="178"/>
        <v>#N/A</v>
      </c>
      <c r="AW227" s="217" t="e">
        <f t="shared" ca="1" si="181"/>
        <v>#N/A</v>
      </c>
      <c r="AX227" s="218" t="e">
        <f t="shared" ca="1" si="181"/>
        <v>#N/A</v>
      </c>
      <c r="AY227" s="218" t="e">
        <f t="shared" ca="1" si="181"/>
        <v>#N/A</v>
      </c>
      <c r="AZ227" s="218" t="e">
        <f t="shared" ca="1" si="170"/>
        <v>#N/A</v>
      </c>
      <c r="BA227" s="219" t="e">
        <f t="shared" ca="1" si="170"/>
        <v>#N/A</v>
      </c>
    </row>
    <row r="228" spans="2:53" s="70" customFormat="1" ht="15" customHeight="1">
      <c r="B228"/>
      <c r="C228"/>
      <c r="M228" s="50" t="e">
        <f t="shared" ca="1" si="169"/>
        <v>#N/A</v>
      </c>
      <c r="N228" s="216" t="e">
        <f t="shared" ca="1" si="180"/>
        <v>#N/A</v>
      </c>
      <c r="O228" s="216" t="e">
        <f t="shared" ca="1" si="180"/>
        <v>#N/A</v>
      </c>
      <c r="P228" s="216" t="e">
        <f t="shared" ca="1" si="180"/>
        <v>#N/A</v>
      </c>
      <c r="Q228" s="216" t="e">
        <f t="shared" ca="1" si="180"/>
        <v>#N/A</v>
      </c>
      <c r="R228" s="216" t="e">
        <f t="shared" ca="1" si="180"/>
        <v>#N/A</v>
      </c>
      <c r="S228" s="216" t="e">
        <f t="shared" ca="1" si="180"/>
        <v>#N/A</v>
      </c>
      <c r="T228" s="216" t="e">
        <f t="shared" ca="1" si="180"/>
        <v>#N/A</v>
      </c>
      <c r="U228" s="216" t="e">
        <f t="shared" ca="1" si="180"/>
        <v>#N/A</v>
      </c>
      <c r="V228" s="216" t="e">
        <f t="shared" ca="1" si="180"/>
        <v>#N/A</v>
      </c>
      <c r="W228" s="216" t="e">
        <f t="shared" ca="1" si="180"/>
        <v>#N/A</v>
      </c>
      <c r="X228" s="216" t="e">
        <f t="shared" ca="1" si="180"/>
        <v>#N/A</v>
      </c>
      <c r="Y228" s="216" t="e">
        <f t="shared" ca="1" si="180"/>
        <v>#N/A</v>
      </c>
      <c r="Z228" s="216" t="e">
        <f t="shared" ca="1" si="180"/>
        <v>#N/A</v>
      </c>
      <c r="AA228" s="216" t="e">
        <f t="shared" ca="1" si="180"/>
        <v>#N/A</v>
      </c>
      <c r="AB228" s="216" t="e">
        <f t="shared" ca="1" si="180"/>
        <v>#N/A</v>
      </c>
      <c r="AC228" s="216" t="e">
        <f t="shared" ca="1" si="180"/>
        <v>#N/A</v>
      </c>
      <c r="AD228" s="216" t="e">
        <f t="shared" ca="1" si="179"/>
        <v>#N/A</v>
      </c>
      <c r="AE228" s="216" t="e">
        <f t="shared" ca="1" si="179"/>
        <v>#N/A</v>
      </c>
      <c r="AF228" s="216" t="e">
        <f t="shared" ca="1" si="179"/>
        <v>#N/A</v>
      </c>
      <c r="AG228" s="216" t="e">
        <f t="shared" ca="1" si="179"/>
        <v>#N/A</v>
      </c>
      <c r="AH228" s="216" t="e">
        <f t="shared" ca="1" si="179"/>
        <v>#N/A</v>
      </c>
      <c r="AI228" s="216" t="e">
        <f t="shared" ca="1" si="179"/>
        <v>#N/A</v>
      </c>
      <c r="AJ228" s="216" t="e">
        <f t="shared" ca="1" si="179"/>
        <v>#N/A</v>
      </c>
      <c r="AK228" s="216" t="e">
        <f t="shared" ca="1" si="179"/>
        <v>#N/A</v>
      </c>
      <c r="AL228" s="216" t="e">
        <f t="shared" ca="1" si="179"/>
        <v>#N/A</v>
      </c>
      <c r="AM228" s="216" t="e">
        <f t="shared" ca="1" si="179"/>
        <v>#N/A</v>
      </c>
      <c r="AN228" s="216" t="e">
        <f t="shared" ca="1" si="179"/>
        <v>#N/A</v>
      </c>
      <c r="AO228" s="216" t="e">
        <f t="shared" ca="1" si="179"/>
        <v>#N/A</v>
      </c>
      <c r="AP228" s="216" t="e">
        <f t="shared" ca="1" si="179"/>
        <v>#N/A</v>
      </c>
      <c r="AQ228" s="216" t="e">
        <f t="shared" ca="1" si="179"/>
        <v>#N/A</v>
      </c>
      <c r="AR228" s="216" t="e">
        <f t="shared" ca="1" si="179"/>
        <v>#N/A</v>
      </c>
      <c r="AS228" s="223" t="e">
        <f t="shared" ca="1" si="177"/>
        <v>#N/A</v>
      </c>
      <c r="AU228" s="215" t="e">
        <f t="shared" ca="1" si="178"/>
        <v>#N/A</v>
      </c>
      <c r="AV228" s="216" t="e">
        <f t="shared" ca="1" si="178"/>
        <v>#N/A</v>
      </c>
      <c r="AW228" s="217" t="e">
        <f t="shared" ca="1" si="181"/>
        <v>#N/A</v>
      </c>
      <c r="AX228" s="218" t="e">
        <f t="shared" ca="1" si="181"/>
        <v>#N/A</v>
      </c>
      <c r="AY228" s="218" t="e">
        <f t="shared" ca="1" si="181"/>
        <v>#N/A</v>
      </c>
      <c r="AZ228" s="218" t="e">
        <f t="shared" ca="1" si="170"/>
        <v>#N/A</v>
      </c>
      <c r="BA228" s="219" t="e">
        <f t="shared" ca="1" si="170"/>
        <v>#N/A</v>
      </c>
    </row>
    <row r="229" spans="2:53" s="70" customFormat="1" ht="15" customHeight="1">
      <c r="B229"/>
      <c r="C229"/>
      <c r="M229" s="50" t="e">
        <f t="shared" ca="1" si="169"/>
        <v>#N/A</v>
      </c>
      <c r="N229" s="216" t="e">
        <f t="shared" ca="1" si="180"/>
        <v>#N/A</v>
      </c>
      <c r="O229" s="216" t="e">
        <f t="shared" ca="1" si="180"/>
        <v>#N/A</v>
      </c>
      <c r="P229" s="216" t="e">
        <f t="shared" ca="1" si="180"/>
        <v>#N/A</v>
      </c>
      <c r="Q229" s="216" t="e">
        <f t="shared" ca="1" si="180"/>
        <v>#N/A</v>
      </c>
      <c r="R229" s="216" t="e">
        <f t="shared" ca="1" si="180"/>
        <v>#N/A</v>
      </c>
      <c r="S229" s="216" t="e">
        <f t="shared" ca="1" si="180"/>
        <v>#N/A</v>
      </c>
      <c r="T229" s="216" t="e">
        <f t="shared" ca="1" si="180"/>
        <v>#N/A</v>
      </c>
      <c r="U229" s="216" t="e">
        <f t="shared" ca="1" si="180"/>
        <v>#N/A</v>
      </c>
      <c r="V229" s="216" t="e">
        <f t="shared" ca="1" si="180"/>
        <v>#N/A</v>
      </c>
      <c r="W229" s="216" t="e">
        <f t="shared" ca="1" si="180"/>
        <v>#N/A</v>
      </c>
      <c r="X229" s="216" t="e">
        <f t="shared" ca="1" si="180"/>
        <v>#N/A</v>
      </c>
      <c r="Y229" s="216" t="e">
        <f t="shared" ca="1" si="180"/>
        <v>#N/A</v>
      </c>
      <c r="Z229" s="216" t="e">
        <f t="shared" ca="1" si="180"/>
        <v>#N/A</v>
      </c>
      <c r="AA229" s="216" t="e">
        <f t="shared" ca="1" si="180"/>
        <v>#N/A</v>
      </c>
      <c r="AB229" s="216" t="e">
        <f t="shared" ca="1" si="180"/>
        <v>#N/A</v>
      </c>
      <c r="AC229" s="216" t="e">
        <f t="shared" ca="1" si="180"/>
        <v>#N/A</v>
      </c>
      <c r="AD229" s="216" t="e">
        <f t="shared" ca="1" si="179"/>
        <v>#N/A</v>
      </c>
      <c r="AE229" s="216" t="e">
        <f t="shared" ca="1" si="179"/>
        <v>#N/A</v>
      </c>
      <c r="AF229" s="216" t="e">
        <f t="shared" ca="1" si="179"/>
        <v>#N/A</v>
      </c>
      <c r="AG229" s="216" t="e">
        <f t="shared" ca="1" si="179"/>
        <v>#N/A</v>
      </c>
      <c r="AH229" s="216" t="e">
        <f t="shared" ca="1" si="179"/>
        <v>#N/A</v>
      </c>
      <c r="AI229" s="216" t="e">
        <f t="shared" ca="1" si="179"/>
        <v>#N/A</v>
      </c>
      <c r="AJ229" s="216" t="e">
        <f t="shared" ca="1" si="179"/>
        <v>#N/A</v>
      </c>
      <c r="AK229" s="216" t="e">
        <f t="shared" ca="1" si="179"/>
        <v>#N/A</v>
      </c>
      <c r="AL229" s="216" t="e">
        <f t="shared" ca="1" si="179"/>
        <v>#N/A</v>
      </c>
      <c r="AM229" s="216" t="e">
        <f t="shared" ca="1" si="179"/>
        <v>#N/A</v>
      </c>
      <c r="AN229" s="216" t="e">
        <f t="shared" ca="1" si="179"/>
        <v>#N/A</v>
      </c>
      <c r="AO229" s="216" t="e">
        <f t="shared" ca="1" si="179"/>
        <v>#N/A</v>
      </c>
      <c r="AP229" s="216" t="e">
        <f t="shared" ca="1" si="179"/>
        <v>#N/A</v>
      </c>
      <c r="AQ229" s="216" t="e">
        <f t="shared" ca="1" si="179"/>
        <v>#N/A</v>
      </c>
      <c r="AR229" s="216" t="e">
        <f t="shared" ca="1" si="179"/>
        <v>#N/A</v>
      </c>
      <c r="AS229" s="223" t="e">
        <f t="shared" ca="1" si="177"/>
        <v>#N/A</v>
      </c>
      <c r="AU229" s="215" t="e">
        <f t="shared" ca="1" si="178"/>
        <v>#N/A</v>
      </c>
      <c r="AV229" s="216" t="e">
        <f t="shared" ca="1" si="178"/>
        <v>#N/A</v>
      </c>
      <c r="AW229" s="217" t="e">
        <f t="shared" ca="1" si="181"/>
        <v>#N/A</v>
      </c>
      <c r="AX229" s="218" t="e">
        <f t="shared" ca="1" si="181"/>
        <v>#N/A</v>
      </c>
      <c r="AY229" s="218" t="e">
        <f t="shared" ca="1" si="181"/>
        <v>#N/A</v>
      </c>
      <c r="AZ229" s="218" t="e">
        <f t="shared" ca="1" si="170"/>
        <v>#N/A</v>
      </c>
      <c r="BA229" s="219" t="e">
        <f t="shared" ca="1" si="170"/>
        <v>#N/A</v>
      </c>
    </row>
    <row r="230" spans="2:53" s="70" customFormat="1" ht="15" customHeight="1">
      <c r="B230"/>
      <c r="C230"/>
      <c r="M230" s="50" t="e">
        <f t="shared" ca="1" si="169"/>
        <v>#N/A</v>
      </c>
      <c r="N230" s="216" t="e">
        <f t="shared" ca="1" si="180"/>
        <v>#N/A</v>
      </c>
      <c r="O230" s="216" t="e">
        <f t="shared" ca="1" si="180"/>
        <v>#N/A</v>
      </c>
      <c r="P230" s="216" t="e">
        <f t="shared" ca="1" si="180"/>
        <v>#N/A</v>
      </c>
      <c r="Q230" s="216" t="e">
        <f t="shared" ca="1" si="180"/>
        <v>#N/A</v>
      </c>
      <c r="R230" s="216" t="e">
        <f t="shared" ca="1" si="180"/>
        <v>#N/A</v>
      </c>
      <c r="S230" s="216" t="e">
        <f t="shared" ca="1" si="180"/>
        <v>#N/A</v>
      </c>
      <c r="T230" s="216" t="e">
        <f t="shared" ca="1" si="180"/>
        <v>#N/A</v>
      </c>
      <c r="U230" s="216" t="e">
        <f t="shared" ca="1" si="180"/>
        <v>#N/A</v>
      </c>
      <c r="V230" s="216" t="e">
        <f t="shared" ca="1" si="180"/>
        <v>#N/A</v>
      </c>
      <c r="W230" s="216" t="e">
        <f t="shared" ca="1" si="180"/>
        <v>#N/A</v>
      </c>
      <c r="X230" s="216" t="e">
        <f t="shared" ca="1" si="180"/>
        <v>#N/A</v>
      </c>
      <c r="Y230" s="216" t="e">
        <f t="shared" ca="1" si="180"/>
        <v>#N/A</v>
      </c>
      <c r="Z230" s="216" t="e">
        <f t="shared" ca="1" si="180"/>
        <v>#N/A</v>
      </c>
      <c r="AA230" s="216" t="e">
        <f t="shared" ca="1" si="180"/>
        <v>#N/A</v>
      </c>
      <c r="AB230" s="216" t="e">
        <f t="shared" ca="1" si="180"/>
        <v>#N/A</v>
      </c>
      <c r="AC230" s="216" t="e">
        <f t="shared" ca="1" si="180"/>
        <v>#N/A</v>
      </c>
      <c r="AD230" s="216" t="e">
        <f t="shared" ca="1" si="179"/>
        <v>#N/A</v>
      </c>
      <c r="AE230" s="216" t="e">
        <f t="shared" ca="1" si="179"/>
        <v>#N/A</v>
      </c>
      <c r="AF230" s="216" t="e">
        <f t="shared" ca="1" si="179"/>
        <v>#N/A</v>
      </c>
      <c r="AG230" s="216" t="e">
        <f t="shared" ca="1" si="179"/>
        <v>#N/A</v>
      </c>
      <c r="AH230" s="216" t="e">
        <f t="shared" ca="1" si="179"/>
        <v>#N/A</v>
      </c>
      <c r="AI230" s="216" t="e">
        <f t="shared" ca="1" si="179"/>
        <v>#N/A</v>
      </c>
      <c r="AJ230" s="216" t="e">
        <f t="shared" ca="1" si="179"/>
        <v>#N/A</v>
      </c>
      <c r="AK230" s="216" t="e">
        <f t="shared" ca="1" si="179"/>
        <v>#N/A</v>
      </c>
      <c r="AL230" s="216" t="e">
        <f t="shared" ca="1" si="179"/>
        <v>#N/A</v>
      </c>
      <c r="AM230" s="216" t="e">
        <f t="shared" ca="1" si="179"/>
        <v>#N/A</v>
      </c>
      <c r="AN230" s="216" t="e">
        <f t="shared" ca="1" si="179"/>
        <v>#N/A</v>
      </c>
      <c r="AO230" s="216" t="e">
        <f t="shared" ca="1" si="179"/>
        <v>#N/A</v>
      </c>
      <c r="AP230" s="216" t="e">
        <f t="shared" ca="1" si="179"/>
        <v>#N/A</v>
      </c>
      <c r="AQ230" s="216" t="e">
        <f t="shared" ca="1" si="179"/>
        <v>#N/A</v>
      </c>
      <c r="AR230" s="216" t="e">
        <f t="shared" ca="1" si="179"/>
        <v>#N/A</v>
      </c>
      <c r="AS230" s="223" t="e">
        <f t="shared" ca="1" si="177"/>
        <v>#N/A</v>
      </c>
      <c r="AU230" s="215" t="e">
        <f t="shared" ca="1" si="178"/>
        <v>#N/A</v>
      </c>
      <c r="AV230" s="216" t="e">
        <f t="shared" ca="1" si="178"/>
        <v>#N/A</v>
      </c>
      <c r="AW230" s="217" t="e">
        <f t="shared" ca="1" si="181"/>
        <v>#N/A</v>
      </c>
      <c r="AX230" s="218" t="e">
        <f t="shared" ca="1" si="181"/>
        <v>#N/A</v>
      </c>
      <c r="AY230" s="218" t="e">
        <f t="shared" ca="1" si="181"/>
        <v>#N/A</v>
      </c>
      <c r="AZ230" s="218" t="e">
        <f t="shared" ca="1" si="170"/>
        <v>#N/A</v>
      </c>
      <c r="BA230" s="219" t="e">
        <f t="shared" ca="1" si="170"/>
        <v>#N/A</v>
      </c>
    </row>
    <row r="231" spans="2:53" s="70" customFormat="1" ht="15" customHeight="1">
      <c r="B231"/>
      <c r="C231"/>
      <c r="M231" s="50" t="e">
        <f t="shared" ca="1" si="169"/>
        <v>#N/A</v>
      </c>
      <c r="N231" s="216" t="e">
        <f t="shared" ca="1" si="180"/>
        <v>#N/A</v>
      </c>
      <c r="O231" s="216" t="e">
        <f t="shared" ca="1" si="180"/>
        <v>#N/A</v>
      </c>
      <c r="P231" s="216" t="e">
        <f t="shared" ca="1" si="180"/>
        <v>#N/A</v>
      </c>
      <c r="Q231" s="216" t="e">
        <f t="shared" ca="1" si="180"/>
        <v>#N/A</v>
      </c>
      <c r="R231" s="216" t="e">
        <f t="shared" ca="1" si="180"/>
        <v>#N/A</v>
      </c>
      <c r="S231" s="216" t="e">
        <f t="shared" ca="1" si="180"/>
        <v>#N/A</v>
      </c>
      <c r="T231" s="216" t="e">
        <f t="shared" ca="1" si="180"/>
        <v>#N/A</v>
      </c>
      <c r="U231" s="216" t="e">
        <f t="shared" ca="1" si="180"/>
        <v>#N/A</v>
      </c>
      <c r="V231" s="216" t="e">
        <f t="shared" ca="1" si="180"/>
        <v>#N/A</v>
      </c>
      <c r="W231" s="216" t="e">
        <f t="shared" ca="1" si="180"/>
        <v>#N/A</v>
      </c>
      <c r="X231" s="216" t="e">
        <f t="shared" ca="1" si="180"/>
        <v>#N/A</v>
      </c>
      <c r="Y231" s="216" t="e">
        <f t="shared" ca="1" si="180"/>
        <v>#N/A</v>
      </c>
      <c r="Z231" s="216" t="e">
        <f t="shared" ca="1" si="180"/>
        <v>#N/A</v>
      </c>
      <c r="AA231" s="216" t="e">
        <f t="shared" ca="1" si="180"/>
        <v>#N/A</v>
      </c>
      <c r="AB231" s="216" t="e">
        <f t="shared" ca="1" si="180"/>
        <v>#N/A</v>
      </c>
      <c r="AC231" s="216" t="e">
        <f t="shared" ca="1" si="180"/>
        <v>#N/A</v>
      </c>
      <c r="AD231" s="216" t="e">
        <f t="shared" ca="1" si="179"/>
        <v>#N/A</v>
      </c>
      <c r="AE231" s="216" t="e">
        <f t="shared" ca="1" si="179"/>
        <v>#N/A</v>
      </c>
      <c r="AF231" s="216" t="e">
        <f t="shared" ca="1" si="179"/>
        <v>#N/A</v>
      </c>
      <c r="AG231" s="216" t="e">
        <f t="shared" ca="1" si="179"/>
        <v>#N/A</v>
      </c>
      <c r="AH231" s="216" t="e">
        <f t="shared" ca="1" si="179"/>
        <v>#N/A</v>
      </c>
      <c r="AI231" s="216" t="e">
        <f t="shared" ca="1" si="179"/>
        <v>#N/A</v>
      </c>
      <c r="AJ231" s="216" t="e">
        <f t="shared" ca="1" si="179"/>
        <v>#N/A</v>
      </c>
      <c r="AK231" s="216" t="e">
        <f t="shared" ca="1" si="179"/>
        <v>#N/A</v>
      </c>
      <c r="AL231" s="216" t="e">
        <f t="shared" ca="1" si="179"/>
        <v>#N/A</v>
      </c>
      <c r="AM231" s="216" t="e">
        <f t="shared" ca="1" si="179"/>
        <v>#N/A</v>
      </c>
      <c r="AN231" s="216" t="e">
        <f t="shared" ca="1" si="179"/>
        <v>#N/A</v>
      </c>
      <c r="AO231" s="216" t="e">
        <f t="shared" ca="1" si="179"/>
        <v>#N/A</v>
      </c>
      <c r="AP231" s="216" t="e">
        <f t="shared" ca="1" si="179"/>
        <v>#N/A</v>
      </c>
      <c r="AQ231" s="216" t="e">
        <f t="shared" ca="1" si="179"/>
        <v>#N/A</v>
      </c>
      <c r="AR231" s="216" t="e">
        <f t="shared" ca="1" si="179"/>
        <v>#N/A</v>
      </c>
      <c r="AS231" s="223" t="e">
        <f t="shared" ca="1" si="177"/>
        <v>#N/A</v>
      </c>
      <c r="AU231" s="215" t="e">
        <f t="shared" ca="1" si="178"/>
        <v>#N/A</v>
      </c>
      <c r="AV231" s="216" t="e">
        <f t="shared" ca="1" si="178"/>
        <v>#N/A</v>
      </c>
      <c r="AW231" s="217" t="e">
        <f t="shared" ca="1" si="181"/>
        <v>#N/A</v>
      </c>
      <c r="AX231" s="218" t="e">
        <f t="shared" ca="1" si="181"/>
        <v>#N/A</v>
      </c>
      <c r="AY231" s="218" t="e">
        <f t="shared" ca="1" si="181"/>
        <v>#N/A</v>
      </c>
      <c r="AZ231" s="218" t="e">
        <f t="shared" ca="1" si="170"/>
        <v>#N/A</v>
      </c>
      <c r="BA231" s="219" t="e">
        <f t="shared" ca="1" si="170"/>
        <v>#N/A</v>
      </c>
    </row>
    <row r="232" spans="2:53" s="70" customFormat="1" ht="15" customHeight="1">
      <c r="B232"/>
      <c r="C232"/>
      <c r="M232" s="50" t="e">
        <f t="shared" ca="1" si="169"/>
        <v>#N/A</v>
      </c>
      <c r="N232" s="216" t="e">
        <f t="shared" ca="1" si="180"/>
        <v>#N/A</v>
      </c>
      <c r="O232" s="216" t="e">
        <f t="shared" ca="1" si="180"/>
        <v>#N/A</v>
      </c>
      <c r="P232" s="216" t="e">
        <f t="shared" ca="1" si="180"/>
        <v>#N/A</v>
      </c>
      <c r="Q232" s="216" t="e">
        <f t="shared" ca="1" si="180"/>
        <v>#N/A</v>
      </c>
      <c r="R232" s="216" t="e">
        <f t="shared" ca="1" si="180"/>
        <v>#N/A</v>
      </c>
      <c r="S232" s="216" t="e">
        <f t="shared" ca="1" si="180"/>
        <v>#N/A</v>
      </c>
      <c r="T232" s="216" t="e">
        <f t="shared" ca="1" si="180"/>
        <v>#N/A</v>
      </c>
      <c r="U232" s="216" t="e">
        <f t="shared" ca="1" si="180"/>
        <v>#N/A</v>
      </c>
      <c r="V232" s="216" t="e">
        <f t="shared" ca="1" si="180"/>
        <v>#N/A</v>
      </c>
      <c r="W232" s="216" t="e">
        <f t="shared" ca="1" si="180"/>
        <v>#N/A</v>
      </c>
      <c r="X232" s="216" t="e">
        <f t="shared" ca="1" si="180"/>
        <v>#N/A</v>
      </c>
      <c r="Y232" s="216" t="e">
        <f t="shared" ca="1" si="180"/>
        <v>#N/A</v>
      </c>
      <c r="Z232" s="216" t="e">
        <f t="shared" ca="1" si="180"/>
        <v>#N/A</v>
      </c>
      <c r="AA232" s="216" t="e">
        <f t="shared" ca="1" si="180"/>
        <v>#N/A</v>
      </c>
      <c r="AB232" s="216" t="e">
        <f t="shared" ca="1" si="180"/>
        <v>#N/A</v>
      </c>
      <c r="AC232" s="216" t="e">
        <f t="shared" ca="1" si="180"/>
        <v>#N/A</v>
      </c>
      <c r="AD232" s="216" t="e">
        <f t="shared" ca="1" si="179"/>
        <v>#N/A</v>
      </c>
      <c r="AE232" s="216" t="e">
        <f t="shared" ca="1" si="179"/>
        <v>#N/A</v>
      </c>
      <c r="AF232" s="216" t="e">
        <f t="shared" ca="1" si="179"/>
        <v>#N/A</v>
      </c>
      <c r="AG232" s="216" t="e">
        <f t="shared" ca="1" si="179"/>
        <v>#N/A</v>
      </c>
      <c r="AH232" s="216" t="e">
        <f t="shared" ca="1" si="179"/>
        <v>#N/A</v>
      </c>
      <c r="AI232" s="216" t="e">
        <f t="shared" ca="1" si="179"/>
        <v>#N/A</v>
      </c>
      <c r="AJ232" s="216" t="e">
        <f t="shared" ca="1" si="179"/>
        <v>#N/A</v>
      </c>
      <c r="AK232" s="216" t="e">
        <f t="shared" ca="1" si="179"/>
        <v>#N/A</v>
      </c>
      <c r="AL232" s="216" t="e">
        <f t="shared" ca="1" si="179"/>
        <v>#N/A</v>
      </c>
      <c r="AM232" s="216" t="e">
        <f t="shared" ca="1" si="179"/>
        <v>#N/A</v>
      </c>
      <c r="AN232" s="216" t="e">
        <f t="shared" ca="1" si="179"/>
        <v>#N/A</v>
      </c>
      <c r="AO232" s="216" t="e">
        <f t="shared" ca="1" si="179"/>
        <v>#N/A</v>
      </c>
      <c r="AP232" s="216" t="e">
        <f t="shared" ca="1" si="179"/>
        <v>#N/A</v>
      </c>
      <c r="AQ232" s="216" t="e">
        <f t="shared" ca="1" si="179"/>
        <v>#N/A</v>
      </c>
      <c r="AR232" s="216" t="e">
        <f t="shared" ca="1" si="179"/>
        <v>#N/A</v>
      </c>
      <c r="AS232" s="223" t="e">
        <f t="shared" ca="1" si="177"/>
        <v>#N/A</v>
      </c>
      <c r="AU232" s="215" t="e">
        <f t="shared" ca="1" si="178"/>
        <v>#N/A</v>
      </c>
      <c r="AV232" s="216" t="e">
        <f t="shared" ca="1" si="178"/>
        <v>#N/A</v>
      </c>
      <c r="AW232" s="217" t="e">
        <f t="shared" ca="1" si="181"/>
        <v>#N/A</v>
      </c>
      <c r="AX232" s="218" t="e">
        <f t="shared" ca="1" si="181"/>
        <v>#N/A</v>
      </c>
      <c r="AY232" s="218" t="e">
        <f t="shared" ca="1" si="181"/>
        <v>#N/A</v>
      </c>
      <c r="AZ232" s="218" t="e">
        <f t="shared" ca="1" si="170"/>
        <v>#N/A</v>
      </c>
      <c r="BA232" s="219" t="e">
        <f t="shared" ca="1" si="170"/>
        <v>#N/A</v>
      </c>
    </row>
    <row r="233" spans="2:53" s="70" customFormat="1" ht="15" customHeight="1">
      <c r="B233"/>
      <c r="C233"/>
      <c r="M233" s="50" t="e">
        <f t="shared" ca="1" si="169"/>
        <v>#N/A</v>
      </c>
      <c r="N233" s="216" t="e">
        <f t="shared" ca="1" si="180"/>
        <v>#N/A</v>
      </c>
      <c r="O233" s="216" t="e">
        <f t="shared" ca="1" si="180"/>
        <v>#N/A</v>
      </c>
      <c r="P233" s="216" t="e">
        <f t="shared" ca="1" si="180"/>
        <v>#N/A</v>
      </c>
      <c r="Q233" s="216" t="e">
        <f t="shared" ca="1" si="180"/>
        <v>#N/A</v>
      </c>
      <c r="R233" s="216" t="e">
        <f t="shared" ca="1" si="180"/>
        <v>#N/A</v>
      </c>
      <c r="S233" s="216" t="e">
        <f t="shared" ca="1" si="180"/>
        <v>#N/A</v>
      </c>
      <c r="T233" s="216" t="e">
        <f t="shared" ca="1" si="180"/>
        <v>#N/A</v>
      </c>
      <c r="U233" s="216" t="e">
        <f t="shared" ca="1" si="180"/>
        <v>#N/A</v>
      </c>
      <c r="V233" s="216" t="e">
        <f t="shared" ca="1" si="180"/>
        <v>#N/A</v>
      </c>
      <c r="W233" s="216" t="e">
        <f t="shared" ca="1" si="180"/>
        <v>#N/A</v>
      </c>
      <c r="X233" s="216" t="e">
        <f t="shared" ca="1" si="180"/>
        <v>#N/A</v>
      </c>
      <c r="Y233" s="216" t="e">
        <f t="shared" ca="1" si="180"/>
        <v>#N/A</v>
      </c>
      <c r="Z233" s="216" t="e">
        <f t="shared" ca="1" si="180"/>
        <v>#N/A</v>
      </c>
      <c r="AA233" s="216" t="e">
        <f t="shared" ca="1" si="180"/>
        <v>#N/A</v>
      </c>
      <c r="AB233" s="216" t="e">
        <f t="shared" ca="1" si="180"/>
        <v>#N/A</v>
      </c>
      <c r="AC233" s="216" t="e">
        <f t="shared" ca="1" si="180"/>
        <v>#N/A</v>
      </c>
      <c r="AD233" s="216" t="e">
        <f t="shared" ca="1" si="179"/>
        <v>#N/A</v>
      </c>
      <c r="AE233" s="216" t="e">
        <f t="shared" ca="1" si="179"/>
        <v>#N/A</v>
      </c>
      <c r="AF233" s="216" t="e">
        <f t="shared" ca="1" si="179"/>
        <v>#N/A</v>
      </c>
      <c r="AG233" s="216" t="e">
        <f t="shared" ca="1" si="179"/>
        <v>#N/A</v>
      </c>
      <c r="AH233" s="216" t="e">
        <f t="shared" ca="1" si="179"/>
        <v>#N/A</v>
      </c>
      <c r="AI233" s="216" t="e">
        <f t="shared" ca="1" si="179"/>
        <v>#N/A</v>
      </c>
      <c r="AJ233" s="216" t="e">
        <f t="shared" ca="1" si="179"/>
        <v>#N/A</v>
      </c>
      <c r="AK233" s="216" t="e">
        <f t="shared" ca="1" si="179"/>
        <v>#N/A</v>
      </c>
      <c r="AL233" s="216" t="e">
        <f t="shared" ca="1" si="179"/>
        <v>#N/A</v>
      </c>
      <c r="AM233" s="216" t="e">
        <f t="shared" ca="1" si="179"/>
        <v>#N/A</v>
      </c>
      <c r="AN233" s="216" t="e">
        <f t="shared" ca="1" si="179"/>
        <v>#N/A</v>
      </c>
      <c r="AO233" s="216" t="e">
        <f t="shared" ca="1" si="179"/>
        <v>#N/A</v>
      </c>
      <c r="AP233" s="216" t="e">
        <f t="shared" ca="1" si="179"/>
        <v>#N/A</v>
      </c>
      <c r="AQ233" s="216" t="e">
        <f t="shared" ca="1" si="179"/>
        <v>#N/A</v>
      </c>
      <c r="AR233" s="216" t="e">
        <f t="shared" ca="1" si="179"/>
        <v>#N/A</v>
      </c>
      <c r="AS233" s="223" t="e">
        <f t="shared" ref="AS233:AS248" ca="1" si="182">IF(ROW()-ROW(AS$105)&lt;=HLOOKUP($M233,$N$97:$AM$99,3,FALSE),INDIRECT($M233&amp;"!"&amp;ADDRESS(ROW()-HLOOKUP($M233,$N$97:$AM$99,3,FALSE)+HLOOKUP($M233,$N$97:$AM$99,2,FALSE),COLUMN(),4)))</f>
        <v>#N/A</v>
      </c>
      <c r="AU233" s="215" t="e">
        <f t="shared" ca="1" si="178"/>
        <v>#N/A</v>
      </c>
      <c r="AV233" s="216" t="e">
        <f t="shared" ca="1" si="178"/>
        <v>#N/A</v>
      </c>
      <c r="AW233" s="217" t="e">
        <f t="shared" ca="1" si="181"/>
        <v>#N/A</v>
      </c>
      <c r="AX233" s="218" t="e">
        <f t="shared" ca="1" si="181"/>
        <v>#N/A</v>
      </c>
      <c r="AY233" s="218" t="e">
        <f t="shared" ca="1" si="181"/>
        <v>#N/A</v>
      </c>
      <c r="AZ233" s="218" t="e">
        <f t="shared" ca="1" si="170"/>
        <v>#N/A</v>
      </c>
      <c r="BA233" s="219" t="e">
        <f t="shared" ca="1" si="170"/>
        <v>#N/A</v>
      </c>
    </row>
    <row r="234" spans="2:53" s="70" customFormat="1" ht="15" customHeight="1">
      <c r="B234"/>
      <c r="C234"/>
      <c r="M234" s="50" t="e">
        <f t="shared" ca="1" si="169"/>
        <v>#N/A</v>
      </c>
      <c r="N234" s="216" t="e">
        <f t="shared" ca="1" si="180"/>
        <v>#N/A</v>
      </c>
      <c r="O234" s="216" t="e">
        <f t="shared" ca="1" si="180"/>
        <v>#N/A</v>
      </c>
      <c r="P234" s="216" t="e">
        <f t="shared" ca="1" si="180"/>
        <v>#N/A</v>
      </c>
      <c r="Q234" s="216" t="e">
        <f t="shared" ca="1" si="180"/>
        <v>#N/A</v>
      </c>
      <c r="R234" s="216" t="e">
        <f t="shared" ca="1" si="180"/>
        <v>#N/A</v>
      </c>
      <c r="S234" s="216" t="e">
        <f t="shared" ca="1" si="180"/>
        <v>#N/A</v>
      </c>
      <c r="T234" s="216" t="e">
        <f t="shared" ca="1" si="180"/>
        <v>#N/A</v>
      </c>
      <c r="U234" s="216" t="e">
        <f t="shared" ca="1" si="180"/>
        <v>#N/A</v>
      </c>
      <c r="V234" s="216" t="e">
        <f t="shared" ca="1" si="180"/>
        <v>#N/A</v>
      </c>
      <c r="W234" s="216" t="e">
        <f t="shared" ca="1" si="180"/>
        <v>#N/A</v>
      </c>
      <c r="X234" s="216" t="e">
        <f t="shared" ca="1" si="180"/>
        <v>#N/A</v>
      </c>
      <c r="Y234" s="216" t="e">
        <f t="shared" ca="1" si="180"/>
        <v>#N/A</v>
      </c>
      <c r="Z234" s="216" t="e">
        <f t="shared" ca="1" si="180"/>
        <v>#N/A</v>
      </c>
      <c r="AA234" s="216" t="e">
        <f t="shared" ca="1" si="180"/>
        <v>#N/A</v>
      </c>
      <c r="AB234" s="216" t="e">
        <f t="shared" ca="1" si="180"/>
        <v>#N/A</v>
      </c>
      <c r="AC234" s="216" t="e">
        <f t="shared" ref="AC234:AR249" ca="1" si="183">IF(ROW()-ROW(AC$105)&lt;=HLOOKUP($M234,$N$97:$AM$99,3,FALSE),INDIRECT($M234&amp;"!"&amp;ADDRESS(ROW()-HLOOKUP($M234,$N$97:$AM$99,3,FALSE)+HLOOKUP($M234,$N$97:$AM$99,2,FALSE),COLUMN(),4)))</f>
        <v>#N/A</v>
      </c>
      <c r="AD234" s="216" t="e">
        <f t="shared" ca="1" si="183"/>
        <v>#N/A</v>
      </c>
      <c r="AE234" s="216" t="e">
        <f t="shared" ca="1" si="183"/>
        <v>#N/A</v>
      </c>
      <c r="AF234" s="216" t="e">
        <f t="shared" ca="1" si="183"/>
        <v>#N/A</v>
      </c>
      <c r="AG234" s="216" t="e">
        <f t="shared" ca="1" si="183"/>
        <v>#N/A</v>
      </c>
      <c r="AH234" s="216" t="e">
        <f t="shared" ca="1" si="183"/>
        <v>#N/A</v>
      </c>
      <c r="AI234" s="216" t="e">
        <f t="shared" ca="1" si="183"/>
        <v>#N/A</v>
      </c>
      <c r="AJ234" s="216" t="e">
        <f t="shared" ca="1" si="183"/>
        <v>#N/A</v>
      </c>
      <c r="AK234" s="216" t="e">
        <f t="shared" ca="1" si="183"/>
        <v>#N/A</v>
      </c>
      <c r="AL234" s="216" t="e">
        <f t="shared" ca="1" si="183"/>
        <v>#N/A</v>
      </c>
      <c r="AM234" s="216" t="e">
        <f t="shared" ca="1" si="183"/>
        <v>#N/A</v>
      </c>
      <c r="AN234" s="216" t="e">
        <f t="shared" ca="1" si="183"/>
        <v>#N/A</v>
      </c>
      <c r="AO234" s="216" t="e">
        <f t="shared" ca="1" si="183"/>
        <v>#N/A</v>
      </c>
      <c r="AP234" s="216" t="e">
        <f t="shared" ca="1" si="183"/>
        <v>#N/A</v>
      </c>
      <c r="AQ234" s="216" t="e">
        <f t="shared" ca="1" si="183"/>
        <v>#N/A</v>
      </c>
      <c r="AR234" s="216" t="e">
        <f t="shared" ca="1" si="183"/>
        <v>#N/A</v>
      </c>
      <c r="AS234" s="223" t="e">
        <f t="shared" ca="1" si="182"/>
        <v>#N/A</v>
      </c>
      <c r="AU234" s="215" t="e">
        <f t="shared" ca="1" si="178"/>
        <v>#N/A</v>
      </c>
      <c r="AV234" s="216" t="e">
        <f t="shared" ca="1" si="178"/>
        <v>#N/A</v>
      </c>
      <c r="AW234" s="217" t="e">
        <f t="shared" ca="1" si="181"/>
        <v>#N/A</v>
      </c>
      <c r="AX234" s="218" t="e">
        <f t="shared" ca="1" si="181"/>
        <v>#N/A</v>
      </c>
      <c r="AY234" s="218" t="e">
        <f t="shared" ca="1" si="181"/>
        <v>#N/A</v>
      </c>
      <c r="AZ234" s="218" t="e">
        <f t="shared" ca="1" si="170"/>
        <v>#N/A</v>
      </c>
      <c r="BA234" s="219" t="e">
        <f t="shared" ca="1" si="170"/>
        <v>#N/A</v>
      </c>
    </row>
    <row r="235" spans="2:53" s="70" customFormat="1" ht="15" customHeight="1">
      <c r="B235"/>
      <c r="C235"/>
      <c r="M235" s="50" t="e">
        <f t="shared" ca="1" si="169"/>
        <v>#N/A</v>
      </c>
      <c r="N235" s="216" t="e">
        <f t="shared" ref="N235:AC250" ca="1" si="184">IF(ROW()-ROW(N$105)&lt;=HLOOKUP($M235,$N$97:$AM$99,3,FALSE),INDIRECT($M235&amp;"!"&amp;ADDRESS(ROW()-HLOOKUP($M235,$N$97:$AM$99,3,FALSE)+HLOOKUP($M235,$N$97:$AM$99,2,FALSE),COLUMN(),4)))</f>
        <v>#N/A</v>
      </c>
      <c r="O235" s="216" t="e">
        <f t="shared" ca="1" si="184"/>
        <v>#N/A</v>
      </c>
      <c r="P235" s="216" t="e">
        <f t="shared" ca="1" si="184"/>
        <v>#N/A</v>
      </c>
      <c r="Q235" s="216" t="e">
        <f t="shared" ca="1" si="184"/>
        <v>#N/A</v>
      </c>
      <c r="R235" s="216" t="e">
        <f t="shared" ca="1" si="184"/>
        <v>#N/A</v>
      </c>
      <c r="S235" s="216" t="e">
        <f t="shared" ca="1" si="184"/>
        <v>#N/A</v>
      </c>
      <c r="T235" s="216" t="e">
        <f t="shared" ca="1" si="184"/>
        <v>#N/A</v>
      </c>
      <c r="U235" s="216" t="e">
        <f t="shared" ca="1" si="184"/>
        <v>#N/A</v>
      </c>
      <c r="V235" s="216" t="e">
        <f t="shared" ca="1" si="184"/>
        <v>#N/A</v>
      </c>
      <c r="W235" s="216" t="e">
        <f t="shared" ca="1" si="184"/>
        <v>#N/A</v>
      </c>
      <c r="X235" s="216" t="e">
        <f t="shared" ca="1" si="184"/>
        <v>#N/A</v>
      </c>
      <c r="Y235" s="216" t="e">
        <f t="shared" ca="1" si="184"/>
        <v>#N/A</v>
      </c>
      <c r="Z235" s="216" t="e">
        <f t="shared" ca="1" si="184"/>
        <v>#N/A</v>
      </c>
      <c r="AA235" s="216" t="e">
        <f t="shared" ca="1" si="184"/>
        <v>#N/A</v>
      </c>
      <c r="AB235" s="216" t="e">
        <f t="shared" ca="1" si="184"/>
        <v>#N/A</v>
      </c>
      <c r="AC235" s="216" t="e">
        <f t="shared" ca="1" si="184"/>
        <v>#N/A</v>
      </c>
      <c r="AD235" s="216" t="e">
        <f t="shared" ca="1" si="183"/>
        <v>#N/A</v>
      </c>
      <c r="AE235" s="216" t="e">
        <f t="shared" ca="1" si="183"/>
        <v>#N/A</v>
      </c>
      <c r="AF235" s="216" t="e">
        <f t="shared" ca="1" si="183"/>
        <v>#N/A</v>
      </c>
      <c r="AG235" s="216" t="e">
        <f t="shared" ca="1" si="183"/>
        <v>#N/A</v>
      </c>
      <c r="AH235" s="216" t="e">
        <f t="shared" ca="1" si="183"/>
        <v>#N/A</v>
      </c>
      <c r="AI235" s="216" t="e">
        <f t="shared" ca="1" si="183"/>
        <v>#N/A</v>
      </c>
      <c r="AJ235" s="216" t="e">
        <f t="shared" ca="1" si="183"/>
        <v>#N/A</v>
      </c>
      <c r="AK235" s="216" t="e">
        <f t="shared" ca="1" si="183"/>
        <v>#N/A</v>
      </c>
      <c r="AL235" s="216" t="e">
        <f t="shared" ca="1" si="183"/>
        <v>#N/A</v>
      </c>
      <c r="AM235" s="216" t="e">
        <f t="shared" ca="1" si="183"/>
        <v>#N/A</v>
      </c>
      <c r="AN235" s="216" t="e">
        <f t="shared" ca="1" si="183"/>
        <v>#N/A</v>
      </c>
      <c r="AO235" s="216" t="e">
        <f t="shared" ca="1" si="183"/>
        <v>#N/A</v>
      </c>
      <c r="AP235" s="216" t="e">
        <f t="shared" ca="1" si="183"/>
        <v>#N/A</v>
      </c>
      <c r="AQ235" s="216" t="e">
        <f t="shared" ca="1" si="183"/>
        <v>#N/A</v>
      </c>
      <c r="AR235" s="216" t="e">
        <f t="shared" ca="1" si="183"/>
        <v>#N/A</v>
      </c>
      <c r="AS235" s="223" t="e">
        <f t="shared" ca="1" si="182"/>
        <v>#N/A</v>
      </c>
      <c r="AU235" s="215" t="e">
        <f t="shared" ca="1" si="178"/>
        <v>#N/A</v>
      </c>
      <c r="AV235" s="216" t="e">
        <f t="shared" ca="1" si="178"/>
        <v>#N/A</v>
      </c>
      <c r="AW235" s="217" t="e">
        <f t="shared" ca="1" si="181"/>
        <v>#N/A</v>
      </c>
      <c r="AX235" s="218" t="e">
        <f t="shared" ca="1" si="181"/>
        <v>#N/A</v>
      </c>
      <c r="AY235" s="218" t="e">
        <f t="shared" ca="1" si="181"/>
        <v>#N/A</v>
      </c>
      <c r="AZ235" s="218" t="e">
        <f t="shared" ca="1" si="170"/>
        <v>#N/A</v>
      </c>
      <c r="BA235" s="219" t="e">
        <f t="shared" ca="1" si="170"/>
        <v>#N/A</v>
      </c>
    </row>
    <row r="236" spans="2:53" s="70" customFormat="1" ht="15" customHeight="1">
      <c r="B236"/>
      <c r="C236"/>
      <c r="M236" s="50" t="e">
        <f t="shared" ref="M236:M255" ca="1" si="185">IF(ROW()-ROW($M$105)&lt;=HLOOKUP(M235,$N$97:$AM$99,3,FALSE),M235,INDIRECT(ADDRESS(ROW($M$97),HLOOKUP(M235,$N$97:$AM$100,4,FALSE)+1,4)))</f>
        <v>#N/A</v>
      </c>
      <c r="N236" s="216" t="e">
        <f t="shared" ca="1" si="184"/>
        <v>#N/A</v>
      </c>
      <c r="O236" s="216" t="e">
        <f t="shared" ca="1" si="184"/>
        <v>#N/A</v>
      </c>
      <c r="P236" s="216" t="e">
        <f t="shared" ca="1" si="184"/>
        <v>#N/A</v>
      </c>
      <c r="Q236" s="216" t="e">
        <f t="shared" ca="1" si="184"/>
        <v>#N/A</v>
      </c>
      <c r="R236" s="216" t="e">
        <f t="shared" ca="1" si="184"/>
        <v>#N/A</v>
      </c>
      <c r="S236" s="216" t="e">
        <f t="shared" ca="1" si="184"/>
        <v>#N/A</v>
      </c>
      <c r="T236" s="216" t="e">
        <f t="shared" ca="1" si="184"/>
        <v>#N/A</v>
      </c>
      <c r="U236" s="216" t="e">
        <f t="shared" ca="1" si="184"/>
        <v>#N/A</v>
      </c>
      <c r="V236" s="216" t="e">
        <f t="shared" ca="1" si="184"/>
        <v>#N/A</v>
      </c>
      <c r="W236" s="216" t="e">
        <f t="shared" ca="1" si="184"/>
        <v>#N/A</v>
      </c>
      <c r="X236" s="216" t="e">
        <f t="shared" ca="1" si="184"/>
        <v>#N/A</v>
      </c>
      <c r="Y236" s="216" t="e">
        <f t="shared" ca="1" si="184"/>
        <v>#N/A</v>
      </c>
      <c r="Z236" s="216" t="e">
        <f t="shared" ca="1" si="184"/>
        <v>#N/A</v>
      </c>
      <c r="AA236" s="216" t="e">
        <f t="shared" ca="1" si="184"/>
        <v>#N/A</v>
      </c>
      <c r="AB236" s="216" t="e">
        <f t="shared" ca="1" si="184"/>
        <v>#N/A</v>
      </c>
      <c r="AC236" s="216" t="e">
        <f t="shared" ca="1" si="184"/>
        <v>#N/A</v>
      </c>
      <c r="AD236" s="216" t="e">
        <f t="shared" ca="1" si="183"/>
        <v>#N/A</v>
      </c>
      <c r="AE236" s="216" t="e">
        <f t="shared" ca="1" si="183"/>
        <v>#N/A</v>
      </c>
      <c r="AF236" s="216" t="e">
        <f t="shared" ca="1" si="183"/>
        <v>#N/A</v>
      </c>
      <c r="AG236" s="216" t="e">
        <f t="shared" ca="1" si="183"/>
        <v>#N/A</v>
      </c>
      <c r="AH236" s="216" t="e">
        <f t="shared" ca="1" si="183"/>
        <v>#N/A</v>
      </c>
      <c r="AI236" s="216" t="e">
        <f t="shared" ca="1" si="183"/>
        <v>#N/A</v>
      </c>
      <c r="AJ236" s="216" t="e">
        <f t="shared" ca="1" si="183"/>
        <v>#N/A</v>
      </c>
      <c r="AK236" s="216" t="e">
        <f t="shared" ca="1" si="183"/>
        <v>#N/A</v>
      </c>
      <c r="AL236" s="216" t="e">
        <f t="shared" ca="1" si="183"/>
        <v>#N/A</v>
      </c>
      <c r="AM236" s="216" t="e">
        <f t="shared" ca="1" si="183"/>
        <v>#N/A</v>
      </c>
      <c r="AN236" s="216" t="e">
        <f t="shared" ca="1" si="183"/>
        <v>#N/A</v>
      </c>
      <c r="AO236" s="216" t="e">
        <f t="shared" ca="1" si="183"/>
        <v>#N/A</v>
      </c>
      <c r="AP236" s="216" t="e">
        <f t="shared" ca="1" si="183"/>
        <v>#N/A</v>
      </c>
      <c r="AQ236" s="216" t="e">
        <f t="shared" ca="1" si="183"/>
        <v>#N/A</v>
      </c>
      <c r="AR236" s="216" t="e">
        <f t="shared" ca="1" si="183"/>
        <v>#N/A</v>
      </c>
      <c r="AS236" s="223" t="e">
        <f t="shared" ca="1" si="182"/>
        <v>#N/A</v>
      </c>
      <c r="AU236" s="215" t="e">
        <f t="shared" ca="1" si="178"/>
        <v>#N/A</v>
      </c>
      <c r="AV236" s="216" t="e">
        <f t="shared" ca="1" si="178"/>
        <v>#N/A</v>
      </c>
      <c r="AW236" s="217" t="e">
        <f t="shared" ca="1" si="181"/>
        <v>#N/A</v>
      </c>
      <c r="AX236" s="218" t="e">
        <f t="shared" ca="1" si="181"/>
        <v>#N/A</v>
      </c>
      <c r="AY236" s="218" t="e">
        <f t="shared" ca="1" si="181"/>
        <v>#N/A</v>
      </c>
      <c r="AZ236" s="218" t="e">
        <f t="shared" ref="AZ236:BA255" ca="1" si="186">IF(ROW()-ROW(T$105)&lt;=HLOOKUP($M236,$N$97:$AM$99,3,FALSE),INDIRECT($M236&amp;"!"&amp;ADDRESS(ROW()+21-HLOOKUP($M236,$N$97:$AM$99,3,FALSE)+HLOOKUP($M236,$N$97:$AM$99,2,FALSE),COLUMN(T236),4)))</f>
        <v>#N/A</v>
      </c>
      <c r="BA236" s="219" t="e">
        <f t="shared" ca="1" si="186"/>
        <v>#N/A</v>
      </c>
    </row>
    <row r="237" spans="2:53" s="70" customFormat="1" ht="15" customHeight="1">
      <c r="B237"/>
      <c r="C237"/>
      <c r="M237" s="50" t="e">
        <f t="shared" ca="1" si="185"/>
        <v>#N/A</v>
      </c>
      <c r="N237" s="216" t="e">
        <f t="shared" ca="1" si="184"/>
        <v>#N/A</v>
      </c>
      <c r="O237" s="216" t="e">
        <f t="shared" ca="1" si="184"/>
        <v>#N/A</v>
      </c>
      <c r="P237" s="216" t="e">
        <f t="shared" ca="1" si="184"/>
        <v>#N/A</v>
      </c>
      <c r="Q237" s="216" t="e">
        <f t="shared" ca="1" si="184"/>
        <v>#N/A</v>
      </c>
      <c r="R237" s="216" t="e">
        <f t="shared" ca="1" si="184"/>
        <v>#N/A</v>
      </c>
      <c r="S237" s="216" t="e">
        <f t="shared" ca="1" si="184"/>
        <v>#N/A</v>
      </c>
      <c r="T237" s="216" t="e">
        <f t="shared" ca="1" si="184"/>
        <v>#N/A</v>
      </c>
      <c r="U237" s="216" t="e">
        <f t="shared" ca="1" si="184"/>
        <v>#N/A</v>
      </c>
      <c r="V237" s="216" t="e">
        <f t="shared" ca="1" si="184"/>
        <v>#N/A</v>
      </c>
      <c r="W237" s="216" t="e">
        <f t="shared" ca="1" si="184"/>
        <v>#N/A</v>
      </c>
      <c r="X237" s="216" t="e">
        <f t="shared" ca="1" si="184"/>
        <v>#N/A</v>
      </c>
      <c r="Y237" s="216" t="e">
        <f t="shared" ca="1" si="184"/>
        <v>#N/A</v>
      </c>
      <c r="Z237" s="216" t="e">
        <f t="shared" ca="1" si="184"/>
        <v>#N/A</v>
      </c>
      <c r="AA237" s="216" t="e">
        <f t="shared" ca="1" si="184"/>
        <v>#N/A</v>
      </c>
      <c r="AB237" s="216" t="e">
        <f t="shared" ca="1" si="184"/>
        <v>#N/A</v>
      </c>
      <c r="AC237" s="216" t="e">
        <f t="shared" ca="1" si="184"/>
        <v>#N/A</v>
      </c>
      <c r="AD237" s="216" t="e">
        <f t="shared" ca="1" si="183"/>
        <v>#N/A</v>
      </c>
      <c r="AE237" s="216" t="e">
        <f t="shared" ca="1" si="183"/>
        <v>#N/A</v>
      </c>
      <c r="AF237" s="216" t="e">
        <f t="shared" ca="1" si="183"/>
        <v>#N/A</v>
      </c>
      <c r="AG237" s="216" t="e">
        <f t="shared" ca="1" si="183"/>
        <v>#N/A</v>
      </c>
      <c r="AH237" s="216" t="e">
        <f t="shared" ca="1" si="183"/>
        <v>#N/A</v>
      </c>
      <c r="AI237" s="216" t="e">
        <f t="shared" ca="1" si="183"/>
        <v>#N/A</v>
      </c>
      <c r="AJ237" s="216" t="e">
        <f t="shared" ca="1" si="183"/>
        <v>#N/A</v>
      </c>
      <c r="AK237" s="216" t="e">
        <f t="shared" ca="1" si="183"/>
        <v>#N/A</v>
      </c>
      <c r="AL237" s="216" t="e">
        <f t="shared" ca="1" si="183"/>
        <v>#N/A</v>
      </c>
      <c r="AM237" s="216" t="e">
        <f t="shared" ca="1" si="183"/>
        <v>#N/A</v>
      </c>
      <c r="AN237" s="216" t="e">
        <f t="shared" ca="1" si="183"/>
        <v>#N/A</v>
      </c>
      <c r="AO237" s="216" t="e">
        <f t="shared" ca="1" si="183"/>
        <v>#N/A</v>
      </c>
      <c r="AP237" s="216" t="e">
        <f t="shared" ca="1" si="183"/>
        <v>#N/A</v>
      </c>
      <c r="AQ237" s="216" t="e">
        <f t="shared" ca="1" si="183"/>
        <v>#N/A</v>
      </c>
      <c r="AR237" s="216" t="e">
        <f t="shared" ca="1" si="183"/>
        <v>#N/A</v>
      </c>
      <c r="AS237" s="223" t="e">
        <f t="shared" ca="1" si="182"/>
        <v>#N/A</v>
      </c>
      <c r="AU237" s="215" t="e">
        <f t="shared" ca="1" si="178"/>
        <v>#N/A</v>
      </c>
      <c r="AV237" s="216" t="e">
        <f t="shared" ca="1" si="178"/>
        <v>#N/A</v>
      </c>
      <c r="AW237" s="217" t="e">
        <f t="shared" ca="1" si="181"/>
        <v>#N/A</v>
      </c>
      <c r="AX237" s="218" t="e">
        <f t="shared" ca="1" si="181"/>
        <v>#N/A</v>
      </c>
      <c r="AY237" s="218" t="e">
        <f t="shared" ca="1" si="181"/>
        <v>#N/A</v>
      </c>
      <c r="AZ237" s="218" t="e">
        <f t="shared" ca="1" si="186"/>
        <v>#N/A</v>
      </c>
      <c r="BA237" s="219" t="e">
        <f t="shared" ca="1" si="186"/>
        <v>#N/A</v>
      </c>
    </row>
    <row r="238" spans="2:53" s="70" customFormat="1" ht="15" customHeight="1">
      <c r="B238"/>
      <c r="C238"/>
      <c r="M238" s="50" t="e">
        <f t="shared" ca="1" si="185"/>
        <v>#N/A</v>
      </c>
      <c r="N238" s="216" t="e">
        <f t="shared" ca="1" si="184"/>
        <v>#N/A</v>
      </c>
      <c r="O238" s="216" t="e">
        <f t="shared" ca="1" si="184"/>
        <v>#N/A</v>
      </c>
      <c r="P238" s="216" t="e">
        <f t="shared" ca="1" si="184"/>
        <v>#N/A</v>
      </c>
      <c r="Q238" s="216" t="e">
        <f t="shared" ca="1" si="184"/>
        <v>#N/A</v>
      </c>
      <c r="R238" s="216" t="e">
        <f t="shared" ca="1" si="184"/>
        <v>#N/A</v>
      </c>
      <c r="S238" s="216" t="e">
        <f t="shared" ca="1" si="184"/>
        <v>#N/A</v>
      </c>
      <c r="T238" s="216" t="e">
        <f t="shared" ca="1" si="184"/>
        <v>#N/A</v>
      </c>
      <c r="U238" s="216" t="e">
        <f t="shared" ca="1" si="184"/>
        <v>#N/A</v>
      </c>
      <c r="V238" s="216" t="e">
        <f t="shared" ca="1" si="184"/>
        <v>#N/A</v>
      </c>
      <c r="W238" s="216" t="e">
        <f t="shared" ca="1" si="184"/>
        <v>#N/A</v>
      </c>
      <c r="X238" s="216" t="e">
        <f t="shared" ca="1" si="184"/>
        <v>#N/A</v>
      </c>
      <c r="Y238" s="216" t="e">
        <f t="shared" ca="1" si="184"/>
        <v>#N/A</v>
      </c>
      <c r="Z238" s="216" t="e">
        <f t="shared" ca="1" si="184"/>
        <v>#N/A</v>
      </c>
      <c r="AA238" s="216" t="e">
        <f t="shared" ca="1" si="184"/>
        <v>#N/A</v>
      </c>
      <c r="AB238" s="216" t="e">
        <f t="shared" ca="1" si="184"/>
        <v>#N/A</v>
      </c>
      <c r="AC238" s="216" t="e">
        <f t="shared" ca="1" si="184"/>
        <v>#N/A</v>
      </c>
      <c r="AD238" s="216" t="e">
        <f t="shared" ca="1" si="183"/>
        <v>#N/A</v>
      </c>
      <c r="AE238" s="216" t="e">
        <f t="shared" ca="1" si="183"/>
        <v>#N/A</v>
      </c>
      <c r="AF238" s="216" t="e">
        <f t="shared" ca="1" si="183"/>
        <v>#N/A</v>
      </c>
      <c r="AG238" s="216" t="e">
        <f t="shared" ca="1" si="183"/>
        <v>#N/A</v>
      </c>
      <c r="AH238" s="216" t="e">
        <f t="shared" ca="1" si="183"/>
        <v>#N/A</v>
      </c>
      <c r="AI238" s="216" t="e">
        <f t="shared" ca="1" si="183"/>
        <v>#N/A</v>
      </c>
      <c r="AJ238" s="216" t="e">
        <f t="shared" ca="1" si="183"/>
        <v>#N/A</v>
      </c>
      <c r="AK238" s="216" t="e">
        <f t="shared" ca="1" si="183"/>
        <v>#N/A</v>
      </c>
      <c r="AL238" s="216" t="e">
        <f t="shared" ca="1" si="183"/>
        <v>#N/A</v>
      </c>
      <c r="AM238" s="216" t="e">
        <f t="shared" ca="1" si="183"/>
        <v>#N/A</v>
      </c>
      <c r="AN238" s="216" t="e">
        <f t="shared" ca="1" si="183"/>
        <v>#N/A</v>
      </c>
      <c r="AO238" s="216" t="e">
        <f t="shared" ca="1" si="183"/>
        <v>#N/A</v>
      </c>
      <c r="AP238" s="216" t="e">
        <f t="shared" ca="1" si="183"/>
        <v>#N/A</v>
      </c>
      <c r="AQ238" s="216" t="e">
        <f t="shared" ca="1" si="183"/>
        <v>#N/A</v>
      </c>
      <c r="AR238" s="216" t="e">
        <f t="shared" ca="1" si="183"/>
        <v>#N/A</v>
      </c>
      <c r="AS238" s="223" t="e">
        <f t="shared" ca="1" si="182"/>
        <v>#N/A</v>
      </c>
      <c r="AU238" s="215" t="e">
        <f t="shared" ca="1" si="178"/>
        <v>#N/A</v>
      </c>
      <c r="AV238" s="216" t="e">
        <f t="shared" ca="1" si="178"/>
        <v>#N/A</v>
      </c>
      <c r="AW238" s="217" t="e">
        <f t="shared" ca="1" si="181"/>
        <v>#N/A</v>
      </c>
      <c r="AX238" s="218" t="e">
        <f t="shared" ca="1" si="181"/>
        <v>#N/A</v>
      </c>
      <c r="AY238" s="218" t="e">
        <f t="shared" ca="1" si="181"/>
        <v>#N/A</v>
      </c>
      <c r="AZ238" s="218" t="e">
        <f t="shared" ca="1" si="186"/>
        <v>#N/A</v>
      </c>
      <c r="BA238" s="219" t="e">
        <f t="shared" ca="1" si="186"/>
        <v>#N/A</v>
      </c>
    </row>
    <row r="239" spans="2:53" s="70" customFormat="1" ht="15" customHeight="1">
      <c r="B239"/>
      <c r="C239"/>
      <c r="M239" s="50" t="e">
        <f t="shared" ca="1" si="185"/>
        <v>#N/A</v>
      </c>
      <c r="N239" s="216" t="e">
        <f t="shared" ca="1" si="184"/>
        <v>#N/A</v>
      </c>
      <c r="O239" s="216" t="e">
        <f t="shared" ca="1" si="184"/>
        <v>#N/A</v>
      </c>
      <c r="P239" s="216" t="e">
        <f t="shared" ca="1" si="184"/>
        <v>#N/A</v>
      </c>
      <c r="Q239" s="216" t="e">
        <f t="shared" ca="1" si="184"/>
        <v>#N/A</v>
      </c>
      <c r="R239" s="216" t="e">
        <f t="shared" ca="1" si="184"/>
        <v>#N/A</v>
      </c>
      <c r="S239" s="216" t="e">
        <f t="shared" ca="1" si="184"/>
        <v>#N/A</v>
      </c>
      <c r="T239" s="216" t="e">
        <f t="shared" ca="1" si="184"/>
        <v>#N/A</v>
      </c>
      <c r="U239" s="216" t="e">
        <f t="shared" ca="1" si="184"/>
        <v>#N/A</v>
      </c>
      <c r="V239" s="216" t="e">
        <f t="shared" ca="1" si="184"/>
        <v>#N/A</v>
      </c>
      <c r="W239" s="216" t="e">
        <f t="shared" ca="1" si="184"/>
        <v>#N/A</v>
      </c>
      <c r="X239" s="216" t="e">
        <f t="shared" ca="1" si="184"/>
        <v>#N/A</v>
      </c>
      <c r="Y239" s="216" t="e">
        <f t="shared" ca="1" si="184"/>
        <v>#N/A</v>
      </c>
      <c r="Z239" s="216" t="e">
        <f t="shared" ca="1" si="184"/>
        <v>#N/A</v>
      </c>
      <c r="AA239" s="216" t="e">
        <f t="shared" ca="1" si="184"/>
        <v>#N/A</v>
      </c>
      <c r="AB239" s="216" t="e">
        <f t="shared" ca="1" si="184"/>
        <v>#N/A</v>
      </c>
      <c r="AC239" s="216" t="e">
        <f t="shared" ca="1" si="184"/>
        <v>#N/A</v>
      </c>
      <c r="AD239" s="216" t="e">
        <f t="shared" ca="1" si="183"/>
        <v>#N/A</v>
      </c>
      <c r="AE239" s="216" t="e">
        <f t="shared" ca="1" si="183"/>
        <v>#N/A</v>
      </c>
      <c r="AF239" s="216" t="e">
        <f t="shared" ca="1" si="183"/>
        <v>#N/A</v>
      </c>
      <c r="AG239" s="216" t="e">
        <f t="shared" ca="1" si="183"/>
        <v>#N/A</v>
      </c>
      <c r="AH239" s="216" t="e">
        <f t="shared" ca="1" si="183"/>
        <v>#N/A</v>
      </c>
      <c r="AI239" s="216" t="e">
        <f t="shared" ca="1" si="183"/>
        <v>#N/A</v>
      </c>
      <c r="AJ239" s="216" t="e">
        <f t="shared" ca="1" si="183"/>
        <v>#N/A</v>
      </c>
      <c r="AK239" s="216" t="e">
        <f t="shared" ca="1" si="183"/>
        <v>#N/A</v>
      </c>
      <c r="AL239" s="216" t="e">
        <f t="shared" ca="1" si="183"/>
        <v>#N/A</v>
      </c>
      <c r="AM239" s="216" t="e">
        <f t="shared" ca="1" si="183"/>
        <v>#N/A</v>
      </c>
      <c r="AN239" s="216" t="e">
        <f t="shared" ca="1" si="183"/>
        <v>#N/A</v>
      </c>
      <c r="AO239" s="216" t="e">
        <f t="shared" ca="1" si="183"/>
        <v>#N/A</v>
      </c>
      <c r="AP239" s="216" t="e">
        <f t="shared" ca="1" si="183"/>
        <v>#N/A</v>
      </c>
      <c r="AQ239" s="216" t="e">
        <f t="shared" ca="1" si="183"/>
        <v>#N/A</v>
      </c>
      <c r="AR239" s="216" t="e">
        <f t="shared" ca="1" si="183"/>
        <v>#N/A</v>
      </c>
      <c r="AS239" s="223" t="e">
        <f t="shared" ca="1" si="182"/>
        <v>#N/A</v>
      </c>
      <c r="AU239" s="215" t="e">
        <f t="shared" ca="1" si="178"/>
        <v>#N/A</v>
      </c>
      <c r="AV239" s="216" t="e">
        <f t="shared" ca="1" si="178"/>
        <v>#N/A</v>
      </c>
      <c r="AW239" s="217" t="e">
        <f t="shared" ca="1" si="181"/>
        <v>#N/A</v>
      </c>
      <c r="AX239" s="218" t="e">
        <f t="shared" ca="1" si="181"/>
        <v>#N/A</v>
      </c>
      <c r="AY239" s="218" t="e">
        <f t="shared" ca="1" si="181"/>
        <v>#N/A</v>
      </c>
      <c r="AZ239" s="218" t="e">
        <f t="shared" ca="1" si="186"/>
        <v>#N/A</v>
      </c>
      <c r="BA239" s="219" t="e">
        <f t="shared" ca="1" si="186"/>
        <v>#N/A</v>
      </c>
    </row>
    <row r="240" spans="2:53" s="70" customFormat="1" ht="15" customHeight="1">
      <c r="B240"/>
      <c r="C240"/>
      <c r="M240" s="50" t="e">
        <f t="shared" ca="1" si="185"/>
        <v>#N/A</v>
      </c>
      <c r="N240" s="216" t="e">
        <f t="shared" ca="1" si="184"/>
        <v>#N/A</v>
      </c>
      <c r="O240" s="216" t="e">
        <f t="shared" ca="1" si="184"/>
        <v>#N/A</v>
      </c>
      <c r="P240" s="216" t="e">
        <f t="shared" ca="1" si="184"/>
        <v>#N/A</v>
      </c>
      <c r="Q240" s="216" t="e">
        <f t="shared" ca="1" si="184"/>
        <v>#N/A</v>
      </c>
      <c r="R240" s="216" t="e">
        <f t="shared" ca="1" si="184"/>
        <v>#N/A</v>
      </c>
      <c r="S240" s="216" t="e">
        <f t="shared" ca="1" si="184"/>
        <v>#N/A</v>
      </c>
      <c r="T240" s="216" t="e">
        <f t="shared" ca="1" si="184"/>
        <v>#N/A</v>
      </c>
      <c r="U240" s="216" t="e">
        <f t="shared" ca="1" si="184"/>
        <v>#N/A</v>
      </c>
      <c r="V240" s="216" t="e">
        <f t="shared" ca="1" si="184"/>
        <v>#N/A</v>
      </c>
      <c r="W240" s="216" t="e">
        <f t="shared" ca="1" si="184"/>
        <v>#N/A</v>
      </c>
      <c r="X240" s="216" t="e">
        <f t="shared" ca="1" si="184"/>
        <v>#N/A</v>
      </c>
      <c r="Y240" s="216" t="e">
        <f t="shared" ca="1" si="184"/>
        <v>#N/A</v>
      </c>
      <c r="Z240" s="216" t="e">
        <f t="shared" ca="1" si="184"/>
        <v>#N/A</v>
      </c>
      <c r="AA240" s="216" t="e">
        <f t="shared" ca="1" si="184"/>
        <v>#N/A</v>
      </c>
      <c r="AB240" s="216" t="e">
        <f t="shared" ca="1" si="184"/>
        <v>#N/A</v>
      </c>
      <c r="AC240" s="216" t="e">
        <f t="shared" ca="1" si="184"/>
        <v>#N/A</v>
      </c>
      <c r="AD240" s="216" t="e">
        <f t="shared" ca="1" si="183"/>
        <v>#N/A</v>
      </c>
      <c r="AE240" s="216" t="e">
        <f t="shared" ca="1" si="183"/>
        <v>#N/A</v>
      </c>
      <c r="AF240" s="216" t="e">
        <f t="shared" ca="1" si="183"/>
        <v>#N/A</v>
      </c>
      <c r="AG240" s="216" t="e">
        <f t="shared" ca="1" si="183"/>
        <v>#N/A</v>
      </c>
      <c r="AH240" s="216" t="e">
        <f t="shared" ca="1" si="183"/>
        <v>#N/A</v>
      </c>
      <c r="AI240" s="216" t="e">
        <f t="shared" ca="1" si="183"/>
        <v>#N/A</v>
      </c>
      <c r="AJ240" s="216" t="e">
        <f t="shared" ca="1" si="183"/>
        <v>#N/A</v>
      </c>
      <c r="AK240" s="216" t="e">
        <f t="shared" ca="1" si="183"/>
        <v>#N/A</v>
      </c>
      <c r="AL240" s="216" t="e">
        <f t="shared" ca="1" si="183"/>
        <v>#N/A</v>
      </c>
      <c r="AM240" s="216" t="e">
        <f t="shared" ca="1" si="183"/>
        <v>#N/A</v>
      </c>
      <c r="AN240" s="216" t="e">
        <f t="shared" ca="1" si="183"/>
        <v>#N/A</v>
      </c>
      <c r="AO240" s="216" t="e">
        <f t="shared" ca="1" si="183"/>
        <v>#N/A</v>
      </c>
      <c r="AP240" s="216" t="e">
        <f t="shared" ca="1" si="183"/>
        <v>#N/A</v>
      </c>
      <c r="AQ240" s="216" t="e">
        <f t="shared" ca="1" si="183"/>
        <v>#N/A</v>
      </c>
      <c r="AR240" s="216" t="e">
        <f t="shared" ca="1" si="183"/>
        <v>#N/A</v>
      </c>
      <c r="AS240" s="223" t="e">
        <f t="shared" ca="1" si="182"/>
        <v>#N/A</v>
      </c>
      <c r="AU240" s="215" t="e">
        <f t="shared" ca="1" si="178"/>
        <v>#N/A</v>
      </c>
      <c r="AV240" s="216" t="e">
        <f t="shared" ca="1" si="178"/>
        <v>#N/A</v>
      </c>
      <c r="AW240" s="217" t="e">
        <f t="shared" ca="1" si="181"/>
        <v>#N/A</v>
      </c>
      <c r="AX240" s="218" t="e">
        <f t="shared" ca="1" si="181"/>
        <v>#N/A</v>
      </c>
      <c r="AY240" s="218" t="e">
        <f t="shared" ca="1" si="181"/>
        <v>#N/A</v>
      </c>
      <c r="AZ240" s="218" t="e">
        <f t="shared" ca="1" si="186"/>
        <v>#N/A</v>
      </c>
      <c r="BA240" s="219" t="e">
        <f t="shared" ca="1" si="186"/>
        <v>#N/A</v>
      </c>
    </row>
    <row r="241" spans="2:53" s="70" customFormat="1" ht="15" customHeight="1">
      <c r="B241"/>
      <c r="C241"/>
      <c r="M241" s="50" t="e">
        <f t="shared" ca="1" si="185"/>
        <v>#N/A</v>
      </c>
      <c r="N241" s="216" t="e">
        <f t="shared" ca="1" si="184"/>
        <v>#N/A</v>
      </c>
      <c r="O241" s="216" t="e">
        <f t="shared" ca="1" si="184"/>
        <v>#N/A</v>
      </c>
      <c r="P241" s="216" t="e">
        <f t="shared" ca="1" si="184"/>
        <v>#N/A</v>
      </c>
      <c r="Q241" s="216" t="e">
        <f t="shared" ca="1" si="184"/>
        <v>#N/A</v>
      </c>
      <c r="R241" s="216" t="e">
        <f t="shared" ca="1" si="184"/>
        <v>#N/A</v>
      </c>
      <c r="S241" s="216" t="e">
        <f t="shared" ca="1" si="184"/>
        <v>#N/A</v>
      </c>
      <c r="T241" s="216" t="e">
        <f t="shared" ca="1" si="184"/>
        <v>#N/A</v>
      </c>
      <c r="U241" s="216" t="e">
        <f t="shared" ca="1" si="184"/>
        <v>#N/A</v>
      </c>
      <c r="V241" s="216" t="e">
        <f t="shared" ca="1" si="184"/>
        <v>#N/A</v>
      </c>
      <c r="W241" s="216" t="e">
        <f t="shared" ca="1" si="184"/>
        <v>#N/A</v>
      </c>
      <c r="X241" s="216" t="e">
        <f t="shared" ca="1" si="184"/>
        <v>#N/A</v>
      </c>
      <c r="Y241" s="216" t="e">
        <f t="shared" ca="1" si="184"/>
        <v>#N/A</v>
      </c>
      <c r="Z241" s="216" t="e">
        <f t="shared" ca="1" si="184"/>
        <v>#N/A</v>
      </c>
      <c r="AA241" s="216" t="e">
        <f t="shared" ca="1" si="184"/>
        <v>#N/A</v>
      </c>
      <c r="AB241" s="216" t="e">
        <f t="shared" ca="1" si="184"/>
        <v>#N/A</v>
      </c>
      <c r="AC241" s="216" t="e">
        <f t="shared" ca="1" si="184"/>
        <v>#N/A</v>
      </c>
      <c r="AD241" s="216" t="e">
        <f t="shared" ca="1" si="183"/>
        <v>#N/A</v>
      </c>
      <c r="AE241" s="216" t="e">
        <f t="shared" ca="1" si="183"/>
        <v>#N/A</v>
      </c>
      <c r="AF241" s="216" t="e">
        <f t="shared" ca="1" si="183"/>
        <v>#N/A</v>
      </c>
      <c r="AG241" s="216" t="e">
        <f t="shared" ca="1" si="183"/>
        <v>#N/A</v>
      </c>
      <c r="AH241" s="216" t="e">
        <f t="shared" ca="1" si="183"/>
        <v>#N/A</v>
      </c>
      <c r="AI241" s="216" t="e">
        <f t="shared" ca="1" si="183"/>
        <v>#N/A</v>
      </c>
      <c r="AJ241" s="216" t="e">
        <f t="shared" ca="1" si="183"/>
        <v>#N/A</v>
      </c>
      <c r="AK241" s="216" t="e">
        <f t="shared" ca="1" si="183"/>
        <v>#N/A</v>
      </c>
      <c r="AL241" s="216" t="e">
        <f t="shared" ca="1" si="183"/>
        <v>#N/A</v>
      </c>
      <c r="AM241" s="216" t="e">
        <f t="shared" ca="1" si="183"/>
        <v>#N/A</v>
      </c>
      <c r="AN241" s="216" t="e">
        <f t="shared" ca="1" si="183"/>
        <v>#N/A</v>
      </c>
      <c r="AO241" s="216" t="e">
        <f t="shared" ca="1" si="183"/>
        <v>#N/A</v>
      </c>
      <c r="AP241" s="216" t="e">
        <f t="shared" ca="1" si="183"/>
        <v>#N/A</v>
      </c>
      <c r="AQ241" s="216" t="e">
        <f t="shared" ca="1" si="183"/>
        <v>#N/A</v>
      </c>
      <c r="AR241" s="216" t="e">
        <f t="shared" ca="1" si="183"/>
        <v>#N/A</v>
      </c>
      <c r="AS241" s="223" t="e">
        <f t="shared" ca="1" si="182"/>
        <v>#N/A</v>
      </c>
      <c r="AU241" s="215" t="e">
        <f t="shared" ca="1" si="178"/>
        <v>#N/A</v>
      </c>
      <c r="AV241" s="216" t="e">
        <f t="shared" ca="1" si="178"/>
        <v>#N/A</v>
      </c>
      <c r="AW241" s="217" t="e">
        <f t="shared" ca="1" si="181"/>
        <v>#N/A</v>
      </c>
      <c r="AX241" s="218" t="e">
        <f t="shared" ca="1" si="181"/>
        <v>#N/A</v>
      </c>
      <c r="AY241" s="218" t="e">
        <f t="shared" ca="1" si="181"/>
        <v>#N/A</v>
      </c>
      <c r="AZ241" s="218" t="e">
        <f t="shared" ca="1" si="186"/>
        <v>#N/A</v>
      </c>
      <c r="BA241" s="219" t="e">
        <f t="shared" ca="1" si="186"/>
        <v>#N/A</v>
      </c>
    </row>
    <row r="242" spans="2:53" s="70" customFormat="1" ht="15" customHeight="1">
      <c r="B242"/>
      <c r="C242"/>
      <c r="M242" s="50" t="e">
        <f t="shared" ca="1" si="185"/>
        <v>#N/A</v>
      </c>
      <c r="N242" s="216" t="e">
        <f t="shared" ca="1" si="184"/>
        <v>#N/A</v>
      </c>
      <c r="O242" s="216" t="e">
        <f t="shared" ca="1" si="184"/>
        <v>#N/A</v>
      </c>
      <c r="P242" s="216" t="e">
        <f t="shared" ca="1" si="184"/>
        <v>#N/A</v>
      </c>
      <c r="Q242" s="216" t="e">
        <f t="shared" ca="1" si="184"/>
        <v>#N/A</v>
      </c>
      <c r="R242" s="216" t="e">
        <f t="shared" ca="1" si="184"/>
        <v>#N/A</v>
      </c>
      <c r="S242" s="216" t="e">
        <f t="shared" ca="1" si="184"/>
        <v>#N/A</v>
      </c>
      <c r="T242" s="216" t="e">
        <f t="shared" ca="1" si="184"/>
        <v>#N/A</v>
      </c>
      <c r="U242" s="216" t="e">
        <f t="shared" ca="1" si="184"/>
        <v>#N/A</v>
      </c>
      <c r="V242" s="216" t="e">
        <f t="shared" ca="1" si="184"/>
        <v>#N/A</v>
      </c>
      <c r="W242" s="216" t="e">
        <f t="shared" ca="1" si="184"/>
        <v>#N/A</v>
      </c>
      <c r="X242" s="216" t="e">
        <f t="shared" ca="1" si="184"/>
        <v>#N/A</v>
      </c>
      <c r="Y242" s="216" t="e">
        <f t="shared" ca="1" si="184"/>
        <v>#N/A</v>
      </c>
      <c r="Z242" s="216" t="e">
        <f t="shared" ca="1" si="184"/>
        <v>#N/A</v>
      </c>
      <c r="AA242" s="216" t="e">
        <f t="shared" ca="1" si="184"/>
        <v>#N/A</v>
      </c>
      <c r="AB242" s="216" t="e">
        <f t="shared" ca="1" si="184"/>
        <v>#N/A</v>
      </c>
      <c r="AC242" s="216" t="e">
        <f t="shared" ca="1" si="184"/>
        <v>#N/A</v>
      </c>
      <c r="AD242" s="216" t="e">
        <f t="shared" ca="1" si="183"/>
        <v>#N/A</v>
      </c>
      <c r="AE242" s="216" t="e">
        <f t="shared" ca="1" si="183"/>
        <v>#N/A</v>
      </c>
      <c r="AF242" s="216" t="e">
        <f t="shared" ca="1" si="183"/>
        <v>#N/A</v>
      </c>
      <c r="AG242" s="216" t="e">
        <f t="shared" ca="1" si="183"/>
        <v>#N/A</v>
      </c>
      <c r="AH242" s="216" t="e">
        <f t="shared" ca="1" si="183"/>
        <v>#N/A</v>
      </c>
      <c r="AI242" s="216" t="e">
        <f t="shared" ca="1" si="183"/>
        <v>#N/A</v>
      </c>
      <c r="AJ242" s="216" t="e">
        <f t="shared" ca="1" si="183"/>
        <v>#N/A</v>
      </c>
      <c r="AK242" s="216" t="e">
        <f t="shared" ca="1" si="183"/>
        <v>#N/A</v>
      </c>
      <c r="AL242" s="216" t="e">
        <f t="shared" ca="1" si="183"/>
        <v>#N/A</v>
      </c>
      <c r="AM242" s="216" t="e">
        <f t="shared" ca="1" si="183"/>
        <v>#N/A</v>
      </c>
      <c r="AN242" s="216" t="e">
        <f t="shared" ca="1" si="183"/>
        <v>#N/A</v>
      </c>
      <c r="AO242" s="216" t="e">
        <f t="shared" ca="1" si="183"/>
        <v>#N/A</v>
      </c>
      <c r="AP242" s="216" t="e">
        <f t="shared" ca="1" si="183"/>
        <v>#N/A</v>
      </c>
      <c r="AQ242" s="216" t="e">
        <f t="shared" ca="1" si="183"/>
        <v>#N/A</v>
      </c>
      <c r="AR242" s="216" t="e">
        <f t="shared" ca="1" si="183"/>
        <v>#N/A</v>
      </c>
      <c r="AS242" s="223" t="e">
        <f t="shared" ca="1" si="182"/>
        <v>#N/A</v>
      </c>
      <c r="AU242" s="215" t="e">
        <f t="shared" ca="1" si="178"/>
        <v>#N/A</v>
      </c>
      <c r="AV242" s="216" t="e">
        <f t="shared" ca="1" si="178"/>
        <v>#N/A</v>
      </c>
      <c r="AW242" s="217" t="e">
        <f t="shared" ca="1" si="181"/>
        <v>#N/A</v>
      </c>
      <c r="AX242" s="218" t="e">
        <f t="shared" ca="1" si="181"/>
        <v>#N/A</v>
      </c>
      <c r="AY242" s="218" t="e">
        <f t="shared" ca="1" si="181"/>
        <v>#N/A</v>
      </c>
      <c r="AZ242" s="218" t="e">
        <f t="shared" ca="1" si="186"/>
        <v>#N/A</v>
      </c>
      <c r="BA242" s="219" t="e">
        <f t="shared" ca="1" si="186"/>
        <v>#N/A</v>
      </c>
    </row>
    <row r="243" spans="2:53" s="70" customFormat="1" ht="15" customHeight="1">
      <c r="B243"/>
      <c r="C243"/>
      <c r="M243" s="50" t="e">
        <f t="shared" ca="1" si="185"/>
        <v>#N/A</v>
      </c>
      <c r="N243" s="216" t="e">
        <f t="shared" ca="1" si="184"/>
        <v>#N/A</v>
      </c>
      <c r="O243" s="216" t="e">
        <f t="shared" ca="1" si="184"/>
        <v>#N/A</v>
      </c>
      <c r="P243" s="216" t="e">
        <f t="shared" ca="1" si="184"/>
        <v>#N/A</v>
      </c>
      <c r="Q243" s="216" t="e">
        <f t="shared" ca="1" si="184"/>
        <v>#N/A</v>
      </c>
      <c r="R243" s="216" t="e">
        <f t="shared" ca="1" si="184"/>
        <v>#N/A</v>
      </c>
      <c r="S243" s="216" t="e">
        <f t="shared" ca="1" si="184"/>
        <v>#N/A</v>
      </c>
      <c r="T243" s="216" t="e">
        <f t="shared" ca="1" si="184"/>
        <v>#N/A</v>
      </c>
      <c r="U243" s="216" t="e">
        <f t="shared" ca="1" si="184"/>
        <v>#N/A</v>
      </c>
      <c r="V243" s="216" t="e">
        <f t="shared" ca="1" si="184"/>
        <v>#N/A</v>
      </c>
      <c r="W243" s="216" t="e">
        <f t="shared" ca="1" si="184"/>
        <v>#N/A</v>
      </c>
      <c r="X243" s="216" t="e">
        <f t="shared" ca="1" si="184"/>
        <v>#N/A</v>
      </c>
      <c r="Y243" s="216" t="e">
        <f t="shared" ca="1" si="184"/>
        <v>#N/A</v>
      </c>
      <c r="Z243" s="216" t="e">
        <f t="shared" ca="1" si="184"/>
        <v>#N/A</v>
      </c>
      <c r="AA243" s="216" t="e">
        <f t="shared" ca="1" si="184"/>
        <v>#N/A</v>
      </c>
      <c r="AB243" s="216" t="e">
        <f t="shared" ca="1" si="184"/>
        <v>#N/A</v>
      </c>
      <c r="AC243" s="216" t="e">
        <f t="shared" ca="1" si="184"/>
        <v>#N/A</v>
      </c>
      <c r="AD243" s="216" t="e">
        <f t="shared" ca="1" si="183"/>
        <v>#N/A</v>
      </c>
      <c r="AE243" s="216" t="e">
        <f t="shared" ca="1" si="183"/>
        <v>#N/A</v>
      </c>
      <c r="AF243" s="216" t="e">
        <f t="shared" ca="1" si="183"/>
        <v>#N/A</v>
      </c>
      <c r="AG243" s="216" t="e">
        <f t="shared" ca="1" si="183"/>
        <v>#N/A</v>
      </c>
      <c r="AH243" s="216" t="e">
        <f t="shared" ca="1" si="183"/>
        <v>#N/A</v>
      </c>
      <c r="AI243" s="216" t="e">
        <f t="shared" ca="1" si="183"/>
        <v>#N/A</v>
      </c>
      <c r="AJ243" s="216" t="e">
        <f t="shared" ca="1" si="183"/>
        <v>#N/A</v>
      </c>
      <c r="AK243" s="216" t="e">
        <f t="shared" ca="1" si="183"/>
        <v>#N/A</v>
      </c>
      <c r="AL243" s="216" t="e">
        <f t="shared" ca="1" si="183"/>
        <v>#N/A</v>
      </c>
      <c r="AM243" s="216" t="e">
        <f t="shared" ca="1" si="183"/>
        <v>#N/A</v>
      </c>
      <c r="AN243" s="216" t="e">
        <f t="shared" ca="1" si="183"/>
        <v>#N/A</v>
      </c>
      <c r="AO243" s="216" t="e">
        <f t="shared" ca="1" si="183"/>
        <v>#N/A</v>
      </c>
      <c r="AP243" s="216" t="e">
        <f t="shared" ca="1" si="183"/>
        <v>#N/A</v>
      </c>
      <c r="AQ243" s="216" t="e">
        <f t="shared" ca="1" si="183"/>
        <v>#N/A</v>
      </c>
      <c r="AR243" s="216" t="e">
        <f t="shared" ca="1" si="183"/>
        <v>#N/A</v>
      </c>
      <c r="AS243" s="223" t="e">
        <f t="shared" ca="1" si="182"/>
        <v>#N/A</v>
      </c>
      <c r="AU243" s="215" t="e">
        <f t="shared" ca="1" si="178"/>
        <v>#N/A</v>
      </c>
      <c r="AV243" s="216" t="e">
        <f t="shared" ca="1" si="178"/>
        <v>#N/A</v>
      </c>
      <c r="AW243" s="217" t="e">
        <f t="shared" ca="1" si="181"/>
        <v>#N/A</v>
      </c>
      <c r="AX243" s="218" t="e">
        <f t="shared" ca="1" si="181"/>
        <v>#N/A</v>
      </c>
      <c r="AY243" s="218" t="e">
        <f t="shared" ca="1" si="181"/>
        <v>#N/A</v>
      </c>
      <c r="AZ243" s="218" t="e">
        <f t="shared" ca="1" si="186"/>
        <v>#N/A</v>
      </c>
      <c r="BA243" s="219" t="e">
        <f t="shared" ca="1" si="186"/>
        <v>#N/A</v>
      </c>
    </row>
    <row r="244" spans="2:53" s="70" customFormat="1" ht="15" customHeight="1">
      <c r="B244"/>
      <c r="C244"/>
      <c r="M244" s="50" t="e">
        <f t="shared" ca="1" si="185"/>
        <v>#N/A</v>
      </c>
      <c r="N244" s="216" t="e">
        <f t="shared" ca="1" si="184"/>
        <v>#N/A</v>
      </c>
      <c r="O244" s="216" t="e">
        <f t="shared" ca="1" si="184"/>
        <v>#N/A</v>
      </c>
      <c r="P244" s="216" t="e">
        <f t="shared" ca="1" si="184"/>
        <v>#N/A</v>
      </c>
      <c r="Q244" s="216" t="e">
        <f t="shared" ca="1" si="184"/>
        <v>#N/A</v>
      </c>
      <c r="R244" s="216" t="e">
        <f t="shared" ca="1" si="184"/>
        <v>#N/A</v>
      </c>
      <c r="S244" s="216" t="e">
        <f t="shared" ca="1" si="184"/>
        <v>#N/A</v>
      </c>
      <c r="T244" s="216" t="e">
        <f t="shared" ca="1" si="184"/>
        <v>#N/A</v>
      </c>
      <c r="U244" s="216" t="e">
        <f t="shared" ca="1" si="184"/>
        <v>#N/A</v>
      </c>
      <c r="V244" s="216" t="e">
        <f t="shared" ca="1" si="184"/>
        <v>#N/A</v>
      </c>
      <c r="W244" s="216" t="e">
        <f t="shared" ca="1" si="184"/>
        <v>#N/A</v>
      </c>
      <c r="X244" s="216" t="e">
        <f t="shared" ca="1" si="184"/>
        <v>#N/A</v>
      </c>
      <c r="Y244" s="216" t="e">
        <f t="shared" ca="1" si="184"/>
        <v>#N/A</v>
      </c>
      <c r="Z244" s="216" t="e">
        <f t="shared" ca="1" si="184"/>
        <v>#N/A</v>
      </c>
      <c r="AA244" s="216" t="e">
        <f t="shared" ca="1" si="184"/>
        <v>#N/A</v>
      </c>
      <c r="AB244" s="216" t="e">
        <f t="shared" ca="1" si="184"/>
        <v>#N/A</v>
      </c>
      <c r="AC244" s="216" t="e">
        <f t="shared" ca="1" si="184"/>
        <v>#N/A</v>
      </c>
      <c r="AD244" s="216" t="e">
        <f t="shared" ca="1" si="183"/>
        <v>#N/A</v>
      </c>
      <c r="AE244" s="216" t="e">
        <f t="shared" ca="1" si="183"/>
        <v>#N/A</v>
      </c>
      <c r="AF244" s="216" t="e">
        <f t="shared" ca="1" si="183"/>
        <v>#N/A</v>
      </c>
      <c r="AG244" s="216" t="e">
        <f t="shared" ca="1" si="183"/>
        <v>#N/A</v>
      </c>
      <c r="AH244" s="216" t="e">
        <f t="shared" ca="1" si="183"/>
        <v>#N/A</v>
      </c>
      <c r="AI244" s="216" t="e">
        <f t="shared" ca="1" si="183"/>
        <v>#N/A</v>
      </c>
      <c r="AJ244" s="216" t="e">
        <f t="shared" ca="1" si="183"/>
        <v>#N/A</v>
      </c>
      <c r="AK244" s="216" t="e">
        <f t="shared" ca="1" si="183"/>
        <v>#N/A</v>
      </c>
      <c r="AL244" s="216" t="e">
        <f t="shared" ca="1" si="183"/>
        <v>#N/A</v>
      </c>
      <c r="AM244" s="216" t="e">
        <f t="shared" ca="1" si="183"/>
        <v>#N/A</v>
      </c>
      <c r="AN244" s="216" t="e">
        <f t="shared" ca="1" si="183"/>
        <v>#N/A</v>
      </c>
      <c r="AO244" s="216" t="e">
        <f t="shared" ca="1" si="183"/>
        <v>#N/A</v>
      </c>
      <c r="AP244" s="216" t="e">
        <f t="shared" ca="1" si="183"/>
        <v>#N/A</v>
      </c>
      <c r="AQ244" s="216" t="e">
        <f t="shared" ca="1" si="183"/>
        <v>#N/A</v>
      </c>
      <c r="AR244" s="216" t="e">
        <f t="shared" ca="1" si="183"/>
        <v>#N/A</v>
      </c>
      <c r="AS244" s="223" t="e">
        <f t="shared" ca="1" si="182"/>
        <v>#N/A</v>
      </c>
      <c r="AU244" s="215" t="e">
        <f t="shared" ca="1" si="178"/>
        <v>#N/A</v>
      </c>
      <c r="AV244" s="216" t="e">
        <f t="shared" ca="1" si="178"/>
        <v>#N/A</v>
      </c>
      <c r="AW244" s="217" t="e">
        <f t="shared" ca="1" si="181"/>
        <v>#N/A</v>
      </c>
      <c r="AX244" s="218" t="e">
        <f t="shared" ca="1" si="181"/>
        <v>#N/A</v>
      </c>
      <c r="AY244" s="218" t="e">
        <f t="shared" ca="1" si="181"/>
        <v>#N/A</v>
      </c>
      <c r="AZ244" s="218" t="e">
        <f t="shared" ca="1" si="186"/>
        <v>#N/A</v>
      </c>
      <c r="BA244" s="219" t="e">
        <f t="shared" ca="1" si="186"/>
        <v>#N/A</v>
      </c>
    </row>
    <row r="245" spans="2:53" s="70" customFormat="1" ht="15" customHeight="1">
      <c r="B245"/>
      <c r="C245"/>
      <c r="M245" s="50" t="e">
        <f t="shared" ca="1" si="185"/>
        <v>#N/A</v>
      </c>
      <c r="N245" s="216" t="e">
        <f t="shared" ca="1" si="184"/>
        <v>#N/A</v>
      </c>
      <c r="O245" s="216" t="e">
        <f t="shared" ca="1" si="184"/>
        <v>#N/A</v>
      </c>
      <c r="P245" s="216" t="e">
        <f t="shared" ca="1" si="184"/>
        <v>#N/A</v>
      </c>
      <c r="Q245" s="216" t="e">
        <f t="shared" ca="1" si="184"/>
        <v>#N/A</v>
      </c>
      <c r="R245" s="216" t="e">
        <f t="shared" ca="1" si="184"/>
        <v>#N/A</v>
      </c>
      <c r="S245" s="216" t="e">
        <f t="shared" ca="1" si="184"/>
        <v>#N/A</v>
      </c>
      <c r="T245" s="216" t="e">
        <f t="shared" ca="1" si="184"/>
        <v>#N/A</v>
      </c>
      <c r="U245" s="216" t="e">
        <f t="shared" ca="1" si="184"/>
        <v>#N/A</v>
      </c>
      <c r="V245" s="216" t="e">
        <f t="shared" ca="1" si="184"/>
        <v>#N/A</v>
      </c>
      <c r="W245" s="216" t="e">
        <f t="shared" ca="1" si="184"/>
        <v>#N/A</v>
      </c>
      <c r="X245" s="216" t="e">
        <f t="shared" ca="1" si="184"/>
        <v>#N/A</v>
      </c>
      <c r="Y245" s="216" t="e">
        <f t="shared" ca="1" si="184"/>
        <v>#N/A</v>
      </c>
      <c r="Z245" s="216" t="e">
        <f t="shared" ca="1" si="184"/>
        <v>#N/A</v>
      </c>
      <c r="AA245" s="216" t="e">
        <f t="shared" ca="1" si="184"/>
        <v>#N/A</v>
      </c>
      <c r="AB245" s="216" t="e">
        <f t="shared" ca="1" si="184"/>
        <v>#N/A</v>
      </c>
      <c r="AC245" s="216" t="e">
        <f t="shared" ca="1" si="184"/>
        <v>#N/A</v>
      </c>
      <c r="AD245" s="216" t="e">
        <f t="shared" ca="1" si="183"/>
        <v>#N/A</v>
      </c>
      <c r="AE245" s="216" t="e">
        <f t="shared" ca="1" si="183"/>
        <v>#N/A</v>
      </c>
      <c r="AF245" s="216" t="e">
        <f t="shared" ca="1" si="183"/>
        <v>#N/A</v>
      </c>
      <c r="AG245" s="216" t="e">
        <f t="shared" ca="1" si="183"/>
        <v>#N/A</v>
      </c>
      <c r="AH245" s="216" t="e">
        <f t="shared" ca="1" si="183"/>
        <v>#N/A</v>
      </c>
      <c r="AI245" s="216" t="e">
        <f t="shared" ca="1" si="183"/>
        <v>#N/A</v>
      </c>
      <c r="AJ245" s="216" t="e">
        <f t="shared" ca="1" si="183"/>
        <v>#N/A</v>
      </c>
      <c r="AK245" s="216" t="e">
        <f t="shared" ca="1" si="183"/>
        <v>#N/A</v>
      </c>
      <c r="AL245" s="216" t="e">
        <f t="shared" ca="1" si="183"/>
        <v>#N/A</v>
      </c>
      <c r="AM245" s="216" t="e">
        <f t="shared" ca="1" si="183"/>
        <v>#N/A</v>
      </c>
      <c r="AN245" s="216" t="e">
        <f t="shared" ca="1" si="183"/>
        <v>#N/A</v>
      </c>
      <c r="AO245" s="216" t="e">
        <f t="shared" ca="1" si="183"/>
        <v>#N/A</v>
      </c>
      <c r="AP245" s="216" t="e">
        <f t="shared" ca="1" si="183"/>
        <v>#N/A</v>
      </c>
      <c r="AQ245" s="216" t="e">
        <f t="shared" ca="1" si="183"/>
        <v>#N/A</v>
      </c>
      <c r="AR245" s="216" t="e">
        <f t="shared" ca="1" si="183"/>
        <v>#N/A</v>
      </c>
      <c r="AS245" s="223" t="e">
        <f t="shared" ca="1" si="182"/>
        <v>#N/A</v>
      </c>
      <c r="AU245" s="215" t="e">
        <f t="shared" ca="1" si="178"/>
        <v>#N/A</v>
      </c>
      <c r="AV245" s="216" t="e">
        <f t="shared" ca="1" si="178"/>
        <v>#N/A</v>
      </c>
      <c r="AW245" s="217" t="e">
        <f t="shared" ca="1" si="181"/>
        <v>#N/A</v>
      </c>
      <c r="AX245" s="218" t="e">
        <f t="shared" ca="1" si="181"/>
        <v>#N/A</v>
      </c>
      <c r="AY245" s="218" t="e">
        <f t="shared" ca="1" si="181"/>
        <v>#N/A</v>
      </c>
      <c r="AZ245" s="218" t="e">
        <f t="shared" ca="1" si="186"/>
        <v>#N/A</v>
      </c>
      <c r="BA245" s="219" t="e">
        <f t="shared" ca="1" si="186"/>
        <v>#N/A</v>
      </c>
    </row>
    <row r="246" spans="2:53" s="70" customFormat="1" ht="15" customHeight="1">
      <c r="B246"/>
      <c r="C246"/>
      <c r="M246" s="50" t="e">
        <f t="shared" ca="1" si="185"/>
        <v>#N/A</v>
      </c>
      <c r="N246" s="216" t="e">
        <f t="shared" ca="1" si="184"/>
        <v>#N/A</v>
      </c>
      <c r="O246" s="216" t="e">
        <f t="shared" ca="1" si="184"/>
        <v>#N/A</v>
      </c>
      <c r="P246" s="216" t="e">
        <f t="shared" ca="1" si="184"/>
        <v>#N/A</v>
      </c>
      <c r="Q246" s="216" t="e">
        <f t="shared" ca="1" si="184"/>
        <v>#N/A</v>
      </c>
      <c r="R246" s="216" t="e">
        <f t="shared" ca="1" si="184"/>
        <v>#N/A</v>
      </c>
      <c r="S246" s="216" t="e">
        <f t="shared" ca="1" si="184"/>
        <v>#N/A</v>
      </c>
      <c r="T246" s="216" t="e">
        <f t="shared" ca="1" si="184"/>
        <v>#N/A</v>
      </c>
      <c r="U246" s="216" t="e">
        <f t="shared" ca="1" si="184"/>
        <v>#N/A</v>
      </c>
      <c r="V246" s="216" t="e">
        <f t="shared" ca="1" si="184"/>
        <v>#N/A</v>
      </c>
      <c r="W246" s="216" t="e">
        <f t="shared" ca="1" si="184"/>
        <v>#N/A</v>
      </c>
      <c r="X246" s="216" t="e">
        <f t="shared" ca="1" si="184"/>
        <v>#N/A</v>
      </c>
      <c r="Y246" s="216" t="e">
        <f t="shared" ca="1" si="184"/>
        <v>#N/A</v>
      </c>
      <c r="Z246" s="216" t="e">
        <f t="shared" ca="1" si="184"/>
        <v>#N/A</v>
      </c>
      <c r="AA246" s="216" t="e">
        <f t="shared" ca="1" si="184"/>
        <v>#N/A</v>
      </c>
      <c r="AB246" s="216" t="e">
        <f t="shared" ca="1" si="184"/>
        <v>#N/A</v>
      </c>
      <c r="AC246" s="216" t="e">
        <f t="shared" ca="1" si="184"/>
        <v>#N/A</v>
      </c>
      <c r="AD246" s="216" t="e">
        <f t="shared" ca="1" si="183"/>
        <v>#N/A</v>
      </c>
      <c r="AE246" s="216" t="e">
        <f t="shared" ca="1" si="183"/>
        <v>#N/A</v>
      </c>
      <c r="AF246" s="216" t="e">
        <f t="shared" ca="1" si="183"/>
        <v>#N/A</v>
      </c>
      <c r="AG246" s="216" t="e">
        <f t="shared" ca="1" si="183"/>
        <v>#N/A</v>
      </c>
      <c r="AH246" s="216" t="e">
        <f t="shared" ca="1" si="183"/>
        <v>#N/A</v>
      </c>
      <c r="AI246" s="216" t="e">
        <f t="shared" ca="1" si="183"/>
        <v>#N/A</v>
      </c>
      <c r="AJ246" s="216" t="e">
        <f t="shared" ca="1" si="183"/>
        <v>#N/A</v>
      </c>
      <c r="AK246" s="216" t="e">
        <f t="shared" ca="1" si="183"/>
        <v>#N/A</v>
      </c>
      <c r="AL246" s="216" t="e">
        <f t="shared" ca="1" si="183"/>
        <v>#N/A</v>
      </c>
      <c r="AM246" s="216" t="e">
        <f t="shared" ca="1" si="183"/>
        <v>#N/A</v>
      </c>
      <c r="AN246" s="216" t="e">
        <f t="shared" ca="1" si="183"/>
        <v>#N/A</v>
      </c>
      <c r="AO246" s="216" t="e">
        <f t="shared" ca="1" si="183"/>
        <v>#N/A</v>
      </c>
      <c r="AP246" s="216" t="e">
        <f t="shared" ca="1" si="183"/>
        <v>#N/A</v>
      </c>
      <c r="AQ246" s="216" t="e">
        <f t="shared" ca="1" si="183"/>
        <v>#N/A</v>
      </c>
      <c r="AR246" s="216" t="e">
        <f t="shared" ca="1" si="183"/>
        <v>#N/A</v>
      </c>
      <c r="AS246" s="223" t="e">
        <f t="shared" ca="1" si="182"/>
        <v>#N/A</v>
      </c>
      <c r="AU246" s="215" t="e">
        <f t="shared" ca="1" si="178"/>
        <v>#N/A</v>
      </c>
      <c r="AV246" s="216" t="e">
        <f t="shared" ca="1" si="178"/>
        <v>#N/A</v>
      </c>
      <c r="AW246" s="217" t="e">
        <f t="shared" ca="1" si="181"/>
        <v>#N/A</v>
      </c>
      <c r="AX246" s="218" t="e">
        <f t="shared" ca="1" si="181"/>
        <v>#N/A</v>
      </c>
      <c r="AY246" s="218" t="e">
        <f t="shared" ca="1" si="181"/>
        <v>#N/A</v>
      </c>
      <c r="AZ246" s="218" t="e">
        <f t="shared" ca="1" si="186"/>
        <v>#N/A</v>
      </c>
      <c r="BA246" s="219" t="e">
        <f t="shared" ca="1" si="186"/>
        <v>#N/A</v>
      </c>
    </row>
    <row r="247" spans="2:53" s="70" customFormat="1" ht="15" customHeight="1">
      <c r="B247"/>
      <c r="C247"/>
      <c r="M247" s="50" t="e">
        <f t="shared" ca="1" si="185"/>
        <v>#N/A</v>
      </c>
      <c r="N247" s="216" t="e">
        <f t="shared" ca="1" si="184"/>
        <v>#N/A</v>
      </c>
      <c r="O247" s="216" t="e">
        <f t="shared" ca="1" si="184"/>
        <v>#N/A</v>
      </c>
      <c r="P247" s="216" t="e">
        <f t="shared" ca="1" si="184"/>
        <v>#N/A</v>
      </c>
      <c r="Q247" s="216" t="e">
        <f t="shared" ca="1" si="184"/>
        <v>#N/A</v>
      </c>
      <c r="R247" s="216" t="e">
        <f t="shared" ca="1" si="184"/>
        <v>#N/A</v>
      </c>
      <c r="S247" s="216" t="e">
        <f t="shared" ca="1" si="184"/>
        <v>#N/A</v>
      </c>
      <c r="T247" s="216" t="e">
        <f t="shared" ca="1" si="184"/>
        <v>#N/A</v>
      </c>
      <c r="U247" s="216" t="e">
        <f t="shared" ca="1" si="184"/>
        <v>#N/A</v>
      </c>
      <c r="V247" s="216" t="e">
        <f t="shared" ca="1" si="184"/>
        <v>#N/A</v>
      </c>
      <c r="W247" s="216" t="e">
        <f t="shared" ca="1" si="184"/>
        <v>#N/A</v>
      </c>
      <c r="X247" s="216" t="e">
        <f t="shared" ca="1" si="184"/>
        <v>#N/A</v>
      </c>
      <c r="Y247" s="216" t="e">
        <f t="shared" ca="1" si="184"/>
        <v>#N/A</v>
      </c>
      <c r="Z247" s="216" t="e">
        <f t="shared" ca="1" si="184"/>
        <v>#N/A</v>
      </c>
      <c r="AA247" s="216" t="e">
        <f t="shared" ca="1" si="184"/>
        <v>#N/A</v>
      </c>
      <c r="AB247" s="216" t="e">
        <f t="shared" ca="1" si="184"/>
        <v>#N/A</v>
      </c>
      <c r="AC247" s="216" t="e">
        <f t="shared" ca="1" si="184"/>
        <v>#N/A</v>
      </c>
      <c r="AD247" s="216" t="e">
        <f t="shared" ca="1" si="183"/>
        <v>#N/A</v>
      </c>
      <c r="AE247" s="216" t="e">
        <f t="shared" ca="1" si="183"/>
        <v>#N/A</v>
      </c>
      <c r="AF247" s="216" t="e">
        <f t="shared" ca="1" si="183"/>
        <v>#N/A</v>
      </c>
      <c r="AG247" s="216" t="e">
        <f t="shared" ca="1" si="183"/>
        <v>#N/A</v>
      </c>
      <c r="AH247" s="216" t="e">
        <f t="shared" ca="1" si="183"/>
        <v>#N/A</v>
      </c>
      <c r="AI247" s="216" t="e">
        <f t="shared" ca="1" si="183"/>
        <v>#N/A</v>
      </c>
      <c r="AJ247" s="216" t="e">
        <f t="shared" ca="1" si="183"/>
        <v>#N/A</v>
      </c>
      <c r="AK247" s="216" t="e">
        <f t="shared" ca="1" si="183"/>
        <v>#N/A</v>
      </c>
      <c r="AL247" s="216" t="e">
        <f t="shared" ca="1" si="183"/>
        <v>#N/A</v>
      </c>
      <c r="AM247" s="216" t="e">
        <f t="shared" ca="1" si="183"/>
        <v>#N/A</v>
      </c>
      <c r="AN247" s="216" t="e">
        <f t="shared" ca="1" si="183"/>
        <v>#N/A</v>
      </c>
      <c r="AO247" s="216" t="e">
        <f t="shared" ca="1" si="183"/>
        <v>#N/A</v>
      </c>
      <c r="AP247" s="216" t="e">
        <f t="shared" ca="1" si="183"/>
        <v>#N/A</v>
      </c>
      <c r="AQ247" s="216" t="e">
        <f t="shared" ca="1" si="183"/>
        <v>#N/A</v>
      </c>
      <c r="AR247" s="216" t="e">
        <f t="shared" ca="1" si="183"/>
        <v>#N/A</v>
      </c>
      <c r="AS247" s="223" t="e">
        <f t="shared" ca="1" si="182"/>
        <v>#N/A</v>
      </c>
      <c r="AU247" s="215" t="e">
        <f t="shared" ca="1" si="178"/>
        <v>#N/A</v>
      </c>
      <c r="AV247" s="216" t="e">
        <f t="shared" ca="1" si="178"/>
        <v>#N/A</v>
      </c>
      <c r="AW247" s="217" t="e">
        <f t="shared" ca="1" si="181"/>
        <v>#N/A</v>
      </c>
      <c r="AX247" s="218" t="e">
        <f t="shared" ca="1" si="181"/>
        <v>#N/A</v>
      </c>
      <c r="AY247" s="218" t="e">
        <f t="shared" ca="1" si="181"/>
        <v>#N/A</v>
      </c>
      <c r="AZ247" s="218" t="e">
        <f t="shared" ca="1" si="186"/>
        <v>#N/A</v>
      </c>
      <c r="BA247" s="219" t="e">
        <f t="shared" ca="1" si="186"/>
        <v>#N/A</v>
      </c>
    </row>
    <row r="248" spans="2:53" s="70" customFormat="1" ht="15" customHeight="1">
      <c r="B248"/>
      <c r="C248"/>
      <c r="M248" s="50" t="e">
        <f t="shared" ca="1" si="185"/>
        <v>#N/A</v>
      </c>
      <c r="N248" s="216" t="e">
        <f t="shared" ca="1" si="184"/>
        <v>#N/A</v>
      </c>
      <c r="O248" s="216" t="e">
        <f t="shared" ca="1" si="184"/>
        <v>#N/A</v>
      </c>
      <c r="P248" s="216" t="e">
        <f t="shared" ca="1" si="184"/>
        <v>#N/A</v>
      </c>
      <c r="Q248" s="216" t="e">
        <f t="shared" ca="1" si="184"/>
        <v>#N/A</v>
      </c>
      <c r="R248" s="216" t="e">
        <f t="shared" ca="1" si="184"/>
        <v>#N/A</v>
      </c>
      <c r="S248" s="216" t="e">
        <f t="shared" ca="1" si="184"/>
        <v>#N/A</v>
      </c>
      <c r="T248" s="216" t="e">
        <f t="shared" ca="1" si="184"/>
        <v>#N/A</v>
      </c>
      <c r="U248" s="216" t="e">
        <f t="shared" ca="1" si="184"/>
        <v>#N/A</v>
      </c>
      <c r="V248" s="216" t="e">
        <f t="shared" ca="1" si="184"/>
        <v>#N/A</v>
      </c>
      <c r="W248" s="216" t="e">
        <f t="shared" ca="1" si="184"/>
        <v>#N/A</v>
      </c>
      <c r="X248" s="216" t="e">
        <f t="shared" ca="1" si="184"/>
        <v>#N/A</v>
      </c>
      <c r="Y248" s="216" t="e">
        <f t="shared" ca="1" si="184"/>
        <v>#N/A</v>
      </c>
      <c r="Z248" s="216" t="e">
        <f t="shared" ca="1" si="184"/>
        <v>#N/A</v>
      </c>
      <c r="AA248" s="216" t="e">
        <f t="shared" ca="1" si="184"/>
        <v>#N/A</v>
      </c>
      <c r="AB248" s="216" t="e">
        <f t="shared" ca="1" si="184"/>
        <v>#N/A</v>
      </c>
      <c r="AC248" s="216" t="e">
        <f t="shared" ca="1" si="184"/>
        <v>#N/A</v>
      </c>
      <c r="AD248" s="216" t="e">
        <f t="shared" ca="1" si="183"/>
        <v>#N/A</v>
      </c>
      <c r="AE248" s="216" t="e">
        <f t="shared" ca="1" si="183"/>
        <v>#N/A</v>
      </c>
      <c r="AF248" s="216" t="e">
        <f t="shared" ca="1" si="183"/>
        <v>#N/A</v>
      </c>
      <c r="AG248" s="216" t="e">
        <f t="shared" ca="1" si="183"/>
        <v>#N/A</v>
      </c>
      <c r="AH248" s="216" t="e">
        <f t="shared" ca="1" si="183"/>
        <v>#N/A</v>
      </c>
      <c r="AI248" s="216" t="e">
        <f t="shared" ca="1" si="183"/>
        <v>#N/A</v>
      </c>
      <c r="AJ248" s="216" t="e">
        <f t="shared" ca="1" si="183"/>
        <v>#N/A</v>
      </c>
      <c r="AK248" s="216" t="e">
        <f t="shared" ca="1" si="183"/>
        <v>#N/A</v>
      </c>
      <c r="AL248" s="216" t="e">
        <f t="shared" ca="1" si="183"/>
        <v>#N/A</v>
      </c>
      <c r="AM248" s="216" t="e">
        <f t="shared" ca="1" si="183"/>
        <v>#N/A</v>
      </c>
      <c r="AN248" s="216" t="e">
        <f t="shared" ca="1" si="183"/>
        <v>#N/A</v>
      </c>
      <c r="AO248" s="216" t="e">
        <f t="shared" ca="1" si="183"/>
        <v>#N/A</v>
      </c>
      <c r="AP248" s="216" t="e">
        <f t="shared" ca="1" si="183"/>
        <v>#N/A</v>
      </c>
      <c r="AQ248" s="216" t="e">
        <f t="shared" ca="1" si="183"/>
        <v>#N/A</v>
      </c>
      <c r="AR248" s="216" t="e">
        <f t="shared" ca="1" si="183"/>
        <v>#N/A</v>
      </c>
      <c r="AS248" s="223" t="e">
        <f t="shared" ca="1" si="182"/>
        <v>#N/A</v>
      </c>
      <c r="AU248" s="215" t="e">
        <f t="shared" ca="1" si="178"/>
        <v>#N/A</v>
      </c>
      <c r="AV248" s="216" t="e">
        <f t="shared" ca="1" si="178"/>
        <v>#N/A</v>
      </c>
      <c r="AW248" s="217" t="e">
        <f t="shared" ca="1" si="181"/>
        <v>#N/A</v>
      </c>
      <c r="AX248" s="218" t="e">
        <f t="shared" ca="1" si="181"/>
        <v>#N/A</v>
      </c>
      <c r="AY248" s="218" t="e">
        <f t="shared" ca="1" si="181"/>
        <v>#N/A</v>
      </c>
      <c r="AZ248" s="218" t="e">
        <f t="shared" ca="1" si="186"/>
        <v>#N/A</v>
      </c>
      <c r="BA248" s="219" t="e">
        <f t="shared" ca="1" si="186"/>
        <v>#N/A</v>
      </c>
    </row>
    <row r="249" spans="2:53" s="70" customFormat="1" ht="15" customHeight="1">
      <c r="B249"/>
      <c r="C249"/>
      <c r="M249" s="50" t="e">
        <f t="shared" ca="1" si="185"/>
        <v>#N/A</v>
      </c>
      <c r="N249" s="216" t="e">
        <f t="shared" ca="1" si="184"/>
        <v>#N/A</v>
      </c>
      <c r="O249" s="216" t="e">
        <f t="shared" ca="1" si="184"/>
        <v>#N/A</v>
      </c>
      <c r="P249" s="216" t="e">
        <f t="shared" ca="1" si="184"/>
        <v>#N/A</v>
      </c>
      <c r="Q249" s="216" t="e">
        <f t="shared" ca="1" si="184"/>
        <v>#N/A</v>
      </c>
      <c r="R249" s="216" t="e">
        <f t="shared" ca="1" si="184"/>
        <v>#N/A</v>
      </c>
      <c r="S249" s="216" t="e">
        <f t="shared" ca="1" si="184"/>
        <v>#N/A</v>
      </c>
      <c r="T249" s="216" t="e">
        <f t="shared" ca="1" si="184"/>
        <v>#N/A</v>
      </c>
      <c r="U249" s="216" t="e">
        <f t="shared" ca="1" si="184"/>
        <v>#N/A</v>
      </c>
      <c r="V249" s="216" t="e">
        <f t="shared" ca="1" si="184"/>
        <v>#N/A</v>
      </c>
      <c r="W249" s="216" t="e">
        <f t="shared" ca="1" si="184"/>
        <v>#N/A</v>
      </c>
      <c r="X249" s="216" t="e">
        <f t="shared" ca="1" si="184"/>
        <v>#N/A</v>
      </c>
      <c r="Y249" s="216" t="e">
        <f t="shared" ca="1" si="184"/>
        <v>#N/A</v>
      </c>
      <c r="Z249" s="216" t="e">
        <f t="shared" ca="1" si="184"/>
        <v>#N/A</v>
      </c>
      <c r="AA249" s="216" t="e">
        <f t="shared" ca="1" si="184"/>
        <v>#N/A</v>
      </c>
      <c r="AB249" s="216" t="e">
        <f t="shared" ca="1" si="184"/>
        <v>#N/A</v>
      </c>
      <c r="AC249" s="216" t="e">
        <f t="shared" ca="1" si="184"/>
        <v>#N/A</v>
      </c>
      <c r="AD249" s="216" t="e">
        <f t="shared" ca="1" si="183"/>
        <v>#N/A</v>
      </c>
      <c r="AE249" s="216" t="e">
        <f t="shared" ca="1" si="183"/>
        <v>#N/A</v>
      </c>
      <c r="AF249" s="216" t="e">
        <f t="shared" ca="1" si="183"/>
        <v>#N/A</v>
      </c>
      <c r="AG249" s="216" t="e">
        <f t="shared" ca="1" si="183"/>
        <v>#N/A</v>
      </c>
      <c r="AH249" s="216" t="e">
        <f t="shared" ca="1" si="183"/>
        <v>#N/A</v>
      </c>
      <c r="AI249" s="216" t="e">
        <f t="shared" ca="1" si="183"/>
        <v>#N/A</v>
      </c>
      <c r="AJ249" s="216" t="e">
        <f t="shared" ca="1" si="183"/>
        <v>#N/A</v>
      </c>
      <c r="AK249" s="216" t="e">
        <f t="shared" ca="1" si="183"/>
        <v>#N/A</v>
      </c>
      <c r="AL249" s="216" t="e">
        <f t="shared" ca="1" si="183"/>
        <v>#N/A</v>
      </c>
      <c r="AM249" s="216" t="e">
        <f t="shared" ca="1" si="183"/>
        <v>#N/A</v>
      </c>
      <c r="AN249" s="216" t="e">
        <f t="shared" ca="1" si="183"/>
        <v>#N/A</v>
      </c>
      <c r="AO249" s="216" t="e">
        <f t="shared" ca="1" si="183"/>
        <v>#N/A</v>
      </c>
      <c r="AP249" s="216" t="e">
        <f t="shared" ca="1" si="183"/>
        <v>#N/A</v>
      </c>
      <c r="AQ249" s="216" t="e">
        <f t="shared" ca="1" si="183"/>
        <v>#N/A</v>
      </c>
      <c r="AR249" s="216" t="e">
        <f t="shared" ca="1" si="183"/>
        <v>#N/A</v>
      </c>
      <c r="AS249" s="223" t="e">
        <f t="shared" ref="AS249:AS255" ca="1" si="187">IF(ROW()-ROW(AS$105)&lt;=HLOOKUP($M249,$N$97:$AM$99,3,FALSE),INDIRECT($M249&amp;"!"&amp;ADDRESS(ROW()-HLOOKUP($M249,$N$97:$AM$99,3,FALSE)+HLOOKUP($M249,$N$97:$AM$99,2,FALSE),COLUMN(),4)))</f>
        <v>#N/A</v>
      </c>
      <c r="AU249" s="215" t="e">
        <f t="shared" ca="1" si="178"/>
        <v>#N/A</v>
      </c>
      <c r="AV249" s="216" t="e">
        <f t="shared" ca="1" si="178"/>
        <v>#N/A</v>
      </c>
      <c r="AW249" s="217" t="e">
        <f t="shared" ca="1" si="181"/>
        <v>#N/A</v>
      </c>
      <c r="AX249" s="218" t="e">
        <f t="shared" ca="1" si="181"/>
        <v>#N/A</v>
      </c>
      <c r="AY249" s="218" t="e">
        <f t="shared" ca="1" si="181"/>
        <v>#N/A</v>
      </c>
      <c r="AZ249" s="218" t="e">
        <f t="shared" ca="1" si="186"/>
        <v>#N/A</v>
      </c>
      <c r="BA249" s="219" t="e">
        <f t="shared" ca="1" si="186"/>
        <v>#N/A</v>
      </c>
    </row>
    <row r="250" spans="2:53" s="70" customFormat="1" ht="15" customHeight="1">
      <c r="B250"/>
      <c r="C250"/>
      <c r="M250" s="50" t="e">
        <f t="shared" ca="1" si="185"/>
        <v>#N/A</v>
      </c>
      <c r="N250" s="216" t="e">
        <f t="shared" ca="1" si="184"/>
        <v>#N/A</v>
      </c>
      <c r="O250" s="216" t="e">
        <f t="shared" ca="1" si="184"/>
        <v>#N/A</v>
      </c>
      <c r="P250" s="216" t="e">
        <f t="shared" ca="1" si="184"/>
        <v>#N/A</v>
      </c>
      <c r="Q250" s="216" t="e">
        <f t="shared" ca="1" si="184"/>
        <v>#N/A</v>
      </c>
      <c r="R250" s="216" t="e">
        <f t="shared" ca="1" si="184"/>
        <v>#N/A</v>
      </c>
      <c r="S250" s="216" t="e">
        <f t="shared" ca="1" si="184"/>
        <v>#N/A</v>
      </c>
      <c r="T250" s="216" t="e">
        <f t="shared" ca="1" si="184"/>
        <v>#N/A</v>
      </c>
      <c r="U250" s="216" t="e">
        <f t="shared" ca="1" si="184"/>
        <v>#N/A</v>
      </c>
      <c r="V250" s="216" t="e">
        <f t="shared" ca="1" si="184"/>
        <v>#N/A</v>
      </c>
      <c r="W250" s="216" t="e">
        <f t="shared" ca="1" si="184"/>
        <v>#N/A</v>
      </c>
      <c r="X250" s="216" t="e">
        <f t="shared" ca="1" si="184"/>
        <v>#N/A</v>
      </c>
      <c r="Y250" s="216" t="e">
        <f t="shared" ca="1" si="184"/>
        <v>#N/A</v>
      </c>
      <c r="Z250" s="216" t="e">
        <f t="shared" ca="1" si="184"/>
        <v>#N/A</v>
      </c>
      <c r="AA250" s="216" t="e">
        <f t="shared" ca="1" si="184"/>
        <v>#N/A</v>
      </c>
      <c r="AB250" s="216" t="e">
        <f t="shared" ca="1" si="184"/>
        <v>#N/A</v>
      </c>
      <c r="AC250" s="216" t="e">
        <f t="shared" ref="AC250:AR255" ca="1" si="188">IF(ROW()-ROW(AC$105)&lt;=HLOOKUP($M250,$N$97:$AM$99,3,FALSE),INDIRECT($M250&amp;"!"&amp;ADDRESS(ROW()-HLOOKUP($M250,$N$97:$AM$99,3,FALSE)+HLOOKUP($M250,$N$97:$AM$99,2,FALSE),COLUMN(),4)))</f>
        <v>#N/A</v>
      </c>
      <c r="AD250" s="216" t="e">
        <f t="shared" ca="1" si="188"/>
        <v>#N/A</v>
      </c>
      <c r="AE250" s="216" t="e">
        <f t="shared" ca="1" si="188"/>
        <v>#N/A</v>
      </c>
      <c r="AF250" s="216" t="e">
        <f t="shared" ca="1" si="188"/>
        <v>#N/A</v>
      </c>
      <c r="AG250" s="216" t="e">
        <f t="shared" ca="1" si="188"/>
        <v>#N/A</v>
      </c>
      <c r="AH250" s="216" t="e">
        <f t="shared" ca="1" si="188"/>
        <v>#N/A</v>
      </c>
      <c r="AI250" s="216" t="e">
        <f t="shared" ca="1" si="188"/>
        <v>#N/A</v>
      </c>
      <c r="AJ250" s="216" t="e">
        <f t="shared" ca="1" si="188"/>
        <v>#N/A</v>
      </c>
      <c r="AK250" s="216" t="e">
        <f t="shared" ca="1" si="188"/>
        <v>#N/A</v>
      </c>
      <c r="AL250" s="216" t="e">
        <f t="shared" ca="1" si="188"/>
        <v>#N/A</v>
      </c>
      <c r="AM250" s="216" t="e">
        <f t="shared" ca="1" si="188"/>
        <v>#N/A</v>
      </c>
      <c r="AN250" s="216" t="e">
        <f t="shared" ca="1" si="188"/>
        <v>#N/A</v>
      </c>
      <c r="AO250" s="216" t="e">
        <f t="shared" ca="1" si="188"/>
        <v>#N/A</v>
      </c>
      <c r="AP250" s="216" t="e">
        <f t="shared" ca="1" si="188"/>
        <v>#N/A</v>
      </c>
      <c r="AQ250" s="216" t="e">
        <f t="shared" ca="1" si="188"/>
        <v>#N/A</v>
      </c>
      <c r="AR250" s="216" t="e">
        <f t="shared" ca="1" si="188"/>
        <v>#N/A</v>
      </c>
      <c r="AS250" s="223" t="e">
        <f t="shared" ca="1" si="187"/>
        <v>#N/A</v>
      </c>
      <c r="AU250" s="215" t="e">
        <f t="shared" ca="1" si="178"/>
        <v>#N/A</v>
      </c>
      <c r="AV250" s="216" t="e">
        <f t="shared" ca="1" si="178"/>
        <v>#N/A</v>
      </c>
      <c r="AW250" s="217" t="e">
        <f t="shared" ca="1" si="181"/>
        <v>#N/A</v>
      </c>
      <c r="AX250" s="218" t="e">
        <f t="shared" ca="1" si="181"/>
        <v>#N/A</v>
      </c>
      <c r="AY250" s="218" t="e">
        <f t="shared" ca="1" si="181"/>
        <v>#N/A</v>
      </c>
      <c r="AZ250" s="218" t="e">
        <f t="shared" ca="1" si="186"/>
        <v>#N/A</v>
      </c>
      <c r="BA250" s="219" t="e">
        <f t="shared" ca="1" si="186"/>
        <v>#N/A</v>
      </c>
    </row>
    <row r="251" spans="2:53" s="70" customFormat="1" ht="15" customHeight="1">
      <c r="B251"/>
      <c r="C251"/>
      <c r="M251" s="50" t="e">
        <f t="shared" ca="1" si="185"/>
        <v>#N/A</v>
      </c>
      <c r="N251" s="216" t="e">
        <f t="shared" ref="N251:AC255" ca="1" si="189">IF(ROW()-ROW(N$105)&lt;=HLOOKUP($M251,$N$97:$AM$99,3,FALSE),INDIRECT($M251&amp;"!"&amp;ADDRESS(ROW()-HLOOKUP($M251,$N$97:$AM$99,3,FALSE)+HLOOKUP($M251,$N$97:$AM$99,2,FALSE),COLUMN(),4)))</f>
        <v>#N/A</v>
      </c>
      <c r="O251" s="216" t="e">
        <f t="shared" ca="1" si="189"/>
        <v>#N/A</v>
      </c>
      <c r="P251" s="216" t="e">
        <f t="shared" ca="1" si="189"/>
        <v>#N/A</v>
      </c>
      <c r="Q251" s="216" t="e">
        <f t="shared" ca="1" si="189"/>
        <v>#N/A</v>
      </c>
      <c r="R251" s="216" t="e">
        <f t="shared" ca="1" si="189"/>
        <v>#N/A</v>
      </c>
      <c r="S251" s="216" t="e">
        <f t="shared" ca="1" si="189"/>
        <v>#N/A</v>
      </c>
      <c r="T251" s="216" t="e">
        <f t="shared" ca="1" si="189"/>
        <v>#N/A</v>
      </c>
      <c r="U251" s="216" t="e">
        <f t="shared" ca="1" si="189"/>
        <v>#N/A</v>
      </c>
      <c r="V251" s="216" t="e">
        <f t="shared" ca="1" si="189"/>
        <v>#N/A</v>
      </c>
      <c r="W251" s="216" t="e">
        <f t="shared" ca="1" si="189"/>
        <v>#N/A</v>
      </c>
      <c r="X251" s="216" t="e">
        <f t="shared" ca="1" si="189"/>
        <v>#N/A</v>
      </c>
      <c r="Y251" s="216" t="e">
        <f t="shared" ca="1" si="189"/>
        <v>#N/A</v>
      </c>
      <c r="Z251" s="216" t="e">
        <f t="shared" ca="1" si="189"/>
        <v>#N/A</v>
      </c>
      <c r="AA251" s="216" t="e">
        <f t="shared" ca="1" si="189"/>
        <v>#N/A</v>
      </c>
      <c r="AB251" s="216" t="e">
        <f t="shared" ca="1" si="189"/>
        <v>#N/A</v>
      </c>
      <c r="AC251" s="216" t="e">
        <f t="shared" ca="1" si="189"/>
        <v>#N/A</v>
      </c>
      <c r="AD251" s="216" t="e">
        <f t="shared" ca="1" si="188"/>
        <v>#N/A</v>
      </c>
      <c r="AE251" s="216" t="e">
        <f t="shared" ca="1" si="188"/>
        <v>#N/A</v>
      </c>
      <c r="AF251" s="216" t="e">
        <f t="shared" ca="1" si="188"/>
        <v>#N/A</v>
      </c>
      <c r="AG251" s="216" t="e">
        <f t="shared" ca="1" si="188"/>
        <v>#N/A</v>
      </c>
      <c r="AH251" s="216" t="e">
        <f t="shared" ca="1" si="188"/>
        <v>#N/A</v>
      </c>
      <c r="AI251" s="216" t="e">
        <f t="shared" ca="1" si="188"/>
        <v>#N/A</v>
      </c>
      <c r="AJ251" s="216" t="e">
        <f t="shared" ca="1" si="188"/>
        <v>#N/A</v>
      </c>
      <c r="AK251" s="216" t="e">
        <f t="shared" ca="1" si="188"/>
        <v>#N/A</v>
      </c>
      <c r="AL251" s="216" t="e">
        <f t="shared" ca="1" si="188"/>
        <v>#N/A</v>
      </c>
      <c r="AM251" s="216" t="e">
        <f t="shared" ca="1" si="188"/>
        <v>#N/A</v>
      </c>
      <c r="AN251" s="216" t="e">
        <f t="shared" ca="1" si="188"/>
        <v>#N/A</v>
      </c>
      <c r="AO251" s="216" t="e">
        <f t="shared" ca="1" si="188"/>
        <v>#N/A</v>
      </c>
      <c r="AP251" s="216" t="e">
        <f t="shared" ca="1" si="188"/>
        <v>#N/A</v>
      </c>
      <c r="AQ251" s="216" t="e">
        <f t="shared" ca="1" si="188"/>
        <v>#N/A</v>
      </c>
      <c r="AR251" s="216" t="e">
        <f t="shared" ca="1" si="188"/>
        <v>#N/A</v>
      </c>
      <c r="AS251" s="223" t="e">
        <f t="shared" ca="1" si="187"/>
        <v>#N/A</v>
      </c>
      <c r="AU251" s="215" t="e">
        <f t="shared" ca="1" si="178"/>
        <v>#N/A</v>
      </c>
      <c r="AV251" s="216" t="e">
        <f t="shared" ca="1" si="178"/>
        <v>#N/A</v>
      </c>
      <c r="AW251" s="217" t="e">
        <f t="shared" ca="1" si="181"/>
        <v>#N/A</v>
      </c>
      <c r="AX251" s="218" t="e">
        <f t="shared" ca="1" si="181"/>
        <v>#N/A</v>
      </c>
      <c r="AY251" s="218" t="e">
        <f t="shared" ca="1" si="181"/>
        <v>#N/A</v>
      </c>
      <c r="AZ251" s="218" t="e">
        <f t="shared" ca="1" si="186"/>
        <v>#N/A</v>
      </c>
      <c r="BA251" s="219" t="e">
        <f t="shared" ca="1" si="186"/>
        <v>#N/A</v>
      </c>
    </row>
    <row r="252" spans="2:53" s="70" customFormat="1" ht="15" customHeight="1">
      <c r="B252"/>
      <c r="C252"/>
      <c r="M252" s="50" t="e">
        <f t="shared" ca="1" si="185"/>
        <v>#N/A</v>
      </c>
      <c r="N252" s="216" t="e">
        <f t="shared" ca="1" si="189"/>
        <v>#N/A</v>
      </c>
      <c r="O252" s="216" t="e">
        <f t="shared" ca="1" si="189"/>
        <v>#N/A</v>
      </c>
      <c r="P252" s="216" t="e">
        <f t="shared" ca="1" si="189"/>
        <v>#N/A</v>
      </c>
      <c r="Q252" s="216" t="e">
        <f t="shared" ca="1" si="189"/>
        <v>#N/A</v>
      </c>
      <c r="R252" s="216" t="e">
        <f t="shared" ca="1" si="189"/>
        <v>#N/A</v>
      </c>
      <c r="S252" s="216" t="e">
        <f t="shared" ca="1" si="189"/>
        <v>#N/A</v>
      </c>
      <c r="T252" s="216" t="e">
        <f t="shared" ca="1" si="189"/>
        <v>#N/A</v>
      </c>
      <c r="U252" s="216" t="e">
        <f t="shared" ca="1" si="189"/>
        <v>#N/A</v>
      </c>
      <c r="V252" s="216" t="e">
        <f t="shared" ca="1" si="189"/>
        <v>#N/A</v>
      </c>
      <c r="W252" s="216" t="e">
        <f t="shared" ca="1" si="189"/>
        <v>#N/A</v>
      </c>
      <c r="X252" s="216" t="e">
        <f t="shared" ca="1" si="189"/>
        <v>#N/A</v>
      </c>
      <c r="Y252" s="216" t="e">
        <f t="shared" ca="1" si="189"/>
        <v>#N/A</v>
      </c>
      <c r="Z252" s="216" t="e">
        <f t="shared" ca="1" si="189"/>
        <v>#N/A</v>
      </c>
      <c r="AA252" s="216" t="e">
        <f t="shared" ca="1" si="189"/>
        <v>#N/A</v>
      </c>
      <c r="AB252" s="216" t="e">
        <f t="shared" ca="1" si="189"/>
        <v>#N/A</v>
      </c>
      <c r="AC252" s="216" t="e">
        <f t="shared" ca="1" si="189"/>
        <v>#N/A</v>
      </c>
      <c r="AD252" s="216" t="e">
        <f t="shared" ca="1" si="188"/>
        <v>#N/A</v>
      </c>
      <c r="AE252" s="216" t="e">
        <f t="shared" ca="1" si="188"/>
        <v>#N/A</v>
      </c>
      <c r="AF252" s="216" t="e">
        <f t="shared" ca="1" si="188"/>
        <v>#N/A</v>
      </c>
      <c r="AG252" s="216" t="e">
        <f t="shared" ca="1" si="188"/>
        <v>#N/A</v>
      </c>
      <c r="AH252" s="216" t="e">
        <f t="shared" ca="1" si="188"/>
        <v>#N/A</v>
      </c>
      <c r="AI252" s="216" t="e">
        <f t="shared" ca="1" si="188"/>
        <v>#N/A</v>
      </c>
      <c r="AJ252" s="216" t="e">
        <f t="shared" ca="1" si="188"/>
        <v>#N/A</v>
      </c>
      <c r="AK252" s="216" t="e">
        <f t="shared" ca="1" si="188"/>
        <v>#N/A</v>
      </c>
      <c r="AL252" s="216" t="e">
        <f t="shared" ca="1" si="188"/>
        <v>#N/A</v>
      </c>
      <c r="AM252" s="216" t="e">
        <f t="shared" ca="1" si="188"/>
        <v>#N/A</v>
      </c>
      <c r="AN252" s="216" t="e">
        <f t="shared" ca="1" si="188"/>
        <v>#N/A</v>
      </c>
      <c r="AO252" s="216" t="e">
        <f t="shared" ca="1" si="188"/>
        <v>#N/A</v>
      </c>
      <c r="AP252" s="216" t="e">
        <f t="shared" ca="1" si="188"/>
        <v>#N/A</v>
      </c>
      <c r="AQ252" s="216" t="e">
        <f t="shared" ca="1" si="188"/>
        <v>#N/A</v>
      </c>
      <c r="AR252" s="216" t="e">
        <f t="shared" ca="1" si="188"/>
        <v>#N/A</v>
      </c>
      <c r="AS252" s="223" t="e">
        <f t="shared" ca="1" si="187"/>
        <v>#N/A</v>
      </c>
      <c r="AU252" s="215" t="e">
        <f t="shared" ca="1" si="178"/>
        <v>#N/A</v>
      </c>
      <c r="AV252" s="216" t="e">
        <f t="shared" ca="1" si="178"/>
        <v>#N/A</v>
      </c>
      <c r="AW252" s="217" t="e">
        <f t="shared" ca="1" si="181"/>
        <v>#N/A</v>
      </c>
      <c r="AX252" s="218" t="e">
        <f t="shared" ca="1" si="181"/>
        <v>#N/A</v>
      </c>
      <c r="AY252" s="218" t="e">
        <f t="shared" ca="1" si="181"/>
        <v>#N/A</v>
      </c>
      <c r="AZ252" s="218" t="e">
        <f t="shared" ca="1" si="186"/>
        <v>#N/A</v>
      </c>
      <c r="BA252" s="219" t="e">
        <f t="shared" ca="1" si="186"/>
        <v>#N/A</v>
      </c>
    </row>
    <row r="253" spans="2:53" s="70" customFormat="1" ht="15" customHeight="1">
      <c r="B253"/>
      <c r="C253"/>
      <c r="M253" s="50" t="e">
        <f t="shared" ca="1" si="185"/>
        <v>#N/A</v>
      </c>
      <c r="N253" s="216" t="e">
        <f t="shared" ca="1" si="189"/>
        <v>#N/A</v>
      </c>
      <c r="O253" s="216" t="e">
        <f t="shared" ca="1" si="189"/>
        <v>#N/A</v>
      </c>
      <c r="P253" s="216" t="e">
        <f t="shared" ca="1" si="189"/>
        <v>#N/A</v>
      </c>
      <c r="Q253" s="216" t="e">
        <f t="shared" ca="1" si="189"/>
        <v>#N/A</v>
      </c>
      <c r="R253" s="216" t="e">
        <f t="shared" ca="1" si="189"/>
        <v>#N/A</v>
      </c>
      <c r="S253" s="216" t="e">
        <f t="shared" ca="1" si="189"/>
        <v>#N/A</v>
      </c>
      <c r="T253" s="216" t="e">
        <f t="shared" ca="1" si="189"/>
        <v>#N/A</v>
      </c>
      <c r="U253" s="216" t="e">
        <f t="shared" ca="1" si="189"/>
        <v>#N/A</v>
      </c>
      <c r="V253" s="216" t="e">
        <f t="shared" ca="1" si="189"/>
        <v>#N/A</v>
      </c>
      <c r="W253" s="216" t="e">
        <f t="shared" ca="1" si="189"/>
        <v>#N/A</v>
      </c>
      <c r="X253" s="216" t="e">
        <f t="shared" ca="1" si="189"/>
        <v>#N/A</v>
      </c>
      <c r="Y253" s="216" t="e">
        <f t="shared" ca="1" si="189"/>
        <v>#N/A</v>
      </c>
      <c r="Z253" s="216" t="e">
        <f t="shared" ca="1" si="189"/>
        <v>#N/A</v>
      </c>
      <c r="AA253" s="216" t="e">
        <f t="shared" ca="1" si="189"/>
        <v>#N/A</v>
      </c>
      <c r="AB253" s="216" t="e">
        <f t="shared" ca="1" si="189"/>
        <v>#N/A</v>
      </c>
      <c r="AC253" s="216" t="e">
        <f t="shared" ca="1" si="189"/>
        <v>#N/A</v>
      </c>
      <c r="AD253" s="216" t="e">
        <f t="shared" ca="1" si="188"/>
        <v>#N/A</v>
      </c>
      <c r="AE253" s="216" t="e">
        <f t="shared" ca="1" si="188"/>
        <v>#N/A</v>
      </c>
      <c r="AF253" s="216" t="e">
        <f t="shared" ca="1" si="188"/>
        <v>#N/A</v>
      </c>
      <c r="AG253" s="216" t="e">
        <f t="shared" ca="1" si="188"/>
        <v>#N/A</v>
      </c>
      <c r="AH253" s="216" t="e">
        <f t="shared" ca="1" si="188"/>
        <v>#N/A</v>
      </c>
      <c r="AI253" s="216" t="e">
        <f t="shared" ca="1" si="188"/>
        <v>#N/A</v>
      </c>
      <c r="AJ253" s="216" t="e">
        <f t="shared" ca="1" si="188"/>
        <v>#N/A</v>
      </c>
      <c r="AK253" s="216" t="e">
        <f t="shared" ca="1" si="188"/>
        <v>#N/A</v>
      </c>
      <c r="AL253" s="216" t="e">
        <f t="shared" ca="1" si="188"/>
        <v>#N/A</v>
      </c>
      <c r="AM253" s="216" t="e">
        <f t="shared" ca="1" si="188"/>
        <v>#N/A</v>
      </c>
      <c r="AN253" s="216" t="e">
        <f t="shared" ca="1" si="188"/>
        <v>#N/A</v>
      </c>
      <c r="AO253" s="216" t="e">
        <f t="shared" ca="1" si="188"/>
        <v>#N/A</v>
      </c>
      <c r="AP253" s="216" t="e">
        <f t="shared" ca="1" si="188"/>
        <v>#N/A</v>
      </c>
      <c r="AQ253" s="216" t="e">
        <f t="shared" ca="1" si="188"/>
        <v>#N/A</v>
      </c>
      <c r="AR253" s="216" t="e">
        <f t="shared" ca="1" si="188"/>
        <v>#N/A</v>
      </c>
      <c r="AS253" s="223" t="e">
        <f t="shared" ca="1" si="187"/>
        <v>#N/A</v>
      </c>
      <c r="AU253" s="215" t="e">
        <f t="shared" ca="1" si="178"/>
        <v>#N/A</v>
      </c>
      <c r="AV253" s="216" t="e">
        <f t="shared" ca="1" si="178"/>
        <v>#N/A</v>
      </c>
      <c r="AW253" s="217" t="e">
        <f t="shared" ca="1" si="181"/>
        <v>#N/A</v>
      </c>
      <c r="AX253" s="218" t="e">
        <f t="shared" ca="1" si="181"/>
        <v>#N/A</v>
      </c>
      <c r="AY253" s="218" t="e">
        <f t="shared" ca="1" si="181"/>
        <v>#N/A</v>
      </c>
      <c r="AZ253" s="218" t="e">
        <f t="shared" ca="1" si="186"/>
        <v>#N/A</v>
      </c>
      <c r="BA253" s="219" t="e">
        <f t="shared" ca="1" si="186"/>
        <v>#N/A</v>
      </c>
    </row>
    <row r="254" spans="2:53" s="70" customFormat="1" ht="15" customHeight="1">
      <c r="B254"/>
      <c r="C254"/>
      <c r="M254" s="50" t="e">
        <f t="shared" ca="1" si="185"/>
        <v>#N/A</v>
      </c>
      <c r="N254" s="216" t="e">
        <f t="shared" ca="1" si="189"/>
        <v>#N/A</v>
      </c>
      <c r="O254" s="216" t="e">
        <f t="shared" ca="1" si="189"/>
        <v>#N/A</v>
      </c>
      <c r="P254" s="216" t="e">
        <f t="shared" ca="1" si="189"/>
        <v>#N/A</v>
      </c>
      <c r="Q254" s="216" t="e">
        <f t="shared" ca="1" si="189"/>
        <v>#N/A</v>
      </c>
      <c r="R254" s="216" t="e">
        <f t="shared" ca="1" si="189"/>
        <v>#N/A</v>
      </c>
      <c r="S254" s="216" t="e">
        <f t="shared" ca="1" si="189"/>
        <v>#N/A</v>
      </c>
      <c r="T254" s="216" t="e">
        <f t="shared" ca="1" si="189"/>
        <v>#N/A</v>
      </c>
      <c r="U254" s="216" t="e">
        <f t="shared" ca="1" si="189"/>
        <v>#N/A</v>
      </c>
      <c r="V254" s="216" t="e">
        <f t="shared" ca="1" si="189"/>
        <v>#N/A</v>
      </c>
      <c r="W254" s="216" t="e">
        <f t="shared" ca="1" si="189"/>
        <v>#N/A</v>
      </c>
      <c r="X254" s="216" t="e">
        <f t="shared" ca="1" si="189"/>
        <v>#N/A</v>
      </c>
      <c r="Y254" s="216" t="e">
        <f t="shared" ca="1" si="189"/>
        <v>#N/A</v>
      </c>
      <c r="Z254" s="216" t="e">
        <f t="shared" ca="1" si="189"/>
        <v>#N/A</v>
      </c>
      <c r="AA254" s="216" t="e">
        <f t="shared" ca="1" si="189"/>
        <v>#N/A</v>
      </c>
      <c r="AB254" s="216" t="e">
        <f t="shared" ca="1" si="189"/>
        <v>#N/A</v>
      </c>
      <c r="AC254" s="216" t="e">
        <f t="shared" ca="1" si="189"/>
        <v>#N/A</v>
      </c>
      <c r="AD254" s="216" t="e">
        <f t="shared" ca="1" si="188"/>
        <v>#N/A</v>
      </c>
      <c r="AE254" s="216" t="e">
        <f t="shared" ca="1" si="188"/>
        <v>#N/A</v>
      </c>
      <c r="AF254" s="216" t="e">
        <f t="shared" ca="1" si="188"/>
        <v>#N/A</v>
      </c>
      <c r="AG254" s="216" t="e">
        <f t="shared" ca="1" si="188"/>
        <v>#N/A</v>
      </c>
      <c r="AH254" s="216" t="e">
        <f t="shared" ca="1" si="188"/>
        <v>#N/A</v>
      </c>
      <c r="AI254" s="216" t="e">
        <f t="shared" ca="1" si="188"/>
        <v>#N/A</v>
      </c>
      <c r="AJ254" s="216" t="e">
        <f t="shared" ca="1" si="188"/>
        <v>#N/A</v>
      </c>
      <c r="AK254" s="216" t="e">
        <f t="shared" ca="1" si="188"/>
        <v>#N/A</v>
      </c>
      <c r="AL254" s="216" t="e">
        <f t="shared" ca="1" si="188"/>
        <v>#N/A</v>
      </c>
      <c r="AM254" s="216" t="e">
        <f t="shared" ca="1" si="188"/>
        <v>#N/A</v>
      </c>
      <c r="AN254" s="216" t="e">
        <f t="shared" ca="1" si="188"/>
        <v>#N/A</v>
      </c>
      <c r="AO254" s="216" t="e">
        <f t="shared" ca="1" si="188"/>
        <v>#N/A</v>
      </c>
      <c r="AP254" s="216" t="e">
        <f t="shared" ca="1" si="188"/>
        <v>#N/A</v>
      </c>
      <c r="AQ254" s="216" t="e">
        <f t="shared" ca="1" si="188"/>
        <v>#N/A</v>
      </c>
      <c r="AR254" s="216" t="e">
        <f t="shared" ca="1" si="188"/>
        <v>#N/A</v>
      </c>
      <c r="AS254" s="223" t="e">
        <f t="shared" ca="1" si="187"/>
        <v>#N/A</v>
      </c>
      <c r="AU254" s="215" t="e">
        <f t="shared" ca="1" si="178"/>
        <v>#N/A</v>
      </c>
      <c r="AV254" s="216" t="e">
        <f t="shared" ca="1" si="178"/>
        <v>#N/A</v>
      </c>
      <c r="AW254" s="217" t="e">
        <f t="shared" ca="1" si="181"/>
        <v>#N/A</v>
      </c>
      <c r="AX254" s="218" t="e">
        <f t="shared" ca="1" si="181"/>
        <v>#N/A</v>
      </c>
      <c r="AY254" s="218" t="e">
        <f t="shared" ca="1" si="181"/>
        <v>#N/A</v>
      </c>
      <c r="AZ254" s="218" t="e">
        <f t="shared" ca="1" si="186"/>
        <v>#N/A</v>
      </c>
      <c r="BA254" s="219" t="e">
        <f t="shared" ca="1" si="186"/>
        <v>#N/A</v>
      </c>
    </row>
    <row r="255" spans="2:53" s="70" customFormat="1" ht="15" customHeight="1">
      <c r="B255"/>
      <c r="C255"/>
      <c r="M255" s="50" t="e">
        <f t="shared" ca="1" si="185"/>
        <v>#N/A</v>
      </c>
      <c r="N255" s="216" t="e">
        <f t="shared" ca="1" si="189"/>
        <v>#N/A</v>
      </c>
      <c r="O255" s="216" t="e">
        <f t="shared" ca="1" si="189"/>
        <v>#N/A</v>
      </c>
      <c r="P255" s="216" t="e">
        <f t="shared" ca="1" si="189"/>
        <v>#N/A</v>
      </c>
      <c r="Q255" s="216" t="e">
        <f t="shared" ca="1" si="189"/>
        <v>#N/A</v>
      </c>
      <c r="R255" s="216" t="e">
        <f t="shared" ca="1" si="189"/>
        <v>#N/A</v>
      </c>
      <c r="S255" s="216" t="e">
        <f t="shared" ca="1" si="189"/>
        <v>#N/A</v>
      </c>
      <c r="T255" s="216" t="e">
        <f t="shared" ca="1" si="189"/>
        <v>#N/A</v>
      </c>
      <c r="U255" s="216" t="e">
        <f t="shared" ca="1" si="189"/>
        <v>#N/A</v>
      </c>
      <c r="V255" s="216" t="e">
        <f t="shared" ca="1" si="189"/>
        <v>#N/A</v>
      </c>
      <c r="W255" s="216" t="e">
        <f t="shared" ca="1" si="189"/>
        <v>#N/A</v>
      </c>
      <c r="X255" s="216" t="e">
        <f t="shared" ca="1" si="189"/>
        <v>#N/A</v>
      </c>
      <c r="Y255" s="216" t="e">
        <f t="shared" ca="1" si="189"/>
        <v>#N/A</v>
      </c>
      <c r="Z255" s="216" t="e">
        <f t="shared" ca="1" si="189"/>
        <v>#N/A</v>
      </c>
      <c r="AA255" s="216" t="e">
        <f t="shared" ca="1" si="189"/>
        <v>#N/A</v>
      </c>
      <c r="AB255" s="216" t="e">
        <f t="shared" ca="1" si="189"/>
        <v>#N/A</v>
      </c>
      <c r="AC255" s="216" t="e">
        <f t="shared" ca="1" si="189"/>
        <v>#N/A</v>
      </c>
      <c r="AD255" s="216" t="e">
        <f t="shared" ca="1" si="188"/>
        <v>#N/A</v>
      </c>
      <c r="AE255" s="216" t="e">
        <f t="shared" ca="1" si="188"/>
        <v>#N/A</v>
      </c>
      <c r="AF255" s="216" t="e">
        <f t="shared" ca="1" si="188"/>
        <v>#N/A</v>
      </c>
      <c r="AG255" s="216" t="e">
        <f t="shared" ca="1" si="188"/>
        <v>#N/A</v>
      </c>
      <c r="AH255" s="216" t="e">
        <f t="shared" ca="1" si="188"/>
        <v>#N/A</v>
      </c>
      <c r="AI255" s="216" t="e">
        <f t="shared" ca="1" si="188"/>
        <v>#N/A</v>
      </c>
      <c r="AJ255" s="216" t="e">
        <f t="shared" ca="1" si="188"/>
        <v>#N/A</v>
      </c>
      <c r="AK255" s="216" t="e">
        <f t="shared" ca="1" si="188"/>
        <v>#N/A</v>
      </c>
      <c r="AL255" s="216" t="e">
        <f t="shared" ca="1" si="188"/>
        <v>#N/A</v>
      </c>
      <c r="AM255" s="216" t="e">
        <f t="shared" ca="1" si="188"/>
        <v>#N/A</v>
      </c>
      <c r="AN255" s="216" t="e">
        <f t="shared" ca="1" si="188"/>
        <v>#N/A</v>
      </c>
      <c r="AO255" s="216" t="e">
        <f t="shared" ca="1" si="188"/>
        <v>#N/A</v>
      </c>
      <c r="AP255" s="216" t="e">
        <f t="shared" ca="1" si="188"/>
        <v>#N/A</v>
      </c>
      <c r="AQ255" s="216" t="e">
        <f t="shared" ca="1" si="188"/>
        <v>#N/A</v>
      </c>
      <c r="AR255" s="216" t="e">
        <f t="shared" ca="1" si="188"/>
        <v>#N/A</v>
      </c>
      <c r="AS255" s="223" t="e">
        <f t="shared" ca="1" si="187"/>
        <v>#N/A</v>
      </c>
      <c r="AU255" s="215" t="e">
        <f t="shared" ca="1" si="178"/>
        <v>#N/A</v>
      </c>
      <c r="AV255" s="216" t="e">
        <f t="shared" ca="1" si="178"/>
        <v>#N/A</v>
      </c>
      <c r="AW255" s="217" t="e">
        <f t="shared" ca="1" si="181"/>
        <v>#N/A</v>
      </c>
      <c r="AX255" s="218" t="e">
        <f t="shared" ca="1" si="181"/>
        <v>#N/A</v>
      </c>
      <c r="AY255" s="218" t="e">
        <f t="shared" ca="1" si="181"/>
        <v>#N/A</v>
      </c>
      <c r="AZ255" s="218" t="e">
        <f t="shared" ca="1" si="186"/>
        <v>#N/A</v>
      </c>
      <c r="BA255" s="219" t="e">
        <f t="shared" ca="1" si="186"/>
        <v>#N/A</v>
      </c>
    </row>
    <row r="256" spans="2:53" s="70" customFormat="1" ht="15" customHeight="1">
      <c r="B256"/>
      <c r="C256"/>
    </row>
    <row r="257" spans="2:45" s="70" customFormat="1" ht="15" customHeight="1">
      <c r="B257"/>
      <c r="C257"/>
    </row>
    <row r="258" spans="2:45" s="70" customFormat="1" ht="15" customHeight="1">
      <c r="B258"/>
      <c r="C258"/>
    </row>
    <row r="259" spans="2:45" s="70" customFormat="1" ht="15" customHeight="1">
      <c r="B259"/>
      <c r="C259"/>
    </row>
    <row r="260" spans="2:45" s="70" customFormat="1" ht="15" customHeight="1">
      <c r="B260"/>
      <c r="C260"/>
    </row>
    <row r="261" spans="2:45" s="70" customFormat="1" ht="15" customHeight="1">
      <c r="B261"/>
      <c r="C261"/>
    </row>
    <row r="262" spans="2:45" s="70" customFormat="1" ht="15" customHeight="1">
      <c r="B262"/>
      <c r="C262"/>
    </row>
    <row r="263" spans="2:45" s="70" customFormat="1" ht="15" customHeight="1">
      <c r="B263"/>
      <c r="C263"/>
    </row>
    <row r="264" spans="2:45" s="70" customFormat="1" ht="15" customHeight="1">
      <c r="B264"/>
      <c r="C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</row>
    <row r="265" spans="2:45" ht="15" customHeight="1">
      <c r="B265"/>
      <c r="C265"/>
      <c r="M265" s="50"/>
      <c r="AQ265" s="216"/>
      <c r="AR265" s="216"/>
      <c r="AS265" s="223"/>
    </row>
    <row r="266" spans="2:45" ht="15" customHeight="1">
      <c r="B266"/>
      <c r="C266"/>
      <c r="M266" s="50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23"/>
    </row>
    <row r="267" spans="2:45" ht="15" customHeight="1">
      <c r="B267"/>
      <c r="C267"/>
      <c r="M267" s="50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23"/>
    </row>
    <row r="268" spans="2:45" ht="15" customHeight="1">
      <c r="B268"/>
      <c r="C268"/>
      <c r="M268" s="50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23"/>
    </row>
    <row r="269" spans="2:45" ht="15" customHeight="1">
      <c r="B269"/>
      <c r="C269"/>
      <c r="M269" s="50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23"/>
    </row>
    <row r="270" spans="2:45" ht="15" customHeight="1">
      <c r="B270"/>
      <c r="C270"/>
      <c r="M270" s="50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23"/>
    </row>
    <row r="271" spans="2:45" ht="15" customHeight="1">
      <c r="B271"/>
      <c r="C271"/>
      <c r="M271" s="50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23"/>
    </row>
    <row r="272" spans="2:45" ht="15" customHeight="1">
      <c r="B272"/>
      <c r="C272"/>
      <c r="M272" s="50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23"/>
    </row>
    <row r="273" spans="2:45" ht="15" customHeight="1">
      <c r="B273"/>
      <c r="C273"/>
      <c r="M273" s="50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23"/>
    </row>
    <row r="274" spans="2:45" ht="15" customHeight="1">
      <c r="B274"/>
      <c r="C274"/>
      <c r="M274" s="50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23"/>
    </row>
    <row r="275" spans="2:45" ht="15" customHeight="1">
      <c r="B275"/>
      <c r="C275"/>
      <c r="M275" s="50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23"/>
    </row>
    <row r="276" spans="2:45" ht="15" customHeight="1">
      <c r="B276"/>
      <c r="C276"/>
      <c r="M276" s="50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23"/>
    </row>
    <row r="277" spans="2:45" ht="15" customHeight="1">
      <c r="B277"/>
      <c r="C277"/>
      <c r="M277" s="50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23"/>
    </row>
    <row r="278" spans="2:45" ht="15" customHeight="1">
      <c r="B278"/>
      <c r="C278"/>
      <c r="M278" s="50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23"/>
    </row>
    <row r="279" spans="2:45" ht="15" customHeight="1">
      <c r="B279"/>
      <c r="C279"/>
      <c r="M279" s="50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23"/>
    </row>
    <row r="280" spans="2:45" ht="15" customHeight="1">
      <c r="B280"/>
      <c r="C280"/>
      <c r="M280" s="50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23"/>
    </row>
    <row r="281" spans="2:45" ht="15" customHeight="1">
      <c r="B281"/>
      <c r="C281"/>
    </row>
    <row r="282" spans="2:45" ht="15" customHeight="1">
      <c r="B282"/>
      <c r="C282"/>
    </row>
    <row r="283" spans="2:45" ht="15" customHeight="1">
      <c r="B283"/>
      <c r="C283"/>
    </row>
    <row r="284" spans="2:45" ht="15" customHeight="1">
      <c r="B284"/>
      <c r="C284"/>
    </row>
    <row r="285" spans="2:45" ht="15" customHeight="1">
      <c r="B285"/>
      <c r="C285"/>
    </row>
    <row r="286" spans="2:45" ht="15" customHeight="1">
      <c r="B286"/>
      <c r="C286"/>
    </row>
    <row r="287" spans="2:45" ht="15" customHeight="1">
      <c r="B287"/>
      <c r="C287"/>
    </row>
    <row r="288" spans="2:45" ht="15" customHeight="1">
      <c r="B288"/>
      <c r="C288"/>
    </row>
    <row r="289" spans="2:3" ht="15" customHeight="1">
      <c r="B289"/>
      <c r="C289"/>
    </row>
    <row r="290" spans="2:3" ht="15" customHeight="1">
      <c r="B290"/>
      <c r="C290"/>
    </row>
    <row r="291" spans="2:3" ht="15" customHeight="1">
      <c r="B291"/>
      <c r="C291"/>
    </row>
    <row r="292" spans="2:3" ht="15" customHeight="1">
      <c r="B292"/>
      <c r="C292"/>
    </row>
    <row r="293" spans="2:3" ht="15" customHeight="1">
      <c r="B293"/>
      <c r="C293"/>
    </row>
    <row r="294" spans="2:3" ht="15" customHeight="1">
      <c r="B294"/>
      <c r="C294"/>
    </row>
    <row r="295" spans="2:3" ht="15" customHeight="1">
      <c r="B295"/>
      <c r="C295"/>
    </row>
    <row r="296" spans="2:3" ht="15" customHeight="1">
      <c r="B296"/>
      <c r="C296"/>
    </row>
    <row r="297" spans="2:3" ht="15" customHeight="1">
      <c r="B297"/>
      <c r="C297"/>
    </row>
    <row r="298" spans="2:3" ht="15" customHeight="1">
      <c r="B298"/>
      <c r="C298"/>
    </row>
    <row r="299" spans="2:3" ht="15" customHeight="1">
      <c r="B299"/>
      <c r="C299"/>
    </row>
    <row r="300" spans="2:3" ht="15" customHeight="1">
      <c r="B300"/>
      <c r="C300"/>
    </row>
    <row r="301" spans="2:3" ht="15" customHeight="1">
      <c r="B301"/>
      <c r="C301"/>
    </row>
    <row r="302" spans="2:3" ht="15" customHeight="1">
      <c r="B302"/>
      <c r="C302"/>
    </row>
    <row r="303" spans="2:3" ht="15" customHeight="1">
      <c r="B303"/>
      <c r="C303"/>
    </row>
    <row r="304" spans="2:3" ht="15" customHeight="1">
      <c r="B304"/>
      <c r="C304"/>
    </row>
    <row r="305" spans="2:3" ht="15" customHeight="1">
      <c r="B305"/>
      <c r="C305"/>
    </row>
    <row r="306" spans="2:3" ht="15" customHeight="1">
      <c r="B306"/>
      <c r="C306"/>
    </row>
  </sheetData>
  <sheetProtection sheet="1" objects="1" scenarios="1"/>
  <mergeCells count="2">
    <mergeCell ref="O95:P95"/>
    <mergeCell ref="AU104:BA104"/>
  </mergeCells>
  <phoneticPr fontId="3" type="noConversion"/>
  <conditionalFormatting sqref="M97:AM99">
    <cfRule type="expression" dxfId="120" priority="438">
      <formula>COLUMN()-COLUMN($M$97)&gt;$N$95</formula>
    </cfRule>
    <cfRule type="expression" dxfId="119" priority="439">
      <formula>COLUMN()-COLUMN($M$97)=$N$95</formula>
    </cfRule>
  </conditionalFormatting>
  <conditionalFormatting sqref="AQ265:AS280">
    <cfRule type="expression" dxfId="118" priority="247">
      <formula>AQ$104=""</formula>
    </cfRule>
  </conditionalFormatting>
  <conditionalFormatting sqref="O266:AS280 AQ265:AS265">
    <cfRule type="cellIs" dxfId="117" priority="242" operator="equal">
      <formula>"당"</formula>
    </cfRule>
    <cfRule type="cellIs" dxfId="116" priority="251" operator="equal">
      <formula>"야"</formula>
    </cfRule>
  </conditionalFormatting>
  <conditionalFormatting sqref="M265:M280">
    <cfRule type="expression" dxfId="115" priority="246">
      <formula>M265=M264</formula>
    </cfRule>
  </conditionalFormatting>
  <conditionalFormatting sqref="M266:AS280 M265 AQ265:AS265">
    <cfRule type="cellIs" dxfId="114" priority="243" operator="equal">
      <formula>0</formula>
    </cfRule>
    <cfRule type="containsErrors" dxfId="113" priority="245">
      <formula>ISERROR(M265)</formula>
    </cfRule>
    <cfRule type="expression" dxfId="112" priority="248">
      <formula>ROW()-105&gt;$AE$95</formula>
    </cfRule>
    <cfRule type="expression" dxfId="111" priority="249">
      <formula>$M265&lt;&gt;$M264</formula>
    </cfRule>
    <cfRule type="expression" dxfId="110" priority="250">
      <formula>ROW()-105=$AE$95</formula>
    </cfRule>
  </conditionalFormatting>
  <conditionalFormatting sqref="AP266:AS280 AQ265:AS265">
    <cfRule type="expression" dxfId="109" priority="244">
      <formula>COLUMN()-COLUMN($N$104)&gt;DAY(EOMONTH(DATE($M$104,$N$104,1),0))</formula>
    </cfRule>
    <cfRule type="expression" dxfId="108" priority="252">
      <formula>COLUMN()-COLUMN($N$104)=DAY(EOMONTH(DATE($M$104,$N$104,1),0))</formula>
    </cfRule>
  </conditionalFormatting>
  <conditionalFormatting sqref="AQ104:AS255">
    <cfRule type="expression" dxfId="107" priority="28">
      <formula>AQ$104=""</formula>
    </cfRule>
  </conditionalFormatting>
  <conditionalFormatting sqref="O105:AS105">
    <cfRule type="expression" dxfId="106" priority="29">
      <formula>OR(O105="일",O105="휴")</formula>
    </cfRule>
    <cfRule type="expression" dxfId="105" priority="30">
      <formula>O105="토"</formula>
    </cfRule>
  </conditionalFormatting>
  <conditionalFormatting sqref="M107:M255">
    <cfRule type="expression" dxfId="104" priority="27">
      <formula>M107=M106</formula>
    </cfRule>
  </conditionalFormatting>
  <conditionalFormatting sqref="AU107:AU255">
    <cfRule type="expression" dxfId="103" priority="4">
      <formula>AU107=AU106</formula>
    </cfRule>
  </conditionalFormatting>
  <conditionalFormatting sqref="BF106:BF136">
    <cfRule type="expression" dxfId="102" priority="20">
      <formula>OR(BF106="일",BF106="휴")</formula>
    </cfRule>
    <cfRule type="expression" dxfId="101" priority="21">
      <formula>BF106="토"</formula>
    </cfRule>
  </conditionalFormatting>
  <conditionalFormatting sqref="BE134:BF136">
    <cfRule type="expression" dxfId="100" priority="8">
      <formula>MONTH($BE134)&lt;&gt;$BE$105</formula>
    </cfRule>
  </conditionalFormatting>
  <conditionalFormatting sqref="BH104:GZ104">
    <cfRule type="containsBlanks" dxfId="99" priority="12">
      <formula>LEN(TRIM(BH104))=0</formula>
    </cfRule>
  </conditionalFormatting>
  <conditionalFormatting sqref="BE134:CY136">
    <cfRule type="expression" dxfId="98" priority="16">
      <formula>$BD134&gt;DAY(EOMONTH(DATE($BE$104,$BE$105,1),0))</formula>
    </cfRule>
  </conditionalFormatting>
  <conditionalFormatting sqref="M106:AS255">
    <cfRule type="cellIs" dxfId="97" priority="5" operator="equal">
      <formula>0</formula>
    </cfRule>
    <cfRule type="containsErrors" dxfId="96" priority="7">
      <formula>ISERROR(M106)</formula>
    </cfRule>
    <cfRule type="expression" dxfId="95" priority="31">
      <formula>ROW()-105&gt;$AM$99</formula>
    </cfRule>
    <cfRule type="expression" dxfId="94" priority="32">
      <formula>$M106&lt;&gt;$M105</formula>
    </cfRule>
    <cfRule type="expression" dxfId="93" priority="33">
      <formula>ROW()-105=$AM$99</formula>
    </cfRule>
  </conditionalFormatting>
  <conditionalFormatting sqref="AU106:BA255">
    <cfRule type="cellIs" dxfId="92" priority="22" operator="equal">
      <formula>0</formula>
    </cfRule>
    <cfRule type="containsErrors" dxfId="91" priority="23">
      <formula>ISERROR(AU106)</formula>
    </cfRule>
    <cfRule type="expression" dxfId="90" priority="24">
      <formula>ROW()-105&gt;$AM$99</formula>
    </cfRule>
    <cfRule type="expression" dxfId="89" priority="25">
      <formula>$AU106&lt;&gt;$AU105</formula>
    </cfRule>
    <cfRule type="expression" dxfId="88" priority="26">
      <formula>ROW()-105=$AM$99</formula>
    </cfRule>
  </conditionalFormatting>
  <conditionalFormatting sqref="BG106:GZ136">
    <cfRule type="cellIs" dxfId="87" priority="3" operator="equal">
      <formula>"당"</formula>
    </cfRule>
    <cfRule type="cellIs" dxfId="86" priority="9" operator="equal">
      <formula>"야"</formula>
    </cfRule>
    <cfRule type="cellIs" dxfId="85" priority="10" operator="equal">
      <formula>0</formula>
    </cfRule>
    <cfRule type="cellIs" dxfId="84" priority="13" operator="equal">
      <formula>"휴"</formula>
    </cfRule>
  </conditionalFormatting>
  <conditionalFormatting sqref="BG104:GZ136">
    <cfRule type="containsErrors" dxfId="83" priority="14">
      <formula>ISERROR(BG104)</formula>
    </cfRule>
  </conditionalFormatting>
  <conditionalFormatting sqref="BE104:GZ136">
    <cfRule type="expression" dxfId="82" priority="15">
      <formula>COLUMN()-$AM$99&gt;58</formula>
    </cfRule>
    <cfRule type="expression" dxfId="81" priority="17">
      <formula>COLUMN()-$AM$99=58</formula>
    </cfRule>
    <cfRule type="expression" dxfId="80" priority="18">
      <formula>BE$104&lt;&gt;BD$104</formula>
    </cfRule>
    <cfRule type="expression" dxfId="79" priority="19">
      <formula>$BD104=DAY(EOMONTH(DATE($BE$104,$BE$105,1),0))</formula>
    </cfRule>
  </conditionalFormatting>
  <conditionalFormatting sqref="O106:AS255">
    <cfRule type="cellIs" dxfId="78" priority="2" operator="equal">
      <formula>"당"</formula>
    </cfRule>
    <cfRule type="cellIs" dxfId="77" priority="34" operator="equal">
      <formula>"야"</formula>
    </cfRule>
  </conditionalFormatting>
  <conditionalFormatting sqref="AP104:AS255">
    <cfRule type="expression" dxfId="76" priority="6">
      <formula>COLUMN()-COLUMN($N$104)&gt;DAY(EOMONTH(DATE($M$104,$N$104,1),0))</formula>
    </cfRule>
    <cfRule type="expression" dxfId="75" priority="35">
      <formula>COLUMN()-COLUMN($N$104)=DAY(EOMONTH(DATE($M$104,$N$104,1),0))</formula>
    </cfRule>
  </conditionalFormatting>
  <conditionalFormatting sqref="BG104:GZ104">
    <cfRule type="cellIs" dxfId="74" priority="11" operator="equal">
      <formula>BF104</formula>
    </cfRule>
  </conditionalFormatting>
  <conditionalFormatting sqref="O104:AS105">
    <cfRule type="expression" dxfId="73" priority="1">
      <formula>O$105="휴"</formula>
    </cfRule>
  </conditionalFormatting>
  <dataValidations count="4">
    <dataValidation type="whole" allowBlank="1" showInputMessage="1" showErrorMessage="1" errorTitle="시트 개수" error="시트 개수는 26개까지 지정할 수 있습니다. " sqref="N95" xr:uid="{00000000-0002-0000-0400-000000000000}">
      <formula1>1</formula1>
      <formula2>26</formula2>
    </dataValidation>
    <dataValidation type="whole" allowBlank="1" showInputMessage="1" showErrorMessage="1" errorTitle="인원 제한" error="최대 55명까지 한 표에 들어갑니다. " sqref="AE95" xr:uid="{00000000-0002-0000-0400-000001000000}">
      <formula1>0</formula1>
      <formula2>55</formula2>
    </dataValidation>
    <dataValidation type="whole" allowBlank="1" showInputMessage="1" showErrorMessage="1" error="적용 개시년월 이후라야 합니다." sqref="BE105" xr:uid="{18DEE4EF-E388-4B24-AE46-EFDFD7AB5F78}">
      <formula1>1</formula1>
      <formula2>12</formula2>
    </dataValidation>
    <dataValidation type="whole" operator="greaterThanOrEqual" allowBlank="1" showInputMessage="1" showErrorMessage="1" sqref="BE104" xr:uid="{5F7DC4EB-6F72-4D5A-A44C-161E8F2FE081}">
      <formula1>2017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print="0" autoPict="0">
                <anchor moveWithCells="1" sizeWithCells="1">
                  <from>
                    <xdr:col>12</xdr:col>
                    <xdr:colOff>485775</xdr:colOff>
                    <xdr:row>102</xdr:row>
                    <xdr:rowOff>0</xdr:rowOff>
                  </from>
                  <to>
                    <xdr:col>13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 sizeWithCells="1">
                  <from>
                    <xdr:col>13</xdr:col>
                    <xdr:colOff>485775</xdr:colOff>
                    <xdr:row>102</xdr:row>
                    <xdr:rowOff>0</xdr:rowOff>
                  </from>
                  <to>
                    <xdr:col>14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 sizeWithCells="1">
                  <from>
                    <xdr:col>12</xdr:col>
                    <xdr:colOff>485775</xdr:colOff>
                    <xdr:row>102</xdr:row>
                    <xdr:rowOff>0</xdr:rowOff>
                  </from>
                  <to>
                    <xdr:col>13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Spinner 4">
              <controlPr defaultSize="0" print="0" autoPict="0">
                <anchor moveWithCells="1" sizeWithCells="1">
                  <from>
                    <xdr:col>13</xdr:col>
                    <xdr:colOff>485775</xdr:colOff>
                    <xdr:row>102</xdr:row>
                    <xdr:rowOff>0</xdr:rowOff>
                  </from>
                  <to>
                    <xdr:col>14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Spinner 5">
              <controlPr defaultSize="0" print="0" autoPict="0">
                <anchor moveWithCells="1" sizeWithCells="1">
                  <from>
                    <xdr:col>12</xdr:col>
                    <xdr:colOff>485775</xdr:colOff>
                    <xdr:row>102</xdr:row>
                    <xdr:rowOff>0</xdr:rowOff>
                  </from>
                  <to>
                    <xdr:col>13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Spinner 6">
              <controlPr defaultSize="0" print="0" autoPict="0">
                <anchor moveWithCells="1" sizeWithCells="1">
                  <from>
                    <xdr:col>13</xdr:col>
                    <xdr:colOff>485775</xdr:colOff>
                    <xdr:row>102</xdr:row>
                    <xdr:rowOff>0</xdr:rowOff>
                  </from>
                  <to>
                    <xdr:col>14</xdr:col>
                    <xdr:colOff>0</xdr:colOff>
                    <xdr:row>103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R334"/>
  <sheetViews>
    <sheetView showGridLines="0" showRowColHeaders="0" workbookViewId="0">
      <selection activeCell="O298" sqref="O298"/>
    </sheetView>
  </sheetViews>
  <sheetFormatPr defaultRowHeight="13.5"/>
  <cols>
    <col min="1" max="1" width="4.5703125" style="70" customWidth="1"/>
    <col min="2" max="13" width="9.140625" style="70" hidden="1" customWidth="1"/>
    <col min="14" max="14" width="9.140625" style="70"/>
    <col min="15" max="23" width="8.28515625" style="70" customWidth="1"/>
    <col min="24" max="16384" width="9.140625" style="70"/>
  </cols>
  <sheetData>
    <row r="1" ht="16.5" customHeight="1"/>
    <row r="2" ht="17.25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8:70" hidden="1"/>
    <row r="290" spans="8:70" hidden="1"/>
    <row r="291" spans="8:70" hidden="1"/>
    <row r="292" spans="8:70" hidden="1"/>
    <row r="293" spans="8:70" hidden="1"/>
    <row r="294" spans="8:70" hidden="1"/>
    <row r="295" spans="8:70" hidden="1"/>
    <row r="296" spans="8:70" hidden="1"/>
    <row r="297" spans="8:70" s="349" customFormat="1" hidden="1">
      <c r="Q297" s="350"/>
      <c r="S297" s="350"/>
    </row>
    <row r="298" spans="8:70" ht="20.100000000000001" customHeight="1">
      <c r="N298" s="341" t="s">
        <v>117</v>
      </c>
      <c r="O298" s="352"/>
      <c r="P298" s="59" t="e">
        <f ca="1">INDIRECT(O298&amp;"!N5")</f>
        <v>#REF!</v>
      </c>
      <c r="R298" s="342" t="s">
        <v>114</v>
      </c>
      <c r="S298" s="70" t="s">
        <v>116</v>
      </c>
      <c r="Z298" s="584" t="s">
        <v>193</v>
      </c>
      <c r="AA298" s="584"/>
      <c r="AB298" s="584"/>
      <c r="AC298" s="584"/>
      <c r="AD298" s="584"/>
      <c r="AE298" s="584"/>
      <c r="AF298" s="584"/>
      <c r="AG298" s="584"/>
      <c r="AH298" s="584"/>
      <c r="AI298" s="584"/>
    </row>
    <row r="299" spans="8:70" ht="20.100000000000001" customHeight="1">
      <c r="Z299" s="584"/>
      <c r="AA299" s="584"/>
      <c r="AB299" s="584"/>
      <c r="AC299" s="584"/>
      <c r="AD299" s="584"/>
      <c r="AE299" s="584"/>
      <c r="AF299" s="584"/>
      <c r="AG299" s="584"/>
      <c r="AH299" s="584"/>
      <c r="AI299" s="584"/>
      <c r="AJ299" s="465"/>
      <c r="AK299" s="465"/>
    </row>
    <row r="300" spans="8:70" s="69" customFormat="1" ht="26.25">
      <c r="L300" s="40"/>
      <c r="M300" s="22"/>
      <c r="N300" s="25">
        <f>통합!M104</f>
        <v>2022</v>
      </c>
      <c r="O300" s="26">
        <f>통합!N104</f>
        <v>3</v>
      </c>
      <c r="P300" s="343">
        <v>44682</v>
      </c>
      <c r="Q300" s="357"/>
      <c r="R300" s="357" t="s">
        <v>129</v>
      </c>
      <c r="S300" s="357"/>
      <c r="T300" s="357"/>
      <c r="U300" s="357"/>
      <c r="V300" s="357"/>
      <c r="W300" s="357"/>
      <c r="X300" s="357"/>
      <c r="Y300" s="357"/>
      <c r="Z300" s="584"/>
      <c r="AA300" s="584"/>
      <c r="AB300" s="584"/>
      <c r="AC300" s="584"/>
      <c r="AD300" s="584"/>
      <c r="AE300" s="584"/>
      <c r="AF300" s="584"/>
      <c r="AG300" s="584"/>
      <c r="AH300" s="584"/>
      <c r="AI300" s="584"/>
      <c r="AJ300" s="465"/>
      <c r="AK300" s="465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8:70" s="69" customFormat="1" ht="26.25" customHeight="1">
      <c r="L301" s="40"/>
      <c r="M301" s="22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584"/>
      <c r="AA301" s="584"/>
      <c r="AB301" s="584"/>
      <c r="AC301" s="584"/>
      <c r="AD301" s="584"/>
      <c r="AE301" s="584"/>
      <c r="AF301" s="584"/>
      <c r="AG301" s="584"/>
      <c r="AH301" s="584"/>
      <c r="AI301" s="584"/>
      <c r="AJ301" s="465"/>
      <c r="AK301" s="465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8:70" s="69" customFormat="1" ht="20.100000000000001" customHeight="1">
      <c r="L302" s="40"/>
      <c r="M302" s="22"/>
      <c r="O302" s="642" t="s">
        <v>80</v>
      </c>
      <c r="P302" s="645" t="s">
        <v>121</v>
      </c>
      <c r="Q302" s="646"/>
      <c r="R302" s="645" t="s">
        <v>122</v>
      </c>
      <c r="S302" s="646"/>
      <c r="T302" s="645" t="s">
        <v>81</v>
      </c>
      <c r="U302" s="646"/>
      <c r="V302" s="645" t="s">
        <v>89</v>
      </c>
      <c r="W302" s="646"/>
      <c r="Z302" s="465"/>
      <c r="AA302" s="465"/>
      <c r="AB302" s="465"/>
      <c r="AC302" s="465"/>
      <c r="AD302" s="465"/>
      <c r="AE302" s="465"/>
      <c r="AF302" s="465"/>
      <c r="AG302" s="465"/>
      <c r="AH302" s="465"/>
      <c r="AI302" s="465"/>
      <c r="AJ302" s="465"/>
      <c r="AK302" s="465"/>
      <c r="AQ302" s="58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</row>
    <row r="303" spans="8:70" s="69" customFormat="1" ht="20.100000000000001" customHeight="1">
      <c r="L303" s="40"/>
      <c r="M303" s="22"/>
      <c r="O303" s="643"/>
      <c r="P303" s="628"/>
      <c r="Q303" s="629"/>
      <c r="R303" s="628"/>
      <c r="S303" s="629"/>
      <c r="T303" s="628"/>
      <c r="U303" s="629"/>
      <c r="V303" s="628"/>
      <c r="W303" s="629"/>
      <c r="X303" s="653"/>
      <c r="Y303" s="653"/>
      <c r="Z303" s="653"/>
      <c r="AA303"/>
      <c r="AQ303" s="58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</row>
    <row r="304" spans="8:70" s="69" customFormat="1" ht="37.5" customHeight="1">
      <c r="H304" s="70"/>
      <c r="I304" s="70"/>
      <c r="J304" s="70"/>
      <c r="K304" s="70"/>
      <c r="L304" s="40"/>
      <c r="M304" s="44"/>
      <c r="O304" s="644"/>
      <c r="P304" s="630"/>
      <c r="Q304" s="631"/>
      <c r="R304" s="630"/>
      <c r="S304" s="631"/>
      <c r="T304" s="630"/>
      <c r="U304" s="631"/>
      <c r="V304" s="630"/>
      <c r="W304" s="631"/>
      <c r="X304" s="70"/>
      <c r="Y304" s="70"/>
      <c r="Z304" s="70"/>
      <c r="AA304" s="70"/>
      <c r="AQ304" s="58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</row>
    <row r="305" spans="8:70" s="9" customFormat="1" ht="22.5" customHeight="1">
      <c r="H305" s="302"/>
      <c r="I305" s="302"/>
      <c r="J305" s="302"/>
      <c r="K305" s="302"/>
      <c r="L305" s="301"/>
      <c r="M305" s="344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466" t="s">
        <v>171</v>
      </c>
      <c r="AA305" s="302"/>
      <c r="AB305" s="302"/>
      <c r="AC305" s="302"/>
      <c r="AD305" s="302"/>
      <c r="BA305" s="303"/>
      <c r="BB305" s="302"/>
      <c r="BC305" s="302"/>
      <c r="BD305" s="302"/>
      <c r="BE305" s="302"/>
      <c r="BF305" s="302"/>
      <c r="BG305" s="302"/>
      <c r="BH305" s="302"/>
      <c r="BI305" s="302"/>
      <c r="BJ305" s="302"/>
      <c r="BK305" s="302"/>
      <c r="BL305" s="302"/>
      <c r="BM305" s="302"/>
      <c r="BN305" s="302"/>
      <c r="BO305" s="302"/>
      <c r="BP305" s="302"/>
      <c r="BQ305" s="302"/>
      <c r="BR305" s="302"/>
    </row>
    <row r="306" spans="8:70" s="69" customFormat="1" ht="20.100000000000001" customHeight="1">
      <c r="H306" s="70"/>
      <c r="I306" s="70"/>
      <c r="J306" s="70"/>
      <c r="K306" s="70"/>
      <c r="L306" s="40"/>
      <c r="M306" s="44"/>
      <c r="N306" s="632" t="s">
        <v>90</v>
      </c>
      <c r="O306" s="634" t="s">
        <v>91</v>
      </c>
      <c r="P306" s="635"/>
      <c r="Q306" s="618"/>
      <c r="R306" s="636" t="s">
        <v>115</v>
      </c>
      <c r="S306" s="637"/>
      <c r="T306" s="637"/>
      <c r="U306" s="637"/>
      <c r="V306" s="637"/>
      <c r="W306" s="638"/>
      <c r="X306"/>
      <c r="Y306"/>
      <c r="Z306" s="632" t="s">
        <v>172</v>
      </c>
      <c r="AA306" s="654" t="s">
        <v>173</v>
      </c>
      <c r="AB306" s="293"/>
      <c r="AC306" s="293"/>
      <c r="AD306" s="293"/>
      <c r="AE306" s="293"/>
      <c r="AF306" s="293"/>
      <c r="AU306" s="58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</row>
    <row r="307" spans="8:70" s="69" customFormat="1" ht="20.100000000000001" customHeight="1">
      <c r="H307" s="70"/>
      <c r="I307" s="70"/>
      <c r="J307" s="70"/>
      <c r="K307" s="70"/>
      <c r="L307" s="40"/>
      <c r="M307" s="44"/>
      <c r="N307" s="633"/>
      <c r="O307" s="294" t="s">
        <v>84</v>
      </c>
      <c r="P307" s="295" t="s">
        <v>92</v>
      </c>
      <c r="Q307" s="296" t="s">
        <v>83</v>
      </c>
      <c r="R307" s="639"/>
      <c r="S307" s="640"/>
      <c r="T307" s="640"/>
      <c r="U307" s="640"/>
      <c r="V307" s="640"/>
      <c r="W307" s="641"/>
      <c r="X307"/>
      <c r="Y307"/>
      <c r="Z307" s="633"/>
      <c r="AA307" s="633"/>
      <c r="AB307" s="293"/>
      <c r="AC307" s="293"/>
      <c r="AD307" s="293"/>
      <c r="AE307" s="293"/>
      <c r="AF307" s="293"/>
      <c r="AU307" s="58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</row>
    <row r="308" spans="8:70" s="69" customFormat="1" ht="20.100000000000001" customHeight="1">
      <c r="H308" s="70"/>
      <c r="I308" s="70"/>
      <c r="J308" s="70"/>
      <c r="K308" s="70"/>
      <c r="L308" s="40"/>
      <c r="M308" s="345">
        <v>106</v>
      </c>
      <c r="N308" s="346" t="e">
        <f ca="1">INDIRECT($O$298&amp;"!N"&amp;$M308)</f>
        <v>#REF!</v>
      </c>
      <c r="O308" s="418" t="e">
        <f ca="1">IF(P308*24&gt;Q308,(P308*24-Q308)/24,(24-(Q308-P308*24))/24)</f>
        <v>#VALUE!</v>
      </c>
      <c r="P308" s="419" t="str">
        <f ca="1">IFERROR(IF(Q308=0,"",IF(AA308="",(VLOOKUP(VLOOKUP($N308,INDIRECT($O$298&amp;"!$N$106"):INDIRECT($O$298&amp;"!$AS$120"),DAY($P$300)+1,FALSE),INDIRECT($O$298&amp;"!$D$8"):INDIRECT($O$298&amp;"!$F$17"),3,FALSE)*24+VLOOKUP($N308,INDIRECT($O$298&amp;"!$N$148"):INDIRECT($O$298&amp;"!$AS$162"),DAY($P$300)+1,FALSE)-VLOOKUP(VLOOKUP($N308,INDIRECT($O$298&amp;"!$N$106"):INDIRECT($O$298&amp;"!$AS$120"),DAY($P$300)+1,FALSE),INDIRECT($O$298&amp;"!$D$8"):INDIRECT($O$298&amp;"!$h$17"),5,FALSE))/24,AA308)),"")</f>
        <v/>
      </c>
      <c r="Q308" s="420" t="str">
        <f ca="1">IFERROR(VLOOKUP($N308,INDIRECT($O$298&amp;"!$N$283"):INDIRECT($O$298&amp;"!$AS$297"),DAY($P$300)+1,FALSE),"")</f>
        <v/>
      </c>
      <c r="R308" s="655"/>
      <c r="S308" s="656"/>
      <c r="T308" s="656"/>
      <c r="U308" s="656"/>
      <c r="V308" s="656"/>
      <c r="W308" s="657"/>
      <c r="X308"/>
      <c r="Y308"/>
      <c r="Z308" s="464" t="e">
        <f t="shared" ref="Z308:Z322" ca="1" si="0">N308</f>
        <v>#REF!</v>
      </c>
      <c r="AA308" s="467"/>
      <c r="AU308" s="58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</row>
    <row r="309" spans="8:70" s="69" customFormat="1" ht="20.100000000000001" customHeight="1">
      <c r="H309" s="70"/>
      <c r="I309" s="70"/>
      <c r="J309" s="70"/>
      <c r="K309" s="70"/>
      <c r="L309" s="40"/>
      <c r="M309" s="345">
        <v>107</v>
      </c>
      <c r="N309" s="347" t="e">
        <f t="shared" ref="N309:N322" ca="1" si="1">INDIRECT($O$298&amp;"!N"&amp;$M309)</f>
        <v>#REF!</v>
      </c>
      <c r="O309" s="421" t="e">
        <f ca="1">IF(VLOOKUP($N309,INDIRECT($O$298&amp;"!$N$255"):INDIRECT($O$298&amp;"!$AS$269"),DAY($P$300)+1,FALSE)=5,VLOOKUP(VLOOKUP($N309,INDIRECT($O$298&amp;"!$N$106"):INDIRECT($O$298&amp;"!$AS$120"),DAY($P$300)+1,FALSE),INDIRECT($O$298&amp;"!$D$8"):INDIRECT($O$298&amp;"!$h$17"),2,FALSE),IF(P309*24&gt;Q309,(P309*24-Q309)/24,(24-(Q309-P309*24))/24))</f>
        <v>#REF!</v>
      </c>
      <c r="P309" s="422" t="str">
        <f ca="1">IFERROR(IF(Q309=0,"",IF(AA309="",(VLOOKUP(VLOOKUP($N309,INDIRECT($O$298&amp;"!$N$106"):INDIRECT($O$298&amp;"!$AS$120"),DAY($P$300)+1,FALSE),INDIRECT($O$298&amp;"!$D$8"):INDIRECT($O$298&amp;"!$F$17"),3,FALSE)*24+VLOOKUP($N309,INDIRECT($O$298&amp;"!$N$148"):INDIRECT($O$298&amp;"!$AS$162"),DAY($P$300)+1,FALSE)-VLOOKUP(VLOOKUP($N309,INDIRECT($O$298&amp;"!$N$106"):INDIRECT($O$298&amp;"!$AS$120"),DAY($P$300)+1,FALSE),INDIRECT($O$298&amp;"!$D$8"):INDIRECT($O$298&amp;"!$h$17"),5,FALSE))/24,AA309)),"")</f>
        <v/>
      </c>
      <c r="Q309" s="423" t="str">
        <f ca="1">IFERROR(VLOOKUP($N309,INDIRECT($O$298&amp;"!$N$283"):INDIRECT($O$298&amp;"!$AS$297"),DAY($P$300)+1,FALSE),"")</f>
        <v/>
      </c>
      <c r="R309" s="647"/>
      <c r="S309" s="648"/>
      <c r="T309" s="648"/>
      <c r="U309" s="648"/>
      <c r="V309" s="648"/>
      <c r="W309" s="649"/>
      <c r="X309"/>
      <c r="Y309"/>
      <c r="Z309" s="462" t="e">
        <f t="shared" ca="1" si="0"/>
        <v>#REF!</v>
      </c>
      <c r="AA309" s="468"/>
      <c r="AU309" s="58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</row>
    <row r="310" spans="8:70" s="69" customFormat="1" ht="20.100000000000001" customHeight="1">
      <c r="H310" s="70"/>
      <c r="I310" s="70"/>
      <c r="J310" s="70"/>
      <c r="K310" s="70"/>
      <c r="L310" s="40"/>
      <c r="M310" s="345">
        <v>108</v>
      </c>
      <c r="N310" s="347" t="e">
        <f t="shared" ca="1" si="1"/>
        <v>#REF!</v>
      </c>
      <c r="O310" s="421" t="e">
        <f ca="1">IF(VLOOKUP($N310,INDIRECT($O$298&amp;"!$N$255"):INDIRECT($O$298&amp;"!$AS$269"),DAY($P$300)+1,FALSE)=5,VLOOKUP(VLOOKUP($N310,INDIRECT($O$298&amp;"!$N$106"):INDIRECT($O$298&amp;"!$AS$120"),DAY($P$300)+1,FALSE),INDIRECT($O$298&amp;"!$D$8"):INDIRECT($O$298&amp;"!$h$17"),2,FALSE),IF(P310*24&gt;Q310,(P310*24-Q310)/24,(24-(Q310-P310*24))/24))</f>
        <v>#REF!</v>
      </c>
      <c r="P310" s="422" t="str">
        <f ca="1">IFERROR(IF(Q310=0,"",IF(AA310="",(VLOOKUP(VLOOKUP($N310,INDIRECT($O$298&amp;"!$N$106"):INDIRECT($O$298&amp;"!$AS$120"),DAY($P$300)+1,FALSE),INDIRECT($O$298&amp;"!$D$8"):INDIRECT($O$298&amp;"!$F$17"),3,FALSE)*24+VLOOKUP($N310,INDIRECT($O$298&amp;"!$N$148"):INDIRECT($O$298&amp;"!$AS$162"),DAY($P$300)+1,FALSE)-VLOOKUP(VLOOKUP($N310,INDIRECT($O$298&amp;"!$N$106"):INDIRECT($O$298&amp;"!$AS$120"),DAY($P$300)+1,FALSE),INDIRECT($O$298&amp;"!$D$8"):INDIRECT($O$298&amp;"!$h$17"),5,FALSE))/24,AA310)),"")</f>
        <v/>
      </c>
      <c r="Q310" s="423" t="str">
        <f ca="1">IFERROR(VLOOKUP($N310,INDIRECT($O$298&amp;"!$N$283"):INDIRECT($O$298&amp;"!$AS$297"),DAY($P$300)+1,FALSE),"")</f>
        <v/>
      </c>
      <c r="R310" s="647"/>
      <c r="S310" s="648"/>
      <c r="T310" s="648"/>
      <c r="U310" s="648"/>
      <c r="V310" s="648"/>
      <c r="W310" s="649"/>
      <c r="X310"/>
      <c r="Y310"/>
      <c r="Z310" s="462" t="e">
        <f t="shared" ca="1" si="0"/>
        <v>#REF!</v>
      </c>
      <c r="AA310" s="469"/>
      <c r="AU310" s="58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</row>
    <row r="311" spans="8:70" s="69" customFormat="1" ht="20.100000000000001" customHeight="1">
      <c r="H311" s="70"/>
      <c r="I311" s="70"/>
      <c r="J311" s="70"/>
      <c r="K311" s="70"/>
      <c r="L311" s="40"/>
      <c r="M311" s="345">
        <v>109</v>
      </c>
      <c r="N311" s="347" t="e">
        <f t="shared" ca="1" si="1"/>
        <v>#REF!</v>
      </c>
      <c r="O311" s="421" t="e">
        <f ca="1">IF(VLOOKUP($N311,INDIRECT($O$298&amp;"!$N$255"):INDIRECT($O$298&amp;"!$AS$269"),DAY($P$300)+1,FALSE)=5,VLOOKUP(VLOOKUP($N311,INDIRECT($O$298&amp;"!$N$106"):INDIRECT($O$298&amp;"!$AS$120"),DAY($P$300)+1,FALSE),INDIRECT($O$298&amp;"!$D$8"):INDIRECT($O$298&amp;"!$h$17"),2,FALSE),IF(P311*24&gt;Q311,(P311*24-Q311)/24,(24-(Q311-P311*24))/24))</f>
        <v>#REF!</v>
      </c>
      <c r="P311" s="422" t="str">
        <f ca="1">IFERROR(IF(Q311=0,"",IF(AA311="",(VLOOKUP(VLOOKUP($N311,INDIRECT($O$298&amp;"!$N$106"):INDIRECT($O$298&amp;"!$AS$120"),DAY($P$300)+1,FALSE),INDIRECT($O$298&amp;"!$D$8"):INDIRECT($O$298&amp;"!$F$17"),3,FALSE)*24+VLOOKUP($N311,INDIRECT($O$298&amp;"!$N$148"):INDIRECT($O$298&amp;"!$AS$162"),DAY($P$300)+1,FALSE)-VLOOKUP(VLOOKUP($N311,INDIRECT($O$298&amp;"!$N$106"):INDIRECT($O$298&amp;"!$AS$120"),DAY($P$300)+1,FALSE),INDIRECT($O$298&amp;"!$D$8"):INDIRECT($O$298&amp;"!$h$17"),5,FALSE))/24,AA311)),"")</f>
        <v/>
      </c>
      <c r="Q311" s="423" t="str">
        <f ca="1">IFERROR(VLOOKUP($N311,INDIRECT($O$298&amp;"!$N$283"):INDIRECT($O$298&amp;"!$AS$297"),DAY($P$300)+1,FALSE),"")</f>
        <v/>
      </c>
      <c r="R311" s="647"/>
      <c r="S311" s="648"/>
      <c r="T311" s="648"/>
      <c r="U311" s="648"/>
      <c r="V311" s="648"/>
      <c r="W311" s="649"/>
      <c r="X311"/>
      <c r="Y311"/>
      <c r="Z311" s="462" t="e">
        <f t="shared" ca="1" si="0"/>
        <v>#REF!</v>
      </c>
      <c r="AA311" s="468"/>
      <c r="AU311" s="58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8:70" s="69" customFormat="1" ht="20.100000000000001" customHeight="1">
      <c r="I312" s="70"/>
      <c r="J312" s="70"/>
      <c r="K312" s="70"/>
      <c r="L312" s="40"/>
      <c r="M312" s="345">
        <v>110</v>
      </c>
      <c r="N312" s="347" t="e">
        <f t="shared" ca="1" si="1"/>
        <v>#REF!</v>
      </c>
      <c r="O312" s="421" t="e">
        <f ca="1">IF(VLOOKUP($N312,INDIRECT($O$298&amp;"!$N$255"):INDIRECT($O$298&amp;"!$AS$269"),DAY($P$300)+1,FALSE)=5,VLOOKUP(VLOOKUP($N312,INDIRECT($O$298&amp;"!$N$106"):INDIRECT($O$298&amp;"!$AS$120"),DAY($P$300)+1,FALSE),INDIRECT($O$298&amp;"!$D$8"):INDIRECT($O$298&amp;"!$h$17"),2,FALSE),IF(P312*24&gt;Q312,(P312*24-Q312)/24,(24-(Q312-P312*24))/24))</f>
        <v>#REF!</v>
      </c>
      <c r="P312" s="422" t="str">
        <f ca="1">IFERROR(IF(Q312=0,"",IF(AA312="",(VLOOKUP(VLOOKUP($N312,INDIRECT($O$298&amp;"!$N$106"):INDIRECT($O$298&amp;"!$AS$120"),DAY($P$300)+1,FALSE),INDIRECT($O$298&amp;"!$D$8"):INDIRECT($O$298&amp;"!$F$17"),3,FALSE)*24+VLOOKUP($N312,INDIRECT($O$298&amp;"!$N$148"):INDIRECT($O$298&amp;"!$AS$162"),DAY($P$300)+1,FALSE)-VLOOKUP(VLOOKUP($N312,INDIRECT($O$298&amp;"!$N$106"):INDIRECT($O$298&amp;"!$AS$120"),DAY($P$300)+1,FALSE),INDIRECT($O$298&amp;"!$D$8"):INDIRECT($O$298&amp;"!$h$17"),5,FALSE))/24,AA312)),"")</f>
        <v/>
      </c>
      <c r="Q312" s="423" t="str">
        <f ca="1">IFERROR(VLOOKUP($N312,INDIRECT($O$298&amp;"!$N$283"):INDIRECT($O$298&amp;"!$AS$297"),DAY($P$300)+1,FALSE),"")</f>
        <v/>
      </c>
      <c r="R312" s="647"/>
      <c r="S312" s="648"/>
      <c r="T312" s="648"/>
      <c r="U312" s="648"/>
      <c r="V312" s="648"/>
      <c r="W312" s="649"/>
      <c r="X312"/>
      <c r="Y312"/>
      <c r="Z312" s="462" t="e">
        <f t="shared" ca="1" si="0"/>
        <v>#REF!</v>
      </c>
      <c r="AA312" s="469"/>
      <c r="AU312" s="58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</row>
    <row r="313" spans="8:70" s="69" customFormat="1" ht="20.100000000000001" customHeight="1">
      <c r="I313" s="70"/>
      <c r="J313" s="70"/>
      <c r="K313" s="70"/>
      <c r="L313" s="40"/>
      <c r="M313" s="345">
        <v>111</v>
      </c>
      <c r="N313" s="347" t="e">
        <f t="shared" ca="1" si="1"/>
        <v>#REF!</v>
      </c>
      <c r="O313" s="421" t="e">
        <f ca="1">IF(VLOOKUP($N313,INDIRECT($O$298&amp;"!$N$255"):INDIRECT($O$298&amp;"!$AS$269"),DAY($P$300)+1,FALSE)=5,VLOOKUP(VLOOKUP($N313,INDIRECT($O$298&amp;"!$N$106"):INDIRECT($O$298&amp;"!$AS$120"),DAY($P$300)+1,FALSE),INDIRECT($O$298&amp;"!$D$8"):INDIRECT($O$298&amp;"!$h$17"),2,FALSE),IF(P313*24&gt;Q313,(P313*24-Q313)/24,(24-(Q313-P313*24))/24))</f>
        <v>#REF!</v>
      </c>
      <c r="P313" s="422" t="str">
        <f ca="1">IFERROR(IF(Q313=0,"",IF(AA313="",(VLOOKUP(VLOOKUP($N313,INDIRECT($O$298&amp;"!$N$106"):INDIRECT($O$298&amp;"!$AS$120"),DAY($P$300)+1,FALSE),INDIRECT($O$298&amp;"!$D$8"):INDIRECT($O$298&amp;"!$F$17"),3,FALSE)*24+VLOOKUP($N313,INDIRECT($O$298&amp;"!$N$148"):INDIRECT($O$298&amp;"!$AS$162"),DAY($P$300)+1,FALSE)-VLOOKUP(VLOOKUP($N313,INDIRECT($O$298&amp;"!$N$106"):INDIRECT($O$298&amp;"!$AS$120"),DAY($P$300)+1,FALSE),INDIRECT($O$298&amp;"!$D$8"):INDIRECT($O$298&amp;"!$h$17"),5,FALSE))/24,AA313)),"")</f>
        <v/>
      </c>
      <c r="Q313" s="423" t="str">
        <f ca="1">IFERROR(VLOOKUP($N313,INDIRECT($O$298&amp;"!$N$283"):INDIRECT($O$298&amp;"!$AS$297"),DAY($P$300)+1,FALSE),"")</f>
        <v/>
      </c>
      <c r="R313" s="647"/>
      <c r="S313" s="648"/>
      <c r="T313" s="648"/>
      <c r="U313" s="648"/>
      <c r="V313" s="648"/>
      <c r="W313" s="649"/>
      <c r="X313"/>
      <c r="Y313"/>
      <c r="Z313" s="462" t="e">
        <f t="shared" ca="1" si="0"/>
        <v>#REF!</v>
      </c>
      <c r="AA313" s="468"/>
      <c r="AU313" s="58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</row>
    <row r="314" spans="8:70" s="69" customFormat="1" ht="20.100000000000001" customHeight="1">
      <c r="I314" s="70"/>
      <c r="J314" s="70"/>
      <c r="K314" s="70"/>
      <c r="L314" s="40"/>
      <c r="M314" s="345">
        <v>112</v>
      </c>
      <c r="N314" s="347" t="e">
        <f t="shared" ca="1" si="1"/>
        <v>#REF!</v>
      </c>
      <c r="O314" s="421" t="e">
        <f ca="1">IF(VLOOKUP($N314,INDIRECT($O$298&amp;"!$N$255"):INDIRECT($O$298&amp;"!$AS$269"),DAY($P$300)+1,FALSE)=5,VLOOKUP(VLOOKUP($N314,INDIRECT($O$298&amp;"!$N$106"):INDIRECT($O$298&amp;"!$AS$120"),DAY($P$300)+1,FALSE),INDIRECT($O$298&amp;"!$D$8"):INDIRECT($O$298&amp;"!$h$17"),2,FALSE),IF(P314*24&gt;Q314,(P314*24-Q314)/24,(24-(Q314-P314*24))/24))</f>
        <v>#REF!</v>
      </c>
      <c r="P314" s="422" t="str">
        <f ca="1">IFERROR(IF(Q314=0,"",IF(AA314="",(VLOOKUP(VLOOKUP($N314,INDIRECT($O$298&amp;"!$N$106"):INDIRECT($O$298&amp;"!$AS$120"),DAY($P$300)+1,FALSE),INDIRECT($O$298&amp;"!$D$8"):INDIRECT($O$298&amp;"!$F$17"),3,FALSE)*24+VLOOKUP($N314,INDIRECT($O$298&amp;"!$N$148"):INDIRECT($O$298&amp;"!$AS$162"),DAY($P$300)+1,FALSE)-VLOOKUP(VLOOKUP($N314,INDIRECT($O$298&amp;"!$N$106"):INDIRECT($O$298&amp;"!$AS$120"),DAY($P$300)+1,FALSE),INDIRECT($O$298&amp;"!$D$8"):INDIRECT($O$298&amp;"!$h$17"),5,FALSE))/24,AA314)),"")</f>
        <v/>
      </c>
      <c r="Q314" s="423" t="str">
        <f ca="1">IFERROR(VLOOKUP($N314,INDIRECT($O$298&amp;"!$N$283"):INDIRECT($O$298&amp;"!$AS$297"),DAY($P$300)+1,FALSE),"")</f>
        <v/>
      </c>
      <c r="R314" s="647"/>
      <c r="S314" s="648"/>
      <c r="T314" s="648"/>
      <c r="U314" s="648"/>
      <c r="V314" s="648"/>
      <c r="W314" s="649"/>
      <c r="X314"/>
      <c r="Y314"/>
      <c r="Z314" s="462" t="e">
        <f t="shared" ca="1" si="0"/>
        <v>#REF!</v>
      </c>
      <c r="AA314" s="468"/>
      <c r="AU314" s="58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</row>
    <row r="315" spans="8:70" s="69" customFormat="1" ht="20.100000000000001" customHeight="1">
      <c r="I315" s="70"/>
      <c r="J315" s="70"/>
      <c r="K315" s="70"/>
      <c r="L315" s="40"/>
      <c r="M315" s="345">
        <v>113</v>
      </c>
      <c r="N315" s="347" t="e">
        <f t="shared" ca="1" si="1"/>
        <v>#REF!</v>
      </c>
      <c r="O315" s="421" t="e">
        <f ca="1">IF(VLOOKUP($N315,INDIRECT($O$298&amp;"!$N$255"):INDIRECT($O$298&amp;"!$AS$269"),DAY($P$300)+1,FALSE)=5,VLOOKUP(VLOOKUP($N315,INDIRECT($O$298&amp;"!$N$106"):INDIRECT($O$298&amp;"!$AS$120"),DAY($P$300)+1,FALSE),INDIRECT($O$298&amp;"!$D$8"):INDIRECT($O$298&amp;"!$h$17"),2,FALSE),IF(P315*24&gt;Q315,(P315*24-Q315)/24,(24-(Q315-P315*24))/24))</f>
        <v>#REF!</v>
      </c>
      <c r="P315" s="422" t="str">
        <f ca="1">IFERROR(IF(Q315=0,"",IF(AA315="",(VLOOKUP(VLOOKUP($N315,INDIRECT($O$298&amp;"!$N$106"):INDIRECT($O$298&amp;"!$AS$120"),DAY($P$300)+1,FALSE),INDIRECT($O$298&amp;"!$D$8"):INDIRECT($O$298&amp;"!$F$17"),3,FALSE)*24+VLOOKUP($N315,INDIRECT($O$298&amp;"!$N$148"):INDIRECT($O$298&amp;"!$AS$162"),DAY($P$300)+1,FALSE)-VLOOKUP(VLOOKUP($N315,INDIRECT($O$298&amp;"!$N$106"):INDIRECT($O$298&amp;"!$AS$120"),DAY($P$300)+1,FALSE),INDIRECT($O$298&amp;"!$D$8"):INDIRECT($O$298&amp;"!$h$17"),5,FALSE))/24,AA315)),"")</f>
        <v/>
      </c>
      <c r="Q315" s="423" t="str">
        <f ca="1">IFERROR(VLOOKUP($N315,INDIRECT($O$298&amp;"!$N$283"):INDIRECT($O$298&amp;"!$AS$297"),DAY($P$300)+1,FALSE),"")</f>
        <v/>
      </c>
      <c r="R315" s="647"/>
      <c r="S315" s="648"/>
      <c r="T315" s="648"/>
      <c r="U315" s="648"/>
      <c r="V315" s="648"/>
      <c r="W315" s="649"/>
      <c r="X315"/>
      <c r="Y315"/>
      <c r="Z315" s="462" t="e">
        <f t="shared" ca="1" si="0"/>
        <v>#REF!</v>
      </c>
      <c r="AA315" s="468"/>
      <c r="AU315" s="58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8:70" s="69" customFormat="1" ht="20.100000000000001" customHeight="1">
      <c r="I316" s="70"/>
      <c r="J316" s="70"/>
      <c r="K316" s="70"/>
      <c r="L316" s="40"/>
      <c r="M316" s="345">
        <v>114</v>
      </c>
      <c r="N316" s="347" t="e">
        <f t="shared" ca="1" si="1"/>
        <v>#REF!</v>
      </c>
      <c r="O316" s="421" t="e">
        <f ca="1">IF(VLOOKUP($N316,INDIRECT($O$298&amp;"!$N$255"):INDIRECT($O$298&amp;"!$AS$269"),DAY($P$300)+1,FALSE)=5,VLOOKUP(VLOOKUP($N316,INDIRECT($O$298&amp;"!$N$106"):INDIRECT($O$298&amp;"!$AS$120"),DAY($P$300)+1,FALSE),INDIRECT($O$298&amp;"!$D$8"):INDIRECT($O$298&amp;"!$h$17"),2,FALSE),IF(P316*24&gt;Q316,(P316*24-Q316)/24,(24-(Q316-P316*24))/24))</f>
        <v>#REF!</v>
      </c>
      <c r="P316" s="422" t="str">
        <f ca="1">IFERROR(IF(Q316=0,"",IF(AA316="",(VLOOKUP(VLOOKUP($N316,INDIRECT($O$298&amp;"!$N$106"):INDIRECT($O$298&amp;"!$AS$120"),DAY($P$300)+1,FALSE),INDIRECT($O$298&amp;"!$D$8"):INDIRECT($O$298&amp;"!$F$17"),3,FALSE)*24+VLOOKUP($N316,INDIRECT($O$298&amp;"!$N$148"):INDIRECT($O$298&amp;"!$AS$162"),DAY($P$300)+1,FALSE)-VLOOKUP(VLOOKUP($N316,INDIRECT($O$298&amp;"!$N$106"):INDIRECT($O$298&amp;"!$AS$120"),DAY($P$300)+1,FALSE),INDIRECT($O$298&amp;"!$D$8"):INDIRECT($O$298&amp;"!$h$17"),5,FALSE))/24,AA316)),"")</f>
        <v/>
      </c>
      <c r="Q316" s="423" t="str">
        <f ca="1">IFERROR(VLOOKUP($N316,INDIRECT($O$298&amp;"!$N$283"):INDIRECT($O$298&amp;"!$AS$297"),DAY($P$300)+1,FALSE),"")</f>
        <v/>
      </c>
      <c r="R316" s="647"/>
      <c r="S316" s="648"/>
      <c r="T316" s="648"/>
      <c r="U316" s="648"/>
      <c r="V316" s="648"/>
      <c r="W316" s="649"/>
      <c r="X316"/>
      <c r="Y316"/>
      <c r="Z316" s="462" t="e">
        <f t="shared" ca="1" si="0"/>
        <v>#REF!</v>
      </c>
      <c r="AA316" s="468"/>
      <c r="AU316" s="58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8:70" s="69" customFormat="1" ht="20.100000000000001" customHeight="1">
      <c r="I317" s="70"/>
      <c r="J317" s="70"/>
      <c r="K317" s="70"/>
      <c r="L317" s="40"/>
      <c r="M317" s="345">
        <v>115</v>
      </c>
      <c r="N317" s="347" t="e">
        <f t="shared" ca="1" si="1"/>
        <v>#REF!</v>
      </c>
      <c r="O317" s="421" t="e">
        <f ca="1">IF(VLOOKUP($N317,INDIRECT($O$298&amp;"!$N$255"):INDIRECT($O$298&amp;"!$AS$269"),DAY($P$300)+1,FALSE)=5,VLOOKUP(VLOOKUP($N317,INDIRECT($O$298&amp;"!$N$106"):INDIRECT($O$298&amp;"!$AS$120"),DAY($P$300)+1,FALSE),INDIRECT($O$298&amp;"!$D$8"):INDIRECT($O$298&amp;"!$h$17"),2,FALSE),IF(P317*24&gt;Q317,(P317*24-Q317)/24,(24-(Q317-P317*24))/24))</f>
        <v>#REF!</v>
      </c>
      <c r="P317" s="422" t="str">
        <f ca="1">IFERROR(IF(Q317=0,"",IF(AA317="",(VLOOKUP(VLOOKUP($N317,INDIRECT($O$298&amp;"!$N$106"):INDIRECT($O$298&amp;"!$AS$120"),DAY($P$300)+1,FALSE),INDIRECT($O$298&amp;"!$D$8"):INDIRECT($O$298&amp;"!$F$17"),3,FALSE)*24+VLOOKUP($N317,INDIRECT($O$298&amp;"!$N$148"):INDIRECT($O$298&amp;"!$AS$162"),DAY($P$300)+1,FALSE)-VLOOKUP(VLOOKUP($N317,INDIRECT($O$298&amp;"!$N$106"):INDIRECT($O$298&amp;"!$AS$120"),DAY($P$300)+1,FALSE),INDIRECT($O$298&amp;"!$D$8"):INDIRECT($O$298&amp;"!$h$17"),5,FALSE))/24,AA317)),"")</f>
        <v/>
      </c>
      <c r="Q317" s="423" t="str">
        <f ca="1">IFERROR(VLOOKUP($N317,INDIRECT($O$298&amp;"!$N$283"):INDIRECT($O$298&amp;"!$AS$297"),DAY($P$300)+1,FALSE),"")</f>
        <v/>
      </c>
      <c r="R317" s="647"/>
      <c r="S317" s="648"/>
      <c r="T317" s="648"/>
      <c r="U317" s="648"/>
      <c r="V317" s="648"/>
      <c r="W317" s="649"/>
      <c r="X317"/>
      <c r="Y317"/>
      <c r="Z317" s="462" t="e">
        <f t="shared" ca="1" si="0"/>
        <v>#REF!</v>
      </c>
      <c r="AA317" s="468"/>
      <c r="AU317" s="58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</row>
    <row r="318" spans="8:70" s="69" customFormat="1" ht="20.100000000000001" customHeight="1">
      <c r="I318" s="70"/>
      <c r="J318" s="70"/>
      <c r="K318" s="70"/>
      <c r="L318" s="40"/>
      <c r="M318" s="345">
        <v>116</v>
      </c>
      <c r="N318" s="347" t="e">
        <f t="shared" ca="1" si="1"/>
        <v>#REF!</v>
      </c>
      <c r="O318" s="421" t="e">
        <f ca="1">IF(VLOOKUP($N318,INDIRECT($O$298&amp;"!$N$255"):INDIRECT($O$298&amp;"!$AS$269"),DAY($P$300)+1,FALSE)=5,VLOOKUP(VLOOKUP($N318,INDIRECT($O$298&amp;"!$N$106"):INDIRECT($O$298&amp;"!$AS$120"),DAY($P$300)+1,FALSE),INDIRECT($O$298&amp;"!$D$8"):INDIRECT($O$298&amp;"!$h$17"),2,FALSE),IF(P318*24&gt;Q318,(P318*24-Q318)/24,(24-(Q318-P318*24))/24))</f>
        <v>#REF!</v>
      </c>
      <c r="P318" s="422" t="str">
        <f ca="1">IFERROR(IF(Q318=0,"",IF(AA318="",(VLOOKUP(VLOOKUP($N318,INDIRECT($O$298&amp;"!$N$106"):INDIRECT($O$298&amp;"!$AS$120"),DAY($P$300)+1,FALSE),INDIRECT($O$298&amp;"!$D$8"):INDIRECT($O$298&amp;"!$F$17"),3,FALSE)*24+VLOOKUP($N318,INDIRECT($O$298&amp;"!$N$148"):INDIRECT($O$298&amp;"!$AS$162"),DAY($P$300)+1,FALSE)-VLOOKUP(VLOOKUP($N318,INDIRECT($O$298&amp;"!$N$106"):INDIRECT($O$298&amp;"!$AS$120"),DAY($P$300)+1,FALSE),INDIRECT($O$298&amp;"!$D$8"):INDIRECT($O$298&amp;"!$h$17"),5,FALSE))/24,AA318)),"")</f>
        <v/>
      </c>
      <c r="Q318" s="423" t="str">
        <f ca="1">IFERROR(VLOOKUP($N318,INDIRECT($O$298&amp;"!$N$283"):INDIRECT($O$298&amp;"!$AS$297"),DAY($P$300)+1,FALSE),"")</f>
        <v/>
      </c>
      <c r="R318" s="647"/>
      <c r="S318" s="648"/>
      <c r="T318" s="648"/>
      <c r="U318" s="648"/>
      <c r="V318" s="648"/>
      <c r="W318" s="649"/>
      <c r="X318"/>
      <c r="Y318"/>
      <c r="Z318" s="462" t="e">
        <f t="shared" ca="1" si="0"/>
        <v>#REF!</v>
      </c>
      <c r="AA318" s="468"/>
      <c r="AU318" s="58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</row>
    <row r="319" spans="8:70" s="69" customFormat="1" ht="20.100000000000001" customHeight="1">
      <c r="I319" s="70"/>
      <c r="J319" s="70"/>
      <c r="K319" s="70"/>
      <c r="L319" s="40"/>
      <c r="M319" s="345">
        <v>117</v>
      </c>
      <c r="N319" s="347" t="e">
        <f t="shared" ca="1" si="1"/>
        <v>#REF!</v>
      </c>
      <c r="O319" s="421" t="e">
        <f ca="1">IF(VLOOKUP($N319,INDIRECT($O$298&amp;"!$N$255"):INDIRECT($O$298&amp;"!$AS$269"),DAY($P$300)+1,FALSE)=5,VLOOKUP(VLOOKUP($N319,INDIRECT($O$298&amp;"!$N$106"):INDIRECT($O$298&amp;"!$AS$120"),DAY($P$300)+1,FALSE),INDIRECT($O$298&amp;"!$D$8"):INDIRECT($O$298&amp;"!$h$17"),2,FALSE),IF(P319*24&gt;Q319,(P319*24-Q319)/24,(24-(Q319-P319*24))/24))</f>
        <v>#REF!</v>
      </c>
      <c r="P319" s="422" t="str">
        <f ca="1">IFERROR(IF(Q319=0,"",IF(AA319="",(VLOOKUP(VLOOKUP($N319,INDIRECT($O$298&amp;"!$N$106"):INDIRECT($O$298&amp;"!$AS$120"),DAY($P$300)+1,FALSE),INDIRECT($O$298&amp;"!$D$8"):INDIRECT($O$298&amp;"!$F$17"),3,FALSE)*24+VLOOKUP($N319,INDIRECT($O$298&amp;"!$N$148"):INDIRECT($O$298&amp;"!$AS$162"),DAY($P$300)+1,FALSE)-VLOOKUP(VLOOKUP($N319,INDIRECT($O$298&amp;"!$N$106"):INDIRECT($O$298&amp;"!$AS$120"),DAY($P$300)+1,FALSE),INDIRECT($O$298&amp;"!$D$8"):INDIRECT($O$298&amp;"!$h$17"),5,FALSE))/24,AA319)),"")</f>
        <v/>
      </c>
      <c r="Q319" s="423" t="str">
        <f ca="1">IFERROR(VLOOKUP($N319,INDIRECT($O$298&amp;"!$N$283"):INDIRECT($O$298&amp;"!$AS$297"),DAY($P$300)+1,FALSE),"")</f>
        <v/>
      </c>
      <c r="R319" s="647"/>
      <c r="S319" s="648"/>
      <c r="T319" s="648"/>
      <c r="U319" s="648"/>
      <c r="V319" s="648"/>
      <c r="W319" s="649"/>
      <c r="X319"/>
      <c r="Y319"/>
      <c r="Z319" s="462" t="e">
        <f t="shared" ca="1" si="0"/>
        <v>#REF!</v>
      </c>
      <c r="AA319" s="468"/>
      <c r="AU319" s="58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</row>
    <row r="320" spans="8:70" s="69" customFormat="1" ht="20.100000000000001" customHeight="1">
      <c r="I320" s="70"/>
      <c r="J320" s="70"/>
      <c r="K320" s="70"/>
      <c r="L320" s="40"/>
      <c r="M320" s="345">
        <v>118</v>
      </c>
      <c r="N320" s="347" t="e">
        <f t="shared" ca="1" si="1"/>
        <v>#REF!</v>
      </c>
      <c r="O320" s="421" t="e">
        <f ca="1">IF(VLOOKUP($N320,INDIRECT($O$298&amp;"!$N$255"):INDIRECT($O$298&amp;"!$AS$269"),DAY($P$300)+1,FALSE)=5,VLOOKUP(VLOOKUP($N320,INDIRECT($O$298&amp;"!$N$106"):INDIRECT($O$298&amp;"!$AS$120"),DAY($P$300)+1,FALSE),INDIRECT($O$298&amp;"!$D$8"):INDIRECT($O$298&amp;"!$h$17"),2,FALSE),IF(P320*24&gt;Q320,(P320*24-Q320)/24,(24-(Q320-P320*24))/24))</f>
        <v>#REF!</v>
      </c>
      <c r="P320" s="422" t="str">
        <f ca="1">IFERROR(IF(Q320=0,"",IF(AA320="",(VLOOKUP(VLOOKUP($N320,INDIRECT($O$298&amp;"!$N$106"):INDIRECT($O$298&amp;"!$AS$120"),DAY($P$300)+1,FALSE),INDIRECT($O$298&amp;"!$D$8"):INDIRECT($O$298&amp;"!$F$17"),3,FALSE)*24+VLOOKUP($N320,INDIRECT($O$298&amp;"!$N$148"):INDIRECT($O$298&amp;"!$AS$162"),DAY($P$300)+1,FALSE)-VLOOKUP(VLOOKUP($N320,INDIRECT($O$298&amp;"!$N$106"):INDIRECT($O$298&amp;"!$AS$120"),DAY($P$300)+1,FALSE),INDIRECT($O$298&amp;"!$D$8"):INDIRECT($O$298&amp;"!$h$17"),5,FALSE))/24,AA320)),"")</f>
        <v/>
      </c>
      <c r="Q320" s="423" t="str">
        <f ca="1">IFERROR(VLOOKUP($N320,INDIRECT($O$298&amp;"!$N$283"):INDIRECT($O$298&amp;"!$AS$297"),DAY($P$300)+1,FALSE),"")</f>
        <v/>
      </c>
      <c r="R320" s="647"/>
      <c r="S320" s="648"/>
      <c r="T320" s="648"/>
      <c r="U320" s="648"/>
      <c r="V320" s="648"/>
      <c r="W320" s="649"/>
      <c r="X320"/>
      <c r="Y320"/>
      <c r="Z320" s="462" t="e">
        <f t="shared" ca="1" si="0"/>
        <v>#REF!</v>
      </c>
      <c r="AA320" s="468"/>
      <c r="AU320" s="58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</row>
    <row r="321" spans="6:70" s="69" customFormat="1" ht="20.100000000000001" customHeight="1">
      <c r="L321" s="40"/>
      <c r="M321" s="345">
        <v>119</v>
      </c>
      <c r="N321" s="347" t="e">
        <f t="shared" ca="1" si="1"/>
        <v>#REF!</v>
      </c>
      <c r="O321" s="421" t="e">
        <f ca="1">IF(VLOOKUP($N321,INDIRECT($O$298&amp;"!$N$255"):INDIRECT($O$298&amp;"!$AS$269"),DAY($P$300)+1,FALSE)=5,VLOOKUP(VLOOKUP($N321,INDIRECT($O$298&amp;"!$N$106"):INDIRECT($O$298&amp;"!$AS$120"),DAY($P$300)+1,FALSE),INDIRECT($O$298&amp;"!$D$8"):INDIRECT($O$298&amp;"!$h$17"),2,FALSE),IF(P321*24&gt;Q321,(P321*24-Q321)/24,(24-(Q321-P321*24))/24))</f>
        <v>#REF!</v>
      </c>
      <c r="P321" s="422" t="str">
        <f ca="1">IFERROR(IF(Q321=0,"",IF(AA321="",(VLOOKUP(VLOOKUP($N321,INDIRECT($O$298&amp;"!$N$106"):INDIRECT($O$298&amp;"!$AS$120"),DAY($P$300)+1,FALSE),INDIRECT($O$298&amp;"!$D$8"):INDIRECT($O$298&amp;"!$F$17"),3,FALSE)*24+VLOOKUP($N321,INDIRECT($O$298&amp;"!$N$148"):INDIRECT($O$298&amp;"!$AS$162"),DAY($P$300)+1,FALSE)-VLOOKUP(VLOOKUP($N321,INDIRECT($O$298&amp;"!$N$106"):INDIRECT($O$298&amp;"!$AS$120"),DAY($P$300)+1,FALSE),INDIRECT($O$298&amp;"!$D$8"):INDIRECT($O$298&amp;"!$h$17"),5,FALSE))/24,AA321)),"")</f>
        <v/>
      </c>
      <c r="Q321" s="423" t="str">
        <f ca="1">IFERROR(VLOOKUP($N321,INDIRECT($O$298&amp;"!$N$283"):INDIRECT($O$298&amp;"!$AS$297"),DAY($P$300)+1,FALSE),"")</f>
        <v/>
      </c>
      <c r="R321" s="647"/>
      <c r="S321" s="648"/>
      <c r="T321" s="648"/>
      <c r="U321" s="648"/>
      <c r="V321" s="648"/>
      <c r="W321" s="649"/>
      <c r="X321"/>
      <c r="Y321"/>
      <c r="Z321" s="462" t="e">
        <f t="shared" ca="1" si="0"/>
        <v>#REF!</v>
      </c>
      <c r="AA321" s="468"/>
      <c r="AU321" s="58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</row>
    <row r="322" spans="6:70" s="69" customFormat="1" ht="20.100000000000001" customHeight="1">
      <c r="L322" s="40"/>
      <c r="M322" s="345">
        <v>120</v>
      </c>
      <c r="N322" s="348" t="e">
        <f t="shared" ca="1" si="1"/>
        <v>#REF!</v>
      </c>
      <c r="O322" s="424" t="e">
        <f ca="1">IF(VLOOKUP($N322,INDIRECT($O$298&amp;"!$N$255"):INDIRECT($O$298&amp;"!$AS$269"),DAY($P$300)+1,FALSE)=5,VLOOKUP(VLOOKUP($N322,INDIRECT($O$298&amp;"!$N$106"):INDIRECT($O$298&amp;"!$AS$120"),DAY($P$300)+1,FALSE),INDIRECT($O$298&amp;"!$D$8"):INDIRECT($O$298&amp;"!$h$17"),2,FALSE),IF(P322*24&gt;Q322,(P322*24-Q322)/24,(24-(Q322-P322*24))/24))</f>
        <v>#REF!</v>
      </c>
      <c r="P322" s="425" t="str">
        <f ca="1">IFERROR(IF(Q322=0,"",IF(AA322="",(VLOOKUP(VLOOKUP($N322,INDIRECT($O$298&amp;"!$N$106"):INDIRECT($O$298&amp;"!$AS$120"),DAY($P$300)+1,FALSE),INDIRECT($O$298&amp;"!$D$8"):INDIRECT($O$298&amp;"!$F$17"),3,FALSE)*24+VLOOKUP($N322,INDIRECT($O$298&amp;"!$N$148"):INDIRECT($O$298&amp;"!$AS$162"),DAY($P$300)+1,FALSE)-VLOOKUP(VLOOKUP($N322,INDIRECT($O$298&amp;"!$N$106"):INDIRECT($O$298&amp;"!$AS$120"),DAY($P$300)+1,FALSE),INDIRECT($O$298&amp;"!$D$8"):INDIRECT($O$298&amp;"!$h$17"),5,FALSE))/24,AA322)),"")</f>
        <v/>
      </c>
      <c r="Q322" s="426" t="str">
        <f ca="1">IFERROR(VLOOKUP($N322,INDIRECT($O$298&amp;"!$N$283"):INDIRECT($O$298&amp;"!$AS$297"),DAY($P$300)+1,FALSE),"")</f>
        <v/>
      </c>
      <c r="R322" s="650"/>
      <c r="S322" s="651"/>
      <c r="T322" s="651"/>
      <c r="U322" s="651"/>
      <c r="V322" s="651"/>
      <c r="W322" s="652"/>
      <c r="X322"/>
      <c r="Y322"/>
      <c r="Z322" s="463" t="e">
        <f t="shared" ca="1" si="0"/>
        <v>#REF!</v>
      </c>
      <c r="AA322" s="470"/>
      <c r="AU322" s="58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</row>
    <row r="323" spans="6:70" s="69" customFormat="1" ht="20.100000000000001" customHeight="1">
      <c r="L323" s="40"/>
      <c r="M323" s="22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BA323" s="58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</row>
    <row r="324" spans="6:70" ht="20.100000000000001" customHeight="1">
      <c r="F324" s="69"/>
      <c r="G324" s="69"/>
      <c r="H324" s="69"/>
    </row>
    <row r="325" spans="6:70" ht="20.100000000000001" customHeight="1">
      <c r="F325" s="69"/>
      <c r="G325" s="69"/>
      <c r="H325" s="69"/>
    </row>
    <row r="326" spans="6:70">
      <c r="F326" s="69"/>
      <c r="G326" s="69"/>
      <c r="H326" s="69"/>
    </row>
    <row r="327" spans="6:70">
      <c r="F327" s="69"/>
      <c r="G327" s="69"/>
      <c r="H327" s="69"/>
    </row>
    <row r="328" spans="6:70">
      <c r="F328" s="69"/>
      <c r="G328" s="69"/>
      <c r="H328" s="69"/>
    </row>
    <row r="329" spans="6:70">
      <c r="F329" s="69"/>
      <c r="G329" s="69"/>
      <c r="H329" s="69"/>
    </row>
    <row r="330" spans="6:70">
      <c r="F330" s="69"/>
      <c r="G330" s="69"/>
      <c r="H330" s="69"/>
    </row>
    <row r="331" spans="6:70">
      <c r="F331" s="69"/>
      <c r="G331" s="69"/>
      <c r="H331" s="69"/>
    </row>
    <row r="332" spans="6:70">
      <c r="F332" s="69"/>
      <c r="G332" s="69"/>
      <c r="H332" s="69"/>
    </row>
    <row r="333" spans="6:70">
      <c r="F333" s="69"/>
      <c r="G333" s="69"/>
      <c r="H333" s="69"/>
    </row>
    <row r="334" spans="6:70">
      <c r="F334" s="69"/>
      <c r="G334" s="69"/>
      <c r="H334" s="69"/>
    </row>
  </sheetData>
  <sheetProtection sheet="1" objects="1" scenarios="1"/>
  <mergeCells count="31">
    <mergeCell ref="X303:Z303"/>
    <mergeCell ref="Z298:AI301"/>
    <mergeCell ref="Z306:Z307"/>
    <mergeCell ref="AA306:AA307"/>
    <mergeCell ref="R318:W318"/>
    <mergeCell ref="R308:W308"/>
    <mergeCell ref="R309:W309"/>
    <mergeCell ref="R310:W310"/>
    <mergeCell ref="R311:W311"/>
    <mergeCell ref="R312:W312"/>
    <mergeCell ref="R320:W320"/>
    <mergeCell ref="R321:W321"/>
    <mergeCell ref="R322:W322"/>
    <mergeCell ref="R313:W313"/>
    <mergeCell ref="R314:W314"/>
    <mergeCell ref="R315:W315"/>
    <mergeCell ref="R316:W316"/>
    <mergeCell ref="R317:W317"/>
    <mergeCell ref="R319:W319"/>
    <mergeCell ref="P303:Q304"/>
    <mergeCell ref="R303:S304"/>
    <mergeCell ref="T303:U304"/>
    <mergeCell ref="V303:W304"/>
    <mergeCell ref="N306:N307"/>
    <mergeCell ref="O306:Q306"/>
    <mergeCell ref="R306:W307"/>
    <mergeCell ref="O302:O304"/>
    <mergeCell ref="P302:Q302"/>
    <mergeCell ref="R302:S302"/>
    <mergeCell ref="T302:U302"/>
    <mergeCell ref="V302:W302"/>
  </mergeCells>
  <phoneticPr fontId="3" type="noConversion"/>
  <conditionalFormatting sqref="N308:W322">
    <cfRule type="expression" dxfId="72" priority="10">
      <formula>ROW()-$P$298&gt;ROW($N$307)</formula>
    </cfRule>
    <cfRule type="expression" dxfId="71" priority="11">
      <formula>ROW()-$P$298=ROW($N$307)</formula>
    </cfRule>
    <cfRule type="cellIs" dxfId="70" priority="12" operator="lessThanOrEqual">
      <formula>0</formula>
    </cfRule>
  </conditionalFormatting>
  <conditionalFormatting sqref="O308:P322">
    <cfRule type="expression" dxfId="69" priority="9">
      <formula>$Q308&lt;=0</formula>
    </cfRule>
  </conditionalFormatting>
  <conditionalFormatting sqref="N308:O322">
    <cfRule type="containsErrors" dxfId="68" priority="8">
      <formula>ISERROR(N308)</formula>
    </cfRule>
  </conditionalFormatting>
  <conditionalFormatting sqref="AA308:AA322">
    <cfRule type="expression" dxfId="67" priority="6">
      <formula>ROW()-$P$298&gt;ROW($N$307)</formula>
    </cfRule>
    <cfRule type="expression" dxfId="66" priority="7">
      <formula>ROW()-$P$298=ROW($N$307)</formula>
    </cfRule>
  </conditionalFormatting>
  <conditionalFormatting sqref="AA308:AA322">
    <cfRule type="containsErrors" dxfId="65" priority="5">
      <formula>ISERROR(AA308)</formula>
    </cfRule>
  </conditionalFormatting>
  <conditionalFormatting sqref="Z308:Z322">
    <cfRule type="expression" dxfId="64" priority="2">
      <formula>ROW()-$P$298&gt;ROW($N$307)</formula>
    </cfRule>
    <cfRule type="expression" dxfId="63" priority="3">
      <formula>ROW()-$P$298=ROW($N$307)</formula>
    </cfRule>
    <cfRule type="cellIs" dxfId="62" priority="4" operator="lessThanOrEqual">
      <formula>0</formula>
    </cfRule>
  </conditionalFormatting>
  <conditionalFormatting sqref="Z308:Z322">
    <cfRule type="containsErrors" dxfId="61" priority="1">
      <formula>ISERROR(Z308)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500-000000000000}">
          <x14:formula1>
            <xm:f>통합!$O$104:$AS$104</xm:f>
          </x14:formula1>
          <xm:sqref>P300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R442"/>
  <sheetViews>
    <sheetView showGridLines="0" showRowColHeaders="0" workbookViewId="0">
      <selection activeCell="N293" sqref="N293"/>
    </sheetView>
  </sheetViews>
  <sheetFormatPr defaultRowHeight="13.5"/>
  <cols>
    <col min="1" max="1" width="3.5703125" style="70" customWidth="1"/>
    <col min="2" max="12" width="9.140625" style="70" hidden="1" customWidth="1"/>
    <col min="13" max="13" width="9.140625" style="70" customWidth="1"/>
    <col min="14" max="14" width="9.140625" style="70"/>
    <col min="15" max="17" width="8.28515625" style="70" customWidth="1"/>
    <col min="18" max="23" width="6.7109375" style="70" customWidth="1"/>
    <col min="24" max="16384" width="9.140625" style="70"/>
  </cols>
  <sheetData>
    <row r="1" ht="16.5" customHeight="1"/>
    <row r="2" ht="17.25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8:70" hidden="1"/>
    <row r="290" spans="8:70" hidden="1"/>
    <row r="291" spans="8:70" hidden="1"/>
    <row r="292" spans="8:70" hidden="1"/>
    <row r="293" spans="8:70" ht="15.95" customHeight="1">
      <c r="M293" s="49" t="s">
        <v>132</v>
      </c>
      <c r="N293" s="60"/>
      <c r="O293" s="623" t="s">
        <v>133</v>
      </c>
      <c r="P293" s="624"/>
      <c r="Q293" s="359" t="s">
        <v>134</v>
      </c>
      <c r="R293" s="356"/>
      <c r="S293" s="356"/>
      <c r="T293" s="356"/>
      <c r="U293" s="356"/>
      <c r="V293" s="356"/>
      <c r="W293" s="356"/>
      <c r="AA293" s="584" t="s">
        <v>194</v>
      </c>
      <c r="AB293" s="584"/>
      <c r="AC293" s="584"/>
      <c r="AD293" s="584"/>
      <c r="AE293" s="584"/>
      <c r="AF293" s="584"/>
      <c r="AG293" s="584"/>
      <c r="AH293" s="584"/>
      <c r="AI293" s="584"/>
      <c r="AJ293" s="584"/>
      <c r="AK293" s="465"/>
      <c r="AL293" s="465"/>
    </row>
    <row r="294" spans="8:70" ht="15.95" customHeight="1">
      <c r="M294" s="356"/>
      <c r="N294" s="356"/>
      <c r="O294" s="356"/>
      <c r="P294" s="356"/>
      <c r="Q294" s="356"/>
      <c r="R294" s="356"/>
      <c r="S294" s="356"/>
      <c r="T294" s="356"/>
      <c r="U294" s="356"/>
      <c r="V294" s="356"/>
      <c r="W294" s="356"/>
      <c r="AA294" s="584"/>
      <c r="AB294" s="584"/>
      <c r="AC294" s="584"/>
      <c r="AD294" s="584"/>
      <c r="AE294" s="584"/>
      <c r="AF294" s="584"/>
      <c r="AG294" s="584"/>
      <c r="AH294" s="584"/>
      <c r="AI294" s="584"/>
      <c r="AJ294" s="584"/>
      <c r="AK294" s="465"/>
      <c r="AL294" s="465"/>
    </row>
    <row r="295" spans="8:70" ht="15.95" customHeight="1">
      <c r="M295" s="62" t="s">
        <v>7</v>
      </c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AA295" s="584"/>
      <c r="AB295" s="584"/>
      <c r="AC295" s="584"/>
      <c r="AD295" s="584"/>
      <c r="AE295" s="584"/>
      <c r="AF295" s="584"/>
      <c r="AG295" s="584"/>
      <c r="AH295" s="584"/>
      <c r="AI295" s="584"/>
      <c r="AJ295" s="584"/>
      <c r="AK295" s="465"/>
      <c r="AL295" s="465"/>
    </row>
    <row r="296" spans="8:70" ht="15.95" customHeight="1">
      <c r="M296" s="50" t="s">
        <v>8</v>
      </c>
      <c r="N296" s="63">
        <f ca="1">IFERROR(INDIRECT(N295&amp;"!N5"),0)</f>
        <v>0</v>
      </c>
      <c r="O296" s="63">
        <f t="shared" ref="O296:W296" ca="1" si="0">IFERROR(INDIRECT(O295&amp;"!N5"),0)</f>
        <v>0</v>
      </c>
      <c r="P296" s="63">
        <f t="shared" ca="1" si="0"/>
        <v>0</v>
      </c>
      <c r="Q296" s="63">
        <f t="shared" ca="1" si="0"/>
        <v>0</v>
      </c>
      <c r="R296" s="63">
        <f t="shared" ca="1" si="0"/>
        <v>0</v>
      </c>
      <c r="S296" s="63">
        <f t="shared" ca="1" si="0"/>
        <v>0</v>
      </c>
      <c r="T296" s="63">
        <f t="shared" ca="1" si="0"/>
        <v>0</v>
      </c>
      <c r="U296" s="63">
        <f t="shared" ca="1" si="0"/>
        <v>0</v>
      </c>
      <c r="V296" s="63">
        <f t="shared" ca="1" si="0"/>
        <v>0</v>
      </c>
      <c r="W296" s="63">
        <f t="shared" ca="1" si="0"/>
        <v>0</v>
      </c>
      <c r="AA296" s="584"/>
      <c r="AB296" s="584"/>
      <c r="AC296" s="584"/>
      <c r="AD296" s="584"/>
      <c r="AE296" s="584"/>
      <c r="AF296" s="584"/>
      <c r="AG296" s="584"/>
      <c r="AH296" s="584"/>
      <c r="AI296" s="584"/>
      <c r="AJ296" s="584"/>
      <c r="AK296" s="465"/>
      <c r="AL296" s="465"/>
    </row>
    <row r="297" spans="8:70" s="349" customFormat="1" ht="15.95" customHeight="1">
      <c r="M297" s="65" t="s">
        <v>9</v>
      </c>
      <c r="N297" s="66">
        <f ca="1">N296</f>
        <v>0</v>
      </c>
      <c r="O297" s="66">
        <f ca="1">N297+O296</f>
        <v>0</v>
      </c>
      <c r="P297" s="66">
        <f t="shared" ref="P297:W297" ca="1" si="1">O297+P296</f>
        <v>0</v>
      </c>
      <c r="Q297" s="66">
        <f ca="1">P297+Q296</f>
        <v>0</v>
      </c>
      <c r="R297" s="66">
        <f t="shared" ca="1" si="1"/>
        <v>0</v>
      </c>
      <c r="S297" s="66">
        <f t="shared" ca="1" si="1"/>
        <v>0</v>
      </c>
      <c r="T297" s="66">
        <f t="shared" ca="1" si="1"/>
        <v>0</v>
      </c>
      <c r="U297" s="66">
        <f t="shared" ca="1" si="1"/>
        <v>0</v>
      </c>
      <c r="V297" s="66">
        <f t="shared" ca="1" si="1"/>
        <v>0</v>
      </c>
      <c r="W297" s="66">
        <f t="shared" ca="1" si="1"/>
        <v>0</v>
      </c>
      <c r="AA297" s="349" t="s">
        <v>195</v>
      </c>
    </row>
    <row r="298" spans="8:70" s="59" customFormat="1" ht="20.100000000000001" customHeight="1">
      <c r="N298" s="59">
        <f>COLUMN()</f>
        <v>14</v>
      </c>
      <c r="O298" s="59">
        <f>COLUMN()</f>
        <v>15</v>
      </c>
      <c r="P298" s="59">
        <f>COLUMN()</f>
        <v>16</v>
      </c>
      <c r="Q298" s="59">
        <f>COLUMN()</f>
        <v>17</v>
      </c>
      <c r="R298" s="59">
        <f>COLUMN()</f>
        <v>18</v>
      </c>
      <c r="S298" s="59">
        <f>COLUMN()</f>
        <v>19</v>
      </c>
      <c r="T298" s="59">
        <f>COLUMN()</f>
        <v>20</v>
      </c>
      <c r="U298" s="59">
        <f>COLUMN()</f>
        <v>21</v>
      </c>
      <c r="V298" s="59">
        <f>COLUMN()</f>
        <v>22</v>
      </c>
      <c r="W298" s="59">
        <f>COLUMN()</f>
        <v>23</v>
      </c>
      <c r="Y298" s="358"/>
    </row>
    <row r="299" spans="8:70" ht="20.100000000000001" customHeight="1">
      <c r="M299"/>
    </row>
    <row r="300" spans="8:70" s="69" customFormat="1" ht="26.25">
      <c r="L300" s="40"/>
      <c r="M300" s="25">
        <f>통합!M104</f>
        <v>2022</v>
      </c>
      <c r="N300" s="26">
        <f>통합!N104</f>
        <v>3</v>
      </c>
      <c r="O300" s="343">
        <v>44682</v>
      </c>
      <c r="Q300" s="357" t="s">
        <v>129</v>
      </c>
      <c r="S300" s="357"/>
      <c r="T300" s="357"/>
      <c r="U300" s="357"/>
      <c r="V300" s="357"/>
      <c r="W300" s="357"/>
      <c r="X300" s="357"/>
      <c r="Y300" s="357"/>
      <c r="Z300" s="357"/>
      <c r="AA300" s="70"/>
      <c r="AB300" s="70"/>
      <c r="AC300" s="70"/>
      <c r="AD300" s="70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8:70" s="69" customFormat="1" ht="26.25" customHeight="1">
      <c r="L301" s="40"/>
      <c r="M301" s="22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8:70" s="69" customFormat="1" ht="20.100000000000001" customHeight="1">
      <c r="L302" s="40"/>
      <c r="M302" s="22"/>
      <c r="O302"/>
      <c r="P302"/>
      <c r="Q302" s="663" t="s">
        <v>131</v>
      </c>
      <c r="R302" s="669" t="s">
        <v>122</v>
      </c>
      <c r="S302" s="646"/>
      <c r="T302" s="645" t="s">
        <v>81</v>
      </c>
      <c r="U302" s="646"/>
      <c r="V302" s="645" t="s">
        <v>89</v>
      </c>
      <c r="W302" s="646"/>
      <c r="AQ302" s="58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</row>
    <row r="303" spans="8:70" s="69" customFormat="1" ht="20.100000000000001" customHeight="1">
      <c r="L303" s="40"/>
      <c r="M303" s="22"/>
      <c r="O303"/>
      <c r="P303"/>
      <c r="Q303" s="664"/>
      <c r="R303" s="661"/>
      <c r="S303" s="629"/>
      <c r="T303" s="628"/>
      <c r="U303" s="629"/>
      <c r="V303" s="628"/>
      <c r="W303" s="629"/>
      <c r="X303" s="653"/>
      <c r="Y303" s="653"/>
      <c r="Z303" s="653"/>
      <c r="AA303" s="70"/>
      <c r="AQ303" s="58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</row>
    <row r="304" spans="8:70" s="69" customFormat="1" ht="37.5" customHeight="1">
      <c r="H304" s="70"/>
      <c r="I304" s="70"/>
      <c r="J304" s="70"/>
      <c r="K304" s="70"/>
      <c r="L304" s="40"/>
      <c r="M304" s="44"/>
      <c r="O304"/>
      <c r="P304"/>
      <c r="Q304" s="665"/>
      <c r="R304" s="662"/>
      <c r="S304" s="631"/>
      <c r="T304" s="630"/>
      <c r="U304" s="631"/>
      <c r="V304" s="630"/>
      <c r="W304" s="631"/>
      <c r="X304" s="70"/>
      <c r="Y304" s="70"/>
      <c r="Z304" s="70"/>
      <c r="AA304" s="70"/>
      <c r="AQ304" s="58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</row>
    <row r="305" spans="8:70" s="261" customFormat="1" ht="22.5" customHeight="1">
      <c r="H305" s="8"/>
      <c r="I305" s="8"/>
      <c r="J305" s="8"/>
      <c r="K305" s="8"/>
      <c r="L305" s="304"/>
      <c r="M305" s="360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466" t="s">
        <v>171</v>
      </c>
      <c r="AA305" s="471"/>
      <c r="AB305" s="471"/>
      <c r="AC305" s="8"/>
      <c r="AD305" s="8"/>
      <c r="BA305" s="306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</row>
    <row r="306" spans="8:70" s="69" customFormat="1" ht="20.100000000000001" customHeight="1">
      <c r="H306" s="70"/>
      <c r="I306" s="70"/>
      <c r="J306" s="70"/>
      <c r="K306" s="70"/>
      <c r="L306" s="40"/>
      <c r="M306" s="670" t="s">
        <v>130</v>
      </c>
      <c r="N306" s="632" t="s">
        <v>90</v>
      </c>
      <c r="O306" s="634" t="s">
        <v>91</v>
      </c>
      <c r="P306" s="635"/>
      <c r="Q306" s="618"/>
      <c r="R306" s="636" t="s">
        <v>115</v>
      </c>
      <c r="S306" s="637"/>
      <c r="T306" s="637"/>
      <c r="U306" s="637"/>
      <c r="V306" s="637"/>
      <c r="W306" s="638"/>
      <c r="X306" s="70"/>
      <c r="Y306" s="70"/>
      <c r="Z306" s="672" t="str">
        <f t="shared" ref="Z306:AA306" si="2">M306</f>
        <v>소속</v>
      </c>
      <c r="AA306" s="632" t="str">
        <f t="shared" si="2"/>
        <v>이름</v>
      </c>
      <c r="AB306" s="654" t="s">
        <v>173</v>
      </c>
      <c r="AC306" s="293"/>
      <c r="AD306" s="293"/>
      <c r="AE306" s="293"/>
      <c r="AF306" s="293"/>
      <c r="AU306" s="58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</row>
    <row r="307" spans="8:70" s="69" customFormat="1" ht="20.100000000000001" customHeight="1">
      <c r="H307" s="70"/>
      <c r="I307" s="70"/>
      <c r="J307" s="70"/>
      <c r="K307" s="70"/>
      <c r="L307" s="40"/>
      <c r="M307" s="671"/>
      <c r="N307" s="633"/>
      <c r="O307" s="294" t="s">
        <v>84</v>
      </c>
      <c r="P307" s="295" t="s">
        <v>92</v>
      </c>
      <c r="Q307" s="296" t="s">
        <v>83</v>
      </c>
      <c r="R307" s="639"/>
      <c r="S307" s="640"/>
      <c r="T307" s="640"/>
      <c r="U307" s="640"/>
      <c r="V307" s="640"/>
      <c r="W307" s="641"/>
      <c r="X307" s="70"/>
      <c r="Y307" s="70"/>
      <c r="Z307" s="673"/>
      <c r="AA307" s="633"/>
      <c r="AB307" s="633"/>
      <c r="AC307" s="293"/>
      <c r="AD307" s="293"/>
      <c r="AE307" s="293"/>
      <c r="AF307" s="293"/>
      <c r="AU307" s="58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</row>
    <row r="308" spans="8:70" s="69" customFormat="1" ht="20.100000000000001" customHeight="1">
      <c r="H308" s="70"/>
      <c r="I308" s="70"/>
      <c r="J308" s="70"/>
      <c r="K308" s="70"/>
      <c r="L308" s="345">
        <v>106</v>
      </c>
      <c r="M308" s="427">
        <f>N295</f>
        <v>0</v>
      </c>
      <c r="N308" s="361" t="e">
        <f ca="1">INDIRECT(M308&amp;"!N"&amp;$L308)</f>
        <v>#REF!</v>
      </c>
      <c r="O308" s="428" t="e">
        <f ca="1">IF(P308*24&gt;Q308,(P308*24-Q308)/24,(24-(Q308-P308*24))/24)</f>
        <v>#VALUE!</v>
      </c>
      <c r="P308" s="419" t="str">
        <f ca="1">IFERROR(IF(Q308=0,"",IF(AB308="",(VLOOKUP(VLOOKUP($N308,INDIRECT(M308&amp;"!$N$106"):INDIRECT(M308&amp;"!$AS$120"),DAY($O$300)+1,FALSE),INDIRECT(M308&amp;"!$D$8"):INDIRECT(M308&amp;"!$F$17"),3,FALSE)*24+VLOOKUP($N308,INDIRECT(M308&amp;"!$N$148"):INDIRECT(M308&amp;"!$AS$162"),DAY($O$300)+1,FALSE)-VLOOKUP(VLOOKUP($N308,INDIRECT(M308&amp;"!$N$106"):INDIRECT(M308&amp;"!$AS$120"),DAY($O$300)+1,FALSE),INDIRECT(M308&amp;"!$D$8"):INDIRECT(M308&amp;"!$h$17"),5,FALSE))/24,AB308)),"")</f>
        <v/>
      </c>
      <c r="Q308" s="429" t="str">
        <f ca="1">IFERROR(VLOOKUP($N308,INDIRECT(M308&amp;"!$N$283"):INDIRECT(M308&amp;"!$AS$297"),DAY($O$300)+1,FALSE),"")</f>
        <v/>
      </c>
      <c r="R308" s="658"/>
      <c r="S308" s="659"/>
      <c r="T308" s="659"/>
      <c r="U308" s="659"/>
      <c r="V308" s="659"/>
      <c r="W308" s="660"/>
      <c r="X308" s="70"/>
      <c r="Y308" s="70"/>
      <c r="Z308" s="472">
        <f t="shared" ref="Z308:AA339" si="3">M308</f>
        <v>0</v>
      </c>
      <c r="AA308" s="460" t="e">
        <f t="shared" ca="1" si="3"/>
        <v>#REF!</v>
      </c>
      <c r="AB308" s="473"/>
      <c r="AU308" s="58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</row>
    <row r="309" spans="8:70" s="69" customFormat="1" ht="20.100000000000001" customHeight="1">
      <c r="H309" s="70"/>
      <c r="I309" s="70"/>
      <c r="J309" s="70"/>
      <c r="K309" s="70"/>
      <c r="L309" s="345" t="e">
        <f ca="1">IF(M309=M308,L308+1,106)</f>
        <v>#N/A</v>
      </c>
      <c r="M309" s="430" t="e">
        <f ca="1">IF(ROW()-ROW($O$307)&lt;=HLOOKUP(M308,$N$295:$W$297,3,FALSE),M308,INDIRECT(ADDRESS(ROW($M$295),HLOOKUP(M308,$N$295:$W$298,4,FALSE)+1,4)))</f>
        <v>#N/A</v>
      </c>
      <c r="N309" s="362" t="e">
        <f ca="1">IF(M309=M308,INDEX(INDIRECT(M308&amp;"!$n$106"):INDIRECT(M308&amp;"!$n$120"),MATCH(N308,INDIRECT(M308&amp;"!$n$106"):INDIRECT(M308&amp;"!$n$120"),0)+1),INDIRECT(M309&amp;"!"&amp;ADDRESS(L309,COLUMN($M300),4)))</f>
        <v>#N/A</v>
      </c>
      <c r="O309" s="431" t="e">
        <f t="shared" ref="O309:O372" ca="1" si="4">IF(P309*24&gt;Q309,(P309*24-Q309)/24,(24-(Q309-P309*24))/24)</f>
        <v>#VALUE!</v>
      </c>
      <c r="P309" s="422" t="str">
        <f ca="1">IFERROR(IF(Q309=0,"",IF(AB309="",(VLOOKUP(VLOOKUP($N309,INDIRECT(M309&amp;"!$N$106"):INDIRECT(M309&amp;"!$AS$120"),DAY($O$300)+1,FALSE),INDIRECT(M309&amp;"!$D$8"):INDIRECT(M309&amp;"!$F$17"),3,FALSE)*24+VLOOKUP($N309,INDIRECT(M309&amp;"!$N$148"):INDIRECT(M309&amp;"!$AS$162"),DAY($O$300)+1,FALSE)-VLOOKUP(VLOOKUP($N309,INDIRECT(M309&amp;"!$N$106"):INDIRECT(M309&amp;"!$AS$120"),DAY($O$300)+1,FALSE),INDIRECT(M309&amp;"!$D$8"):INDIRECT(M309&amp;"!$h$17"),5,FALSE))/24,AB309)),"")</f>
        <v/>
      </c>
      <c r="Q309" s="432" t="str">
        <f ca="1">IFERROR(VLOOKUP($N309,INDIRECT(M309&amp;"!$N$283"):INDIRECT(M309&amp;"!$AS$297"),DAY($O$300)+1,FALSE),"")</f>
        <v/>
      </c>
      <c r="R309" s="666"/>
      <c r="S309" s="667"/>
      <c r="T309" s="667"/>
      <c r="U309" s="667"/>
      <c r="V309" s="667"/>
      <c r="W309" s="668"/>
      <c r="X309" s="70"/>
      <c r="Y309" s="70"/>
      <c r="Z309" s="474" t="e">
        <f t="shared" ca="1" si="3"/>
        <v>#N/A</v>
      </c>
      <c r="AA309" s="475" t="e">
        <f t="shared" ca="1" si="3"/>
        <v>#N/A</v>
      </c>
      <c r="AB309" s="468"/>
      <c r="AU309" s="58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</row>
    <row r="310" spans="8:70" s="69" customFormat="1" ht="20.100000000000001" customHeight="1">
      <c r="H310" s="70"/>
      <c r="I310" s="70"/>
      <c r="J310" s="70"/>
      <c r="K310" s="70"/>
      <c r="L310" s="345" t="e">
        <f t="shared" ref="L310:L322" ca="1" si="5">IF(M310=M309,L309+1,106)</f>
        <v>#N/A</v>
      </c>
      <c r="M310" s="430" t="e">
        <f t="shared" ref="M310:M373" ca="1" si="6">IF(ROW()-ROW($O$307)&lt;=HLOOKUP(M309,$N$295:$W$297,3,FALSE),M309,INDIRECT(ADDRESS(ROW($M$295),HLOOKUP(M309,$N$295:$W$298,4,FALSE)+1,4)))</f>
        <v>#N/A</v>
      </c>
      <c r="N310" s="362" t="e">
        <f ca="1">IF(M310=M309,INDEX(INDIRECT(M309&amp;"!$n$106"):INDIRECT(M309&amp;"!$n$120"),MATCH(N309,INDIRECT(M309&amp;"!$n$106"):INDIRECT(M309&amp;"!$n$120"),0)+1),INDIRECT(M310&amp;"!"&amp;ADDRESS(L310,COLUMN($N301),4)))</f>
        <v>#N/A</v>
      </c>
      <c r="O310" s="431" t="e">
        <f t="shared" ca="1" si="4"/>
        <v>#VALUE!</v>
      </c>
      <c r="P310" s="422" t="str">
        <f ca="1">IFERROR(IF(Q310=0,"",IF(AB310="",(VLOOKUP(VLOOKUP($N310,INDIRECT(M310&amp;"!$N$106"):INDIRECT(M310&amp;"!$AS$120"),DAY($O$300)+1,FALSE),INDIRECT(M310&amp;"!$D$8"):INDIRECT(M310&amp;"!$F$17"),3,FALSE)*24+VLOOKUP($N310,INDIRECT(M310&amp;"!$N$148"):INDIRECT(M310&amp;"!$AS$162"),DAY($O$300)+1,FALSE)-VLOOKUP(VLOOKUP($N310,INDIRECT(M310&amp;"!$N$106"):INDIRECT(M310&amp;"!$AS$120"),DAY($O$300)+1,FALSE),INDIRECT(M310&amp;"!$D$8"):INDIRECT(M310&amp;"!$h$17"),5,FALSE))/24,AB310)),"")</f>
        <v/>
      </c>
      <c r="Q310" s="432" t="str">
        <f ca="1">IFERROR(VLOOKUP($N310,INDIRECT(M310&amp;"!$N$283"):INDIRECT(M310&amp;"!$AS$297"),DAY($O$300)+1,FALSE),"")</f>
        <v/>
      </c>
      <c r="R310" s="666"/>
      <c r="S310" s="667"/>
      <c r="T310" s="667"/>
      <c r="U310" s="667"/>
      <c r="V310" s="667"/>
      <c r="W310" s="668"/>
      <c r="X310" s="70"/>
      <c r="Y310" s="70"/>
      <c r="Z310" s="474" t="e">
        <f t="shared" ca="1" si="3"/>
        <v>#N/A</v>
      </c>
      <c r="AA310" s="475" t="e">
        <f t="shared" ca="1" si="3"/>
        <v>#N/A</v>
      </c>
      <c r="AB310" s="469"/>
      <c r="AU310" s="58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</row>
    <row r="311" spans="8:70" s="69" customFormat="1" ht="20.100000000000001" customHeight="1">
      <c r="H311" s="70"/>
      <c r="I311" s="70"/>
      <c r="J311" s="70"/>
      <c r="K311" s="70"/>
      <c r="L311" s="345" t="e">
        <f t="shared" ca="1" si="5"/>
        <v>#N/A</v>
      </c>
      <c r="M311" s="430" t="e">
        <f t="shared" ca="1" si="6"/>
        <v>#N/A</v>
      </c>
      <c r="N311" s="362" t="e">
        <f ca="1">IF(M311=M310,INDEX(INDIRECT(M310&amp;"!$n$106"):INDIRECT(M310&amp;"!$n$120"),MATCH(N310,INDIRECT(M310&amp;"!$n$106"):INDIRECT(M310&amp;"!$n$120"),0)+1),INDIRECT(M311&amp;"!"&amp;ADDRESS(L311,COLUMN($N302),4)))</f>
        <v>#N/A</v>
      </c>
      <c r="O311" s="431" t="e">
        <f t="shared" ca="1" si="4"/>
        <v>#VALUE!</v>
      </c>
      <c r="P311" s="422" t="str">
        <f ca="1">IFERROR(IF(Q311=0,"",IF(AB311="",(VLOOKUP(VLOOKUP($N311,INDIRECT(M311&amp;"!$N$106"):INDIRECT(M311&amp;"!$AS$120"),DAY($O$300)+1,FALSE),INDIRECT(M311&amp;"!$D$8"):INDIRECT(M311&amp;"!$F$17"),3,FALSE)*24+VLOOKUP($N311,INDIRECT(M311&amp;"!$N$148"):INDIRECT(M311&amp;"!$AS$162"),DAY($O$300)+1,FALSE)-VLOOKUP(VLOOKUP($N311,INDIRECT(M311&amp;"!$N$106"):INDIRECT(M311&amp;"!$AS$120"),DAY($O$300)+1,FALSE),INDIRECT(M311&amp;"!$D$8"):INDIRECT(M311&amp;"!$h$17"),5,FALSE))/24,AB311)),"")</f>
        <v/>
      </c>
      <c r="Q311" s="432" t="str">
        <f ca="1">IFERROR(VLOOKUP($N311,INDIRECT(M311&amp;"!$N$283"):INDIRECT(M311&amp;"!$AS$297"),DAY($O$300)+1,FALSE),"")</f>
        <v/>
      </c>
      <c r="R311" s="666"/>
      <c r="S311" s="667"/>
      <c r="T311" s="667"/>
      <c r="U311" s="667"/>
      <c r="V311" s="667"/>
      <c r="W311" s="668"/>
      <c r="X311" s="70"/>
      <c r="Y311" s="70"/>
      <c r="Z311" s="474" t="e">
        <f t="shared" ca="1" si="3"/>
        <v>#N/A</v>
      </c>
      <c r="AA311" s="475" t="e">
        <f t="shared" ca="1" si="3"/>
        <v>#N/A</v>
      </c>
      <c r="AB311" s="468"/>
      <c r="AU311" s="58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8:70" s="69" customFormat="1" ht="20.100000000000001" customHeight="1">
      <c r="I312" s="70"/>
      <c r="J312" s="70"/>
      <c r="K312" s="70"/>
      <c r="L312" s="345" t="e">
        <f t="shared" ca="1" si="5"/>
        <v>#N/A</v>
      </c>
      <c r="M312" s="430" t="e">
        <f t="shared" ca="1" si="6"/>
        <v>#N/A</v>
      </c>
      <c r="N312" s="362" t="e">
        <f ca="1">IF(M312=M311,INDEX(INDIRECT(M311&amp;"!$n$106"):INDIRECT(M311&amp;"!$n$120"),MATCH(N311,INDIRECT(M311&amp;"!$n$106"):INDIRECT(M311&amp;"!$n$120"),0)+1),INDIRECT(M312&amp;"!"&amp;ADDRESS(L312,COLUMN($N303),4)))</f>
        <v>#N/A</v>
      </c>
      <c r="O312" s="431" t="e">
        <f t="shared" ca="1" si="4"/>
        <v>#VALUE!</v>
      </c>
      <c r="P312" s="422" t="str">
        <f ca="1">IFERROR(IF(Q312=0,"",IF(AB312="",(VLOOKUP(VLOOKUP($N312,INDIRECT(M312&amp;"!$N$106"):INDIRECT(M312&amp;"!$AS$120"),DAY($O$300)+1,FALSE),INDIRECT(M312&amp;"!$D$8"):INDIRECT(M312&amp;"!$F$17"),3,FALSE)*24+VLOOKUP($N312,INDIRECT(M312&amp;"!$N$148"):INDIRECT(M312&amp;"!$AS$162"),DAY($O$300)+1,FALSE)-VLOOKUP(VLOOKUP($N312,INDIRECT(M312&amp;"!$N$106"):INDIRECT(M312&amp;"!$AS$120"),DAY($O$300)+1,FALSE),INDIRECT(M312&amp;"!$D$8"):INDIRECT(M312&amp;"!$h$17"),5,FALSE))/24,AB312)),"")</f>
        <v/>
      </c>
      <c r="Q312" s="432" t="str">
        <f ca="1">IFERROR(VLOOKUP($N312,INDIRECT(M312&amp;"!$N$283"):INDIRECT(M312&amp;"!$AS$297"),DAY($O$300)+1,FALSE),"")</f>
        <v/>
      </c>
      <c r="R312" s="666"/>
      <c r="S312" s="667"/>
      <c r="T312" s="667"/>
      <c r="U312" s="667"/>
      <c r="V312" s="667"/>
      <c r="W312" s="668"/>
      <c r="X312" s="70"/>
      <c r="Y312" s="70"/>
      <c r="Z312" s="474" t="e">
        <f t="shared" ca="1" si="3"/>
        <v>#N/A</v>
      </c>
      <c r="AA312" s="475" t="e">
        <f t="shared" ca="1" si="3"/>
        <v>#N/A</v>
      </c>
      <c r="AB312" s="469"/>
      <c r="AU312" s="58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</row>
    <row r="313" spans="8:70" s="69" customFormat="1" ht="20.100000000000001" customHeight="1">
      <c r="I313" s="70"/>
      <c r="J313" s="70"/>
      <c r="K313" s="70"/>
      <c r="L313" s="345" t="e">
        <f t="shared" ca="1" si="5"/>
        <v>#N/A</v>
      </c>
      <c r="M313" s="430" t="e">
        <f t="shared" ca="1" si="6"/>
        <v>#N/A</v>
      </c>
      <c r="N313" s="362" t="e">
        <f ca="1">IF(M313=M312,INDEX(INDIRECT(M312&amp;"!$n$106"):INDIRECT(M312&amp;"!$n$120"),MATCH(N312,INDIRECT(M312&amp;"!$n$106"):INDIRECT(M312&amp;"!$n$120"),0)+1),INDIRECT(M313&amp;"!"&amp;ADDRESS(L313,COLUMN($N304),4)))</f>
        <v>#N/A</v>
      </c>
      <c r="O313" s="431" t="e">
        <f t="shared" ca="1" si="4"/>
        <v>#VALUE!</v>
      </c>
      <c r="P313" s="422" t="str">
        <f ca="1">IFERROR(IF(Q313=0,"",IF(AB313="",(VLOOKUP(VLOOKUP($N313,INDIRECT(M313&amp;"!$N$106"):INDIRECT(M313&amp;"!$AS$120"),DAY($O$300)+1,FALSE),INDIRECT(M313&amp;"!$D$8"):INDIRECT(M313&amp;"!$F$17"),3,FALSE)*24+VLOOKUP($N313,INDIRECT(M313&amp;"!$N$148"):INDIRECT(M313&amp;"!$AS$162"),DAY($O$300)+1,FALSE)-VLOOKUP(VLOOKUP($N313,INDIRECT(M313&amp;"!$N$106"):INDIRECT(M313&amp;"!$AS$120"),DAY($O$300)+1,FALSE),INDIRECT(M313&amp;"!$D$8"):INDIRECT(M313&amp;"!$h$17"),5,FALSE))/24,AB313)),"")</f>
        <v/>
      </c>
      <c r="Q313" s="432" t="str">
        <f ca="1">IFERROR(VLOOKUP($N313,INDIRECT(M313&amp;"!$N$283"):INDIRECT(M313&amp;"!$AS$297"),DAY($O$300)+1,FALSE),"")</f>
        <v/>
      </c>
      <c r="R313" s="666"/>
      <c r="S313" s="667"/>
      <c r="T313" s="667"/>
      <c r="U313" s="667"/>
      <c r="V313" s="667"/>
      <c r="W313" s="668"/>
      <c r="X313" s="70"/>
      <c r="Y313" s="70"/>
      <c r="Z313" s="474" t="e">
        <f t="shared" ca="1" si="3"/>
        <v>#N/A</v>
      </c>
      <c r="AA313" s="475" t="e">
        <f t="shared" ca="1" si="3"/>
        <v>#N/A</v>
      </c>
      <c r="AB313" s="468"/>
      <c r="AU313" s="58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</row>
    <row r="314" spans="8:70" s="69" customFormat="1" ht="20.100000000000001" customHeight="1">
      <c r="I314" s="70"/>
      <c r="J314" s="70"/>
      <c r="K314" s="70"/>
      <c r="L314" s="345" t="e">
        <f t="shared" ca="1" si="5"/>
        <v>#N/A</v>
      </c>
      <c r="M314" s="430" t="e">
        <f t="shared" ca="1" si="6"/>
        <v>#N/A</v>
      </c>
      <c r="N314" s="362" t="e">
        <f ca="1">IF(M314=M313,INDEX(INDIRECT(M313&amp;"!$n$106"):INDIRECT(M313&amp;"!$n$120"),MATCH(N313,INDIRECT(M313&amp;"!$n$106"):INDIRECT(M313&amp;"!$n$120"),0)+1),INDIRECT(M314&amp;"!"&amp;ADDRESS(L314,COLUMN($N305),4)))</f>
        <v>#N/A</v>
      </c>
      <c r="O314" s="431" t="e">
        <f t="shared" ca="1" si="4"/>
        <v>#VALUE!</v>
      </c>
      <c r="P314" s="422" t="str">
        <f ca="1">IFERROR(IF(Q314=0,"",IF(AB314="",(VLOOKUP(VLOOKUP($N314,INDIRECT(M314&amp;"!$N$106"):INDIRECT(M314&amp;"!$AS$120"),DAY($O$300)+1,FALSE),INDIRECT(M314&amp;"!$D$8"):INDIRECT(M314&amp;"!$F$17"),3,FALSE)*24+VLOOKUP($N314,INDIRECT(M314&amp;"!$N$148"):INDIRECT(M314&amp;"!$AS$162"),DAY($O$300)+1,FALSE)-VLOOKUP(VLOOKUP($N314,INDIRECT(M314&amp;"!$N$106"):INDIRECT(M314&amp;"!$AS$120"),DAY($O$300)+1,FALSE),INDIRECT(M314&amp;"!$D$8"):INDIRECT(M314&amp;"!$h$17"),5,FALSE))/24,AB314)),"")</f>
        <v/>
      </c>
      <c r="Q314" s="432" t="str">
        <f ca="1">IFERROR(VLOOKUP($N314,INDIRECT(M314&amp;"!$N$283"):INDIRECT(M314&amp;"!$AS$297"),DAY($O$300)+1,FALSE),"")</f>
        <v/>
      </c>
      <c r="R314" s="666"/>
      <c r="S314" s="667"/>
      <c r="T314" s="667"/>
      <c r="U314" s="667"/>
      <c r="V314" s="667"/>
      <c r="W314" s="668"/>
      <c r="X314" s="70"/>
      <c r="Y314" s="70"/>
      <c r="Z314" s="474" t="e">
        <f t="shared" ca="1" si="3"/>
        <v>#N/A</v>
      </c>
      <c r="AA314" s="475" t="e">
        <f t="shared" ca="1" si="3"/>
        <v>#N/A</v>
      </c>
      <c r="AB314" s="468"/>
      <c r="AU314" s="58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</row>
    <row r="315" spans="8:70" s="69" customFormat="1" ht="20.100000000000001" customHeight="1">
      <c r="I315" s="70"/>
      <c r="J315" s="70"/>
      <c r="K315" s="70"/>
      <c r="L315" s="345" t="e">
        <f t="shared" ca="1" si="5"/>
        <v>#N/A</v>
      </c>
      <c r="M315" s="430" t="e">
        <f t="shared" ca="1" si="6"/>
        <v>#N/A</v>
      </c>
      <c r="N315" s="362" t="e">
        <f ca="1">IF(M315=M314,INDEX(INDIRECT(M314&amp;"!$n$106"):INDIRECT(M314&amp;"!$n$120"),MATCH(N314,INDIRECT(M314&amp;"!$n$106"):INDIRECT(M314&amp;"!$n$120"),0)+1),INDIRECT(M315&amp;"!"&amp;ADDRESS(L315,COLUMN($N306),4)))</f>
        <v>#N/A</v>
      </c>
      <c r="O315" s="431" t="e">
        <f t="shared" ca="1" si="4"/>
        <v>#VALUE!</v>
      </c>
      <c r="P315" s="422" t="str">
        <f ca="1">IFERROR(IF(Q315=0,"",IF(AB315="",(VLOOKUP(VLOOKUP($N315,INDIRECT(M315&amp;"!$N$106"):INDIRECT(M315&amp;"!$AS$120"),DAY($O$300)+1,FALSE),INDIRECT(M315&amp;"!$D$8"):INDIRECT(M315&amp;"!$F$17"),3,FALSE)*24+VLOOKUP($N315,INDIRECT(M315&amp;"!$N$148"):INDIRECT(M315&amp;"!$AS$162"),DAY($O$300)+1,FALSE)-VLOOKUP(VLOOKUP($N315,INDIRECT(M315&amp;"!$N$106"):INDIRECT(M315&amp;"!$AS$120"),DAY($O$300)+1,FALSE),INDIRECT(M315&amp;"!$D$8"):INDIRECT(M315&amp;"!$h$17"),5,FALSE))/24,AB315)),"")</f>
        <v/>
      </c>
      <c r="Q315" s="432" t="str">
        <f ca="1">IFERROR(VLOOKUP($N315,INDIRECT(M315&amp;"!$N$283"):INDIRECT(M315&amp;"!$AS$297"),DAY($O$300)+1,FALSE),"")</f>
        <v/>
      </c>
      <c r="R315" s="666"/>
      <c r="S315" s="667"/>
      <c r="T315" s="667"/>
      <c r="U315" s="667"/>
      <c r="V315" s="667"/>
      <c r="W315" s="668"/>
      <c r="X315" s="70"/>
      <c r="Y315" s="70"/>
      <c r="Z315" s="474" t="e">
        <f t="shared" ca="1" si="3"/>
        <v>#N/A</v>
      </c>
      <c r="AA315" s="475" t="e">
        <f t="shared" ca="1" si="3"/>
        <v>#N/A</v>
      </c>
      <c r="AB315" s="468"/>
      <c r="AU315" s="58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8:70" s="69" customFormat="1" ht="20.100000000000001" customHeight="1">
      <c r="I316" s="70"/>
      <c r="J316" s="70"/>
      <c r="K316" s="70"/>
      <c r="L316" s="345" t="e">
        <f t="shared" ca="1" si="5"/>
        <v>#N/A</v>
      </c>
      <c r="M316" s="430" t="e">
        <f t="shared" ca="1" si="6"/>
        <v>#N/A</v>
      </c>
      <c r="N316" s="362" t="e">
        <f ca="1">IF(M316=M315,INDEX(INDIRECT(M315&amp;"!$n$106"):INDIRECT(M315&amp;"!$n$120"),MATCH(N315,INDIRECT(M315&amp;"!$n$106"):INDIRECT(M315&amp;"!$n$120"),0)+1),INDIRECT(M316&amp;"!"&amp;ADDRESS(L316,COLUMN($N307),4)))</f>
        <v>#N/A</v>
      </c>
      <c r="O316" s="431" t="e">
        <f t="shared" ca="1" si="4"/>
        <v>#VALUE!</v>
      </c>
      <c r="P316" s="422" t="str">
        <f ca="1">IFERROR(IF(Q316=0,"",IF(AB316="",(VLOOKUP(VLOOKUP($N316,INDIRECT(M316&amp;"!$N$106"):INDIRECT(M316&amp;"!$AS$120"),DAY($O$300)+1,FALSE),INDIRECT(M316&amp;"!$D$8"):INDIRECT(M316&amp;"!$F$17"),3,FALSE)*24+VLOOKUP($N316,INDIRECT(M316&amp;"!$N$148"):INDIRECT(M316&amp;"!$AS$162"),DAY($O$300)+1,FALSE)-VLOOKUP(VLOOKUP($N316,INDIRECT(M316&amp;"!$N$106"):INDIRECT(M316&amp;"!$AS$120"),DAY($O$300)+1,FALSE),INDIRECT(M316&amp;"!$D$8"):INDIRECT(M316&amp;"!$h$17"),5,FALSE))/24,AB316)),"")</f>
        <v/>
      </c>
      <c r="Q316" s="432" t="str">
        <f ca="1">IFERROR(VLOOKUP($N316,INDIRECT(M316&amp;"!$N$283"):INDIRECT(M316&amp;"!$AS$297"),DAY($O$300)+1,FALSE),"")</f>
        <v/>
      </c>
      <c r="R316" s="666"/>
      <c r="S316" s="667"/>
      <c r="T316" s="667"/>
      <c r="U316" s="667"/>
      <c r="V316" s="667"/>
      <c r="W316" s="668"/>
      <c r="X316" s="70"/>
      <c r="Y316" s="70"/>
      <c r="Z316" s="474" t="e">
        <f t="shared" ca="1" si="3"/>
        <v>#N/A</v>
      </c>
      <c r="AA316" s="475" t="e">
        <f t="shared" ca="1" si="3"/>
        <v>#N/A</v>
      </c>
      <c r="AB316" s="468"/>
      <c r="AU316" s="58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8:70" s="69" customFormat="1" ht="20.100000000000001" customHeight="1">
      <c r="I317" s="70"/>
      <c r="J317" s="70"/>
      <c r="K317" s="70"/>
      <c r="L317" s="345" t="e">
        <f t="shared" ca="1" si="5"/>
        <v>#N/A</v>
      </c>
      <c r="M317" s="430" t="e">
        <f t="shared" ca="1" si="6"/>
        <v>#N/A</v>
      </c>
      <c r="N317" s="362" t="e">
        <f ca="1">IF(M317=M316,INDEX(INDIRECT(M316&amp;"!$n$106"):INDIRECT(M316&amp;"!$n$120"),MATCH(N316,INDIRECT(M316&amp;"!$n$106"):INDIRECT(M316&amp;"!$n$120"),0)+1),INDIRECT(M317&amp;"!"&amp;ADDRESS(L317,COLUMN($N308),4)))</f>
        <v>#N/A</v>
      </c>
      <c r="O317" s="431" t="e">
        <f t="shared" ca="1" si="4"/>
        <v>#VALUE!</v>
      </c>
      <c r="P317" s="422" t="str">
        <f ca="1">IFERROR(IF(Q317=0,"",IF(AB317="",(VLOOKUP(VLOOKUP($N317,INDIRECT(M317&amp;"!$N$106"):INDIRECT(M317&amp;"!$AS$120"),DAY($O$300)+1,FALSE),INDIRECT(M317&amp;"!$D$8"):INDIRECT(M317&amp;"!$F$17"),3,FALSE)*24+VLOOKUP($N317,INDIRECT(M317&amp;"!$N$148"):INDIRECT(M317&amp;"!$AS$162"),DAY($O$300)+1,FALSE)-VLOOKUP(VLOOKUP($N317,INDIRECT(M317&amp;"!$N$106"):INDIRECT(M317&amp;"!$AS$120"),DAY($O$300)+1,FALSE),INDIRECT(M317&amp;"!$D$8"):INDIRECT(M317&amp;"!$h$17"),5,FALSE))/24,AB317)),"")</f>
        <v/>
      </c>
      <c r="Q317" s="432" t="str">
        <f ca="1">IFERROR(VLOOKUP($N317,INDIRECT(M317&amp;"!$N$283"):INDIRECT(M317&amp;"!$AS$297"),DAY($O$300)+1,FALSE),"")</f>
        <v/>
      </c>
      <c r="R317" s="666"/>
      <c r="S317" s="667"/>
      <c r="T317" s="667"/>
      <c r="U317" s="667"/>
      <c r="V317" s="667"/>
      <c r="W317" s="668"/>
      <c r="X317" s="70"/>
      <c r="Y317" s="70"/>
      <c r="Z317" s="474" t="e">
        <f t="shared" ca="1" si="3"/>
        <v>#N/A</v>
      </c>
      <c r="AA317" s="475" t="e">
        <f t="shared" ca="1" si="3"/>
        <v>#N/A</v>
      </c>
      <c r="AB317" s="468"/>
      <c r="AU317" s="58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</row>
    <row r="318" spans="8:70" s="69" customFormat="1" ht="20.100000000000001" customHeight="1">
      <c r="I318" s="70"/>
      <c r="J318" s="70"/>
      <c r="K318" s="70"/>
      <c r="L318" s="345" t="e">
        <f t="shared" ca="1" si="5"/>
        <v>#N/A</v>
      </c>
      <c r="M318" s="430" t="e">
        <f t="shared" ca="1" si="6"/>
        <v>#N/A</v>
      </c>
      <c r="N318" s="362" t="e">
        <f ca="1">IF(M318=M317,INDEX(INDIRECT(M317&amp;"!$n$106"):INDIRECT(M317&amp;"!$n$120"),MATCH(N317,INDIRECT(M317&amp;"!$n$106"):INDIRECT(M317&amp;"!$n$120"),0)+1),INDIRECT(M318&amp;"!"&amp;ADDRESS(L318,COLUMN($N309),4)))</f>
        <v>#N/A</v>
      </c>
      <c r="O318" s="431" t="e">
        <f t="shared" ca="1" si="4"/>
        <v>#VALUE!</v>
      </c>
      <c r="P318" s="422" t="str">
        <f ca="1">IFERROR(IF(Q318=0,"",IF(AB318="",(VLOOKUP(VLOOKUP($N318,INDIRECT(M318&amp;"!$N$106"):INDIRECT(M318&amp;"!$AS$120"),DAY($O$300)+1,FALSE),INDIRECT(M318&amp;"!$D$8"):INDIRECT(M318&amp;"!$F$17"),3,FALSE)*24+VLOOKUP($N318,INDIRECT(M318&amp;"!$N$148"):INDIRECT(M318&amp;"!$AS$162"),DAY($O$300)+1,FALSE)-VLOOKUP(VLOOKUP($N318,INDIRECT(M318&amp;"!$N$106"):INDIRECT(M318&amp;"!$AS$120"),DAY($O$300)+1,FALSE),INDIRECT(M318&amp;"!$D$8"):INDIRECT(M318&amp;"!$h$17"),5,FALSE))/24,AB318)),"")</f>
        <v/>
      </c>
      <c r="Q318" s="432" t="str">
        <f ca="1">IFERROR(VLOOKUP($N318,INDIRECT(M318&amp;"!$N$283"):INDIRECT(M318&amp;"!$AS$297"),DAY($O$300)+1,FALSE),"")</f>
        <v/>
      </c>
      <c r="R318" s="666"/>
      <c r="S318" s="667"/>
      <c r="T318" s="667"/>
      <c r="U318" s="667"/>
      <c r="V318" s="667"/>
      <c r="W318" s="668"/>
      <c r="X318" s="70"/>
      <c r="Y318" s="70"/>
      <c r="Z318" s="474" t="e">
        <f t="shared" ca="1" si="3"/>
        <v>#N/A</v>
      </c>
      <c r="AA318" s="475" t="e">
        <f t="shared" ca="1" si="3"/>
        <v>#N/A</v>
      </c>
      <c r="AB318" s="468"/>
      <c r="AU318" s="58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</row>
    <row r="319" spans="8:70" s="69" customFormat="1" ht="20.100000000000001" customHeight="1">
      <c r="I319" s="70"/>
      <c r="J319" s="70"/>
      <c r="K319" s="70"/>
      <c r="L319" s="345" t="e">
        <f t="shared" ca="1" si="5"/>
        <v>#N/A</v>
      </c>
      <c r="M319" s="430" t="e">
        <f t="shared" ca="1" si="6"/>
        <v>#N/A</v>
      </c>
      <c r="N319" s="362" t="e">
        <f ca="1">IF(M319=M318,INDEX(INDIRECT(M318&amp;"!$n$106"):INDIRECT(M318&amp;"!$n$120"),MATCH(N318,INDIRECT(M318&amp;"!$n$106"):INDIRECT(M318&amp;"!$n$120"),0)+1),INDIRECT(M319&amp;"!"&amp;ADDRESS(L319,COLUMN($N310),4)))</f>
        <v>#N/A</v>
      </c>
      <c r="O319" s="431" t="e">
        <f t="shared" ca="1" si="4"/>
        <v>#VALUE!</v>
      </c>
      <c r="P319" s="422" t="str">
        <f ca="1">IFERROR(IF(Q319=0,"",IF(AB319="",(VLOOKUP(VLOOKUP($N319,INDIRECT(M319&amp;"!$N$106"):INDIRECT(M319&amp;"!$AS$120"),DAY($O$300)+1,FALSE),INDIRECT(M319&amp;"!$D$8"):INDIRECT(M319&amp;"!$F$17"),3,FALSE)*24+VLOOKUP($N319,INDIRECT(M319&amp;"!$N$148"):INDIRECT(M319&amp;"!$AS$162"),DAY($O$300)+1,FALSE)-VLOOKUP(VLOOKUP($N319,INDIRECT(M319&amp;"!$N$106"):INDIRECT(M319&amp;"!$AS$120"),DAY($O$300)+1,FALSE),INDIRECT(M319&amp;"!$D$8"):INDIRECT(M319&amp;"!$h$17"),5,FALSE))/24,AB319)),"")</f>
        <v/>
      </c>
      <c r="Q319" s="432" t="str">
        <f ca="1">IFERROR(VLOOKUP($N319,INDIRECT(M319&amp;"!$N$283"):INDIRECT(M319&amp;"!$AS$297"),DAY($O$300)+1,FALSE),"")</f>
        <v/>
      </c>
      <c r="R319" s="666"/>
      <c r="S319" s="667"/>
      <c r="T319" s="667"/>
      <c r="U319" s="667"/>
      <c r="V319" s="667"/>
      <c r="W319" s="668"/>
      <c r="X319" s="70"/>
      <c r="Y319" s="70"/>
      <c r="Z319" s="474" t="e">
        <f t="shared" ca="1" si="3"/>
        <v>#N/A</v>
      </c>
      <c r="AA319" s="475" t="e">
        <f t="shared" ca="1" si="3"/>
        <v>#N/A</v>
      </c>
      <c r="AB319" s="468"/>
      <c r="AU319" s="58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</row>
    <row r="320" spans="8:70" s="69" customFormat="1" ht="20.100000000000001" customHeight="1">
      <c r="I320" s="70"/>
      <c r="J320" s="70"/>
      <c r="K320" s="70"/>
      <c r="L320" s="345" t="e">
        <f t="shared" ca="1" si="5"/>
        <v>#N/A</v>
      </c>
      <c r="M320" s="430" t="e">
        <f t="shared" ca="1" si="6"/>
        <v>#N/A</v>
      </c>
      <c r="N320" s="362" t="e">
        <f ca="1">IF(M320=M319,INDEX(INDIRECT(M319&amp;"!$n$106"):INDIRECT(M319&amp;"!$n$120"),MATCH(N319,INDIRECT(M319&amp;"!$n$106"):INDIRECT(M319&amp;"!$n$120"),0)+1),INDIRECT(M320&amp;"!"&amp;ADDRESS(L320,COLUMN($N311),4)))</f>
        <v>#N/A</v>
      </c>
      <c r="O320" s="431" t="e">
        <f t="shared" ca="1" si="4"/>
        <v>#VALUE!</v>
      </c>
      <c r="P320" s="422" t="str">
        <f ca="1">IFERROR(IF(Q320=0,"",IF(AB320="",(VLOOKUP(VLOOKUP($N320,INDIRECT(M320&amp;"!$N$106"):INDIRECT(M320&amp;"!$AS$120"),DAY($O$300)+1,FALSE),INDIRECT(M320&amp;"!$D$8"):INDIRECT(M320&amp;"!$F$17"),3,FALSE)*24+VLOOKUP($N320,INDIRECT(M320&amp;"!$N$148"):INDIRECT(M320&amp;"!$AS$162"),DAY($O$300)+1,FALSE)-VLOOKUP(VLOOKUP($N320,INDIRECT(M320&amp;"!$N$106"):INDIRECT(M320&amp;"!$AS$120"),DAY($O$300)+1,FALSE),INDIRECT(M320&amp;"!$D$8"):INDIRECT(M320&amp;"!$h$17"),5,FALSE))/24,AB320)),"")</f>
        <v/>
      </c>
      <c r="Q320" s="432" t="str">
        <f ca="1">IFERROR(VLOOKUP($N320,INDIRECT(M320&amp;"!$N$283"):INDIRECT(M320&amp;"!$AS$297"),DAY($O$300)+1,FALSE),"")</f>
        <v/>
      </c>
      <c r="R320" s="666"/>
      <c r="S320" s="667"/>
      <c r="T320" s="667"/>
      <c r="U320" s="667"/>
      <c r="V320" s="667"/>
      <c r="W320" s="668"/>
      <c r="X320" s="70"/>
      <c r="Y320" s="70"/>
      <c r="Z320" s="474" t="e">
        <f t="shared" ca="1" si="3"/>
        <v>#N/A</v>
      </c>
      <c r="AA320" s="475" t="e">
        <f t="shared" ca="1" si="3"/>
        <v>#N/A</v>
      </c>
      <c r="AB320" s="468"/>
      <c r="AU320" s="58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</row>
    <row r="321" spans="6:70" s="69" customFormat="1" ht="20.100000000000001" customHeight="1">
      <c r="K321" s="70"/>
      <c r="L321" s="345" t="e">
        <f t="shared" ca="1" si="5"/>
        <v>#N/A</v>
      </c>
      <c r="M321" s="430" t="e">
        <f t="shared" ca="1" si="6"/>
        <v>#N/A</v>
      </c>
      <c r="N321" s="362" t="e">
        <f ca="1">IF(M321=M320,INDEX(INDIRECT(M320&amp;"!$n$106"):INDIRECT(M320&amp;"!$n$120"),MATCH(N320,INDIRECT(M320&amp;"!$n$106"):INDIRECT(M320&amp;"!$n$120"),0)+1),INDIRECT(M321&amp;"!"&amp;ADDRESS(L321,COLUMN($N312),4)))</f>
        <v>#N/A</v>
      </c>
      <c r="O321" s="431" t="e">
        <f t="shared" ca="1" si="4"/>
        <v>#VALUE!</v>
      </c>
      <c r="P321" s="422" t="str">
        <f ca="1">IFERROR(IF(Q321=0,"",IF(AB321="",(VLOOKUP(VLOOKUP($N321,INDIRECT(M321&amp;"!$N$106"):INDIRECT(M321&amp;"!$AS$120"),DAY($O$300)+1,FALSE),INDIRECT(M321&amp;"!$D$8"):INDIRECT(M321&amp;"!$F$17"),3,FALSE)*24+VLOOKUP($N321,INDIRECT(M321&amp;"!$N$148"):INDIRECT(M321&amp;"!$AS$162"),DAY($O$300)+1,FALSE)-VLOOKUP(VLOOKUP($N321,INDIRECT(M321&amp;"!$N$106"):INDIRECT(M321&amp;"!$AS$120"),DAY($O$300)+1,FALSE),INDIRECT(M321&amp;"!$D$8"):INDIRECT(M321&amp;"!$h$17"),5,FALSE))/24,AB321)),"")</f>
        <v/>
      </c>
      <c r="Q321" s="432" t="str">
        <f ca="1">IFERROR(VLOOKUP($N321,INDIRECT(M321&amp;"!$N$283"):INDIRECT(M321&amp;"!$AS$297"),DAY($O$300)+1,FALSE),"")</f>
        <v/>
      </c>
      <c r="R321" s="666"/>
      <c r="S321" s="667"/>
      <c r="T321" s="667"/>
      <c r="U321" s="667"/>
      <c r="V321" s="667"/>
      <c r="W321" s="668"/>
      <c r="X321" s="70"/>
      <c r="Y321" s="70"/>
      <c r="Z321" s="474" t="e">
        <f t="shared" ca="1" si="3"/>
        <v>#N/A</v>
      </c>
      <c r="AA321" s="475" t="e">
        <f t="shared" ca="1" si="3"/>
        <v>#N/A</v>
      </c>
      <c r="AB321" s="468"/>
      <c r="AU321" s="58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</row>
    <row r="322" spans="6:70" s="69" customFormat="1" ht="20.100000000000001" customHeight="1">
      <c r="K322" s="70"/>
      <c r="L322" s="345" t="e">
        <f t="shared" ca="1" si="5"/>
        <v>#N/A</v>
      </c>
      <c r="M322" s="430" t="e">
        <f t="shared" ca="1" si="6"/>
        <v>#N/A</v>
      </c>
      <c r="N322" s="362" t="e">
        <f ca="1">IF(M322=M321,INDEX(INDIRECT(M321&amp;"!$n$106"):INDIRECT(M321&amp;"!$n$120"),MATCH(N321,INDIRECT(M321&amp;"!$n$106"):INDIRECT(M321&amp;"!$n$120"),0)+1),INDIRECT(M322&amp;"!"&amp;ADDRESS(L322,COLUMN($N313),4)))</f>
        <v>#N/A</v>
      </c>
      <c r="O322" s="431" t="e">
        <f t="shared" ca="1" si="4"/>
        <v>#VALUE!</v>
      </c>
      <c r="P322" s="422" t="str">
        <f ca="1">IFERROR(IF(Q322=0,"",IF(AB322="",(VLOOKUP(VLOOKUP($N322,INDIRECT(M322&amp;"!$N$106"):INDIRECT(M322&amp;"!$AS$120"),DAY($O$300)+1,FALSE),INDIRECT(M322&amp;"!$D$8"):INDIRECT(M322&amp;"!$F$17"),3,FALSE)*24+VLOOKUP($N322,INDIRECT(M322&amp;"!$N$148"):INDIRECT(M322&amp;"!$AS$162"),DAY($O$300)+1,FALSE)-VLOOKUP(VLOOKUP($N322,INDIRECT(M322&amp;"!$N$106"):INDIRECT(M322&amp;"!$AS$120"),DAY($O$300)+1,FALSE),INDIRECT(M322&amp;"!$D$8"):INDIRECT(M322&amp;"!$h$17"),5,FALSE))/24,AB322)),"")</f>
        <v/>
      </c>
      <c r="Q322" s="432" t="str">
        <f ca="1">IFERROR(VLOOKUP($N322,INDIRECT(M322&amp;"!$N$283"):INDIRECT(M322&amp;"!$AS$297"),DAY($O$300)+1,FALSE),"")</f>
        <v/>
      </c>
      <c r="R322" s="666"/>
      <c r="S322" s="667"/>
      <c r="T322" s="667"/>
      <c r="U322" s="667"/>
      <c r="V322" s="667"/>
      <c r="W322" s="668"/>
      <c r="X322" s="70"/>
      <c r="Y322" s="70"/>
      <c r="Z322" s="474" t="e">
        <f t="shared" ca="1" si="3"/>
        <v>#N/A</v>
      </c>
      <c r="AA322" s="475" t="e">
        <f t="shared" ca="1" si="3"/>
        <v>#N/A</v>
      </c>
      <c r="AB322" s="468"/>
      <c r="AU322" s="58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</row>
    <row r="323" spans="6:70" s="69" customFormat="1" ht="20.100000000000001" customHeight="1">
      <c r="L323" s="345" t="e">
        <f ca="1">IF(M323=M322,L322+1,106)</f>
        <v>#N/A</v>
      </c>
      <c r="M323" s="430" t="e">
        <f t="shared" ca="1" si="6"/>
        <v>#N/A</v>
      </c>
      <c r="N323" s="362" t="e">
        <f ca="1">IF(M323=M322,INDEX(INDIRECT(M322&amp;"!$n$106"):INDIRECT(M322&amp;"!$n$120"),MATCH(N322,INDIRECT(M322&amp;"!$n$106"):INDIRECT(M322&amp;"!$n$120"),0)+1),INDIRECT(M323&amp;"!"&amp;ADDRESS(L323,COLUMN($N314),4)))</f>
        <v>#N/A</v>
      </c>
      <c r="O323" s="431" t="e">
        <f t="shared" ca="1" si="4"/>
        <v>#VALUE!</v>
      </c>
      <c r="P323" s="422" t="str">
        <f ca="1">IFERROR(IF(Q323=0,"",IF(AB323="",(VLOOKUP(VLOOKUP($N323,INDIRECT(M323&amp;"!$N$106"):INDIRECT(M323&amp;"!$AS$120"),DAY($O$300)+1,FALSE),INDIRECT(M323&amp;"!$D$8"):INDIRECT(M323&amp;"!$F$17"),3,FALSE)*24+VLOOKUP($N323,INDIRECT(M323&amp;"!$N$148"):INDIRECT(M323&amp;"!$AS$162"),DAY($O$300)+1,FALSE)-VLOOKUP(VLOOKUP($N323,INDIRECT(M323&amp;"!$N$106"):INDIRECT(M323&amp;"!$AS$120"),DAY($O$300)+1,FALSE),INDIRECT(M323&amp;"!$D$8"):INDIRECT(M323&amp;"!$h$17"),5,FALSE))/24,AB323)),"")</f>
        <v/>
      </c>
      <c r="Q323" s="432" t="str">
        <f ca="1">IFERROR(VLOOKUP($N323,INDIRECT(M323&amp;"!$N$283"):INDIRECT(M323&amp;"!$AS$297"),DAY($O$300)+1,FALSE),"")</f>
        <v/>
      </c>
      <c r="R323" s="666"/>
      <c r="S323" s="667"/>
      <c r="T323" s="667"/>
      <c r="U323" s="667"/>
      <c r="V323" s="667"/>
      <c r="W323" s="668"/>
      <c r="X323" s="70"/>
      <c r="Y323" s="70"/>
      <c r="Z323" s="474" t="e">
        <f t="shared" ca="1" si="3"/>
        <v>#N/A</v>
      </c>
      <c r="AA323" s="475" t="e">
        <f t="shared" ca="1" si="3"/>
        <v>#N/A</v>
      </c>
      <c r="AB323" s="468"/>
      <c r="AC323" s="70"/>
      <c r="AD323" s="70"/>
      <c r="BA323" s="58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</row>
    <row r="324" spans="6:70" ht="20.100000000000001" customHeight="1">
      <c r="F324" s="69"/>
      <c r="G324" s="69"/>
      <c r="H324" s="69"/>
      <c r="L324" s="345" t="e">
        <f t="shared" ref="L324:L336" ca="1" si="7">IF(M324=M323,L323+1,106)</f>
        <v>#N/A</v>
      </c>
      <c r="M324" s="430" t="e">
        <f t="shared" ca="1" si="6"/>
        <v>#N/A</v>
      </c>
      <c r="N324" s="362" t="e">
        <f ca="1">IF(M324=M323,INDEX(INDIRECT(M323&amp;"!$n$106"):INDIRECT(M323&amp;"!$n$120"),MATCH(N323,INDIRECT(M323&amp;"!$n$106"):INDIRECT(M323&amp;"!$n$120"),0)+1),INDIRECT(M324&amp;"!"&amp;ADDRESS(L324,COLUMN($N315),4)))</f>
        <v>#N/A</v>
      </c>
      <c r="O324" s="431" t="e">
        <f t="shared" ca="1" si="4"/>
        <v>#VALUE!</v>
      </c>
      <c r="P324" s="422" t="str">
        <f ca="1">IFERROR(IF(Q324=0,"",IF(AB324="",(VLOOKUP(VLOOKUP($N324,INDIRECT(M324&amp;"!$N$106"):INDIRECT(M324&amp;"!$AS$120"),DAY($O$300)+1,FALSE),INDIRECT(M324&amp;"!$D$8"):INDIRECT(M324&amp;"!$F$17"),3,FALSE)*24+VLOOKUP($N324,INDIRECT(M324&amp;"!$N$148"):INDIRECT(M324&amp;"!$AS$162"),DAY($O$300)+1,FALSE)-VLOOKUP(VLOOKUP($N324,INDIRECT(M324&amp;"!$N$106"):INDIRECT(M324&amp;"!$AS$120"),DAY($O$300)+1,FALSE),INDIRECT(M324&amp;"!$D$8"):INDIRECT(M324&amp;"!$h$17"),5,FALSE))/24,AB324)),"")</f>
        <v/>
      </c>
      <c r="Q324" s="432" t="str">
        <f ca="1">IFERROR(VLOOKUP($N324,INDIRECT(M324&amp;"!$N$283"):INDIRECT(M324&amp;"!$AS$297"),DAY($O$300)+1,FALSE),"")</f>
        <v/>
      </c>
      <c r="R324" s="666"/>
      <c r="S324" s="667"/>
      <c r="T324" s="667"/>
      <c r="U324" s="667"/>
      <c r="V324" s="667"/>
      <c r="W324" s="668"/>
      <c r="Z324" s="474" t="e">
        <f t="shared" ca="1" si="3"/>
        <v>#N/A</v>
      </c>
      <c r="AA324" s="475" t="e">
        <f t="shared" ca="1" si="3"/>
        <v>#N/A</v>
      </c>
      <c r="AB324" s="468"/>
    </row>
    <row r="325" spans="6:70" ht="20.100000000000001" customHeight="1">
      <c r="F325" s="69"/>
      <c r="G325" s="69"/>
      <c r="H325" s="69"/>
      <c r="L325" s="345" t="e">
        <f t="shared" ca="1" si="7"/>
        <v>#N/A</v>
      </c>
      <c r="M325" s="430" t="e">
        <f t="shared" ca="1" si="6"/>
        <v>#N/A</v>
      </c>
      <c r="N325" s="362" t="e">
        <f ca="1">IF(M325=M324,INDEX(INDIRECT(M324&amp;"!$n$106"):INDIRECT(M324&amp;"!$n$120"),MATCH(N324,INDIRECT(M324&amp;"!$n$106"):INDIRECT(M324&amp;"!$n$120"),0)+1),INDIRECT(M325&amp;"!"&amp;ADDRESS(L325,COLUMN($N316),4)))</f>
        <v>#N/A</v>
      </c>
      <c r="O325" s="431" t="e">
        <f t="shared" ca="1" si="4"/>
        <v>#VALUE!</v>
      </c>
      <c r="P325" s="422" t="str">
        <f ca="1">IFERROR(IF(Q325=0,"",IF(AB325="",(VLOOKUP(VLOOKUP($N325,INDIRECT(M325&amp;"!$N$106"):INDIRECT(M325&amp;"!$AS$120"),DAY($O$300)+1,FALSE),INDIRECT(M325&amp;"!$D$8"):INDIRECT(M325&amp;"!$F$17"),3,FALSE)*24+VLOOKUP($N325,INDIRECT(M325&amp;"!$N$148"):INDIRECT(M325&amp;"!$AS$162"),DAY($O$300)+1,FALSE)-VLOOKUP(VLOOKUP($N325,INDIRECT(M325&amp;"!$N$106"):INDIRECT(M325&amp;"!$AS$120"),DAY($O$300)+1,FALSE),INDIRECT(M325&amp;"!$D$8"):INDIRECT(M325&amp;"!$h$17"),5,FALSE))/24,AB325)),"")</f>
        <v/>
      </c>
      <c r="Q325" s="432" t="str">
        <f ca="1">IFERROR(VLOOKUP($N325,INDIRECT(M325&amp;"!$N$283"):INDIRECT(M325&amp;"!$AS$297"),DAY($O$300)+1,FALSE),"")</f>
        <v/>
      </c>
      <c r="R325" s="666"/>
      <c r="S325" s="667"/>
      <c r="T325" s="667"/>
      <c r="U325" s="667"/>
      <c r="V325" s="667"/>
      <c r="W325" s="668"/>
      <c r="Z325" s="474" t="e">
        <f t="shared" ca="1" si="3"/>
        <v>#N/A</v>
      </c>
      <c r="AA325" s="475" t="e">
        <f t="shared" ca="1" si="3"/>
        <v>#N/A</v>
      </c>
      <c r="AB325" s="468"/>
    </row>
    <row r="326" spans="6:70" ht="20.100000000000001" customHeight="1">
      <c r="F326" s="69"/>
      <c r="G326" s="69"/>
      <c r="H326" s="69"/>
      <c r="L326" s="345" t="e">
        <f t="shared" ca="1" si="7"/>
        <v>#N/A</v>
      </c>
      <c r="M326" s="430" t="e">
        <f t="shared" ca="1" si="6"/>
        <v>#N/A</v>
      </c>
      <c r="N326" s="362" t="e">
        <f ca="1">IF(M326=M325,INDEX(INDIRECT(M325&amp;"!$n$106"):INDIRECT(M325&amp;"!$n$120"),MATCH(N325,INDIRECT(M325&amp;"!$n$106"):INDIRECT(M325&amp;"!$n$120"),0)+1),INDIRECT(M326&amp;"!"&amp;ADDRESS(L326,COLUMN($N317),4)))</f>
        <v>#N/A</v>
      </c>
      <c r="O326" s="431" t="e">
        <f t="shared" ca="1" si="4"/>
        <v>#VALUE!</v>
      </c>
      <c r="P326" s="422" t="str">
        <f ca="1">IFERROR(IF(Q326=0,"",IF(AB326="",(VLOOKUP(VLOOKUP($N326,INDIRECT(M326&amp;"!$N$106"):INDIRECT(M326&amp;"!$AS$120"),DAY($O$300)+1,FALSE),INDIRECT(M326&amp;"!$D$8"):INDIRECT(M326&amp;"!$F$17"),3,FALSE)*24+VLOOKUP($N326,INDIRECT(M326&amp;"!$N$148"):INDIRECT(M326&amp;"!$AS$162"),DAY($O$300)+1,FALSE)-VLOOKUP(VLOOKUP($N326,INDIRECT(M326&amp;"!$N$106"):INDIRECT(M326&amp;"!$AS$120"),DAY($O$300)+1,FALSE),INDIRECT(M326&amp;"!$D$8"):INDIRECT(M326&amp;"!$h$17"),5,FALSE))/24,AB326)),"")</f>
        <v/>
      </c>
      <c r="Q326" s="432" t="str">
        <f ca="1">IFERROR(VLOOKUP($N326,INDIRECT(M326&amp;"!$N$283"):INDIRECT(M326&amp;"!$AS$297"),DAY($O$300)+1,FALSE),"")</f>
        <v/>
      </c>
      <c r="R326" s="666"/>
      <c r="S326" s="667"/>
      <c r="T326" s="667"/>
      <c r="U326" s="667"/>
      <c r="V326" s="667"/>
      <c r="W326" s="668"/>
      <c r="Z326" s="474" t="e">
        <f t="shared" ca="1" si="3"/>
        <v>#N/A</v>
      </c>
      <c r="AA326" s="475" t="e">
        <f t="shared" ca="1" si="3"/>
        <v>#N/A</v>
      </c>
      <c r="AB326" s="468"/>
    </row>
    <row r="327" spans="6:70" ht="20.100000000000001" customHeight="1">
      <c r="F327" s="69"/>
      <c r="G327" s="69"/>
      <c r="H327" s="69"/>
      <c r="L327" s="345" t="e">
        <f t="shared" ca="1" si="7"/>
        <v>#N/A</v>
      </c>
      <c r="M327" s="430" t="e">
        <f t="shared" ca="1" si="6"/>
        <v>#N/A</v>
      </c>
      <c r="N327" s="362" t="e">
        <f ca="1">IF(M327=M326,INDEX(INDIRECT(M326&amp;"!$n$106"):INDIRECT(M326&amp;"!$n$120"),MATCH(N326,INDIRECT(M326&amp;"!$n$106"):INDIRECT(M326&amp;"!$n$120"),0)+1),INDIRECT(M327&amp;"!"&amp;ADDRESS(L327,COLUMN($N318),4)))</f>
        <v>#N/A</v>
      </c>
      <c r="O327" s="431" t="e">
        <f t="shared" ca="1" si="4"/>
        <v>#VALUE!</v>
      </c>
      <c r="P327" s="422" t="str">
        <f ca="1">IFERROR(IF(Q327=0,"",IF(AB327="",(VLOOKUP(VLOOKUP($N327,INDIRECT(M327&amp;"!$N$106"):INDIRECT(M327&amp;"!$AS$120"),DAY($O$300)+1,FALSE),INDIRECT(M327&amp;"!$D$8"):INDIRECT(M327&amp;"!$F$17"),3,FALSE)*24+VLOOKUP($N327,INDIRECT(M327&amp;"!$N$148"):INDIRECT(M327&amp;"!$AS$162"),DAY($O$300)+1,FALSE)-VLOOKUP(VLOOKUP($N327,INDIRECT(M327&amp;"!$N$106"):INDIRECT(M327&amp;"!$AS$120"),DAY($O$300)+1,FALSE),INDIRECT(M327&amp;"!$D$8"):INDIRECT(M327&amp;"!$h$17"),5,FALSE))/24,AB327)),"")</f>
        <v/>
      </c>
      <c r="Q327" s="432" t="str">
        <f ca="1">IFERROR(VLOOKUP($N327,INDIRECT(M327&amp;"!$N$283"):INDIRECT(M327&amp;"!$AS$297"),DAY($O$300)+1,FALSE),"")</f>
        <v/>
      </c>
      <c r="R327" s="666"/>
      <c r="S327" s="667"/>
      <c r="T327" s="667"/>
      <c r="U327" s="667"/>
      <c r="V327" s="667"/>
      <c r="W327" s="668"/>
      <c r="Z327" s="474" t="e">
        <f t="shared" ca="1" si="3"/>
        <v>#N/A</v>
      </c>
      <c r="AA327" s="475" t="e">
        <f t="shared" ca="1" si="3"/>
        <v>#N/A</v>
      </c>
      <c r="AB327" s="468"/>
    </row>
    <row r="328" spans="6:70" ht="20.100000000000001" customHeight="1">
      <c r="F328" s="69"/>
      <c r="G328" s="69"/>
      <c r="H328" s="69"/>
      <c r="L328" s="345" t="e">
        <f t="shared" ca="1" si="7"/>
        <v>#N/A</v>
      </c>
      <c r="M328" s="430" t="e">
        <f t="shared" ca="1" si="6"/>
        <v>#N/A</v>
      </c>
      <c r="N328" s="362" t="e">
        <f ca="1">IF(M328=M327,INDEX(INDIRECT(M327&amp;"!$n$106"):INDIRECT(M327&amp;"!$n$120"),MATCH(N327,INDIRECT(M327&amp;"!$n$106"):INDIRECT(M327&amp;"!$n$120"),0)+1),INDIRECT(M328&amp;"!"&amp;ADDRESS(L328,COLUMN($N319),4)))</f>
        <v>#N/A</v>
      </c>
      <c r="O328" s="431" t="e">
        <f t="shared" ca="1" si="4"/>
        <v>#VALUE!</v>
      </c>
      <c r="P328" s="422" t="str">
        <f ca="1">IFERROR(IF(Q328=0,"",IF(AB328="",(VLOOKUP(VLOOKUP($N328,INDIRECT(M328&amp;"!$N$106"):INDIRECT(M328&amp;"!$AS$120"),DAY($O$300)+1,FALSE),INDIRECT(M328&amp;"!$D$8"):INDIRECT(M328&amp;"!$F$17"),3,FALSE)*24+VLOOKUP($N328,INDIRECT(M328&amp;"!$N$148"):INDIRECT(M328&amp;"!$AS$162"),DAY($O$300)+1,FALSE)-VLOOKUP(VLOOKUP($N328,INDIRECT(M328&amp;"!$N$106"):INDIRECT(M328&amp;"!$AS$120"),DAY($O$300)+1,FALSE),INDIRECT(M328&amp;"!$D$8"):INDIRECT(M328&amp;"!$h$17"),5,FALSE))/24,AB328)),"")</f>
        <v/>
      </c>
      <c r="Q328" s="432" t="str">
        <f ca="1">IFERROR(VLOOKUP($N328,INDIRECT(M328&amp;"!$N$283"):INDIRECT(M328&amp;"!$AS$297"),DAY($O$300)+1,FALSE),"")</f>
        <v/>
      </c>
      <c r="R328" s="666"/>
      <c r="S328" s="667"/>
      <c r="T328" s="667"/>
      <c r="U328" s="667"/>
      <c r="V328" s="667"/>
      <c r="W328" s="668"/>
      <c r="Z328" s="474" t="e">
        <f t="shared" ca="1" si="3"/>
        <v>#N/A</v>
      </c>
      <c r="AA328" s="475" t="e">
        <f t="shared" ca="1" si="3"/>
        <v>#N/A</v>
      </c>
      <c r="AB328" s="468"/>
    </row>
    <row r="329" spans="6:70" ht="20.100000000000001" customHeight="1">
      <c r="F329" s="69"/>
      <c r="G329" s="69"/>
      <c r="H329" s="69"/>
      <c r="L329" s="345" t="e">
        <f t="shared" ca="1" si="7"/>
        <v>#N/A</v>
      </c>
      <c r="M329" s="430" t="e">
        <f t="shared" ca="1" si="6"/>
        <v>#N/A</v>
      </c>
      <c r="N329" s="362" t="e">
        <f ca="1">IF(M329=M328,INDEX(INDIRECT(M328&amp;"!$n$106"):INDIRECT(M328&amp;"!$n$120"),MATCH(N328,INDIRECT(M328&amp;"!$n$106"):INDIRECT(M328&amp;"!$n$120"),0)+1),INDIRECT(M329&amp;"!"&amp;ADDRESS(L329,COLUMN($N320),4)))</f>
        <v>#N/A</v>
      </c>
      <c r="O329" s="431" t="e">
        <f t="shared" ca="1" si="4"/>
        <v>#VALUE!</v>
      </c>
      <c r="P329" s="422" t="str">
        <f ca="1">IFERROR(IF(Q329=0,"",IF(AB329="",(VLOOKUP(VLOOKUP($N329,INDIRECT(M329&amp;"!$N$106"):INDIRECT(M329&amp;"!$AS$120"),DAY($O$300)+1,FALSE),INDIRECT(M329&amp;"!$D$8"):INDIRECT(M329&amp;"!$F$17"),3,FALSE)*24+VLOOKUP($N329,INDIRECT(M329&amp;"!$N$148"):INDIRECT(M329&amp;"!$AS$162"),DAY($O$300)+1,FALSE)-VLOOKUP(VLOOKUP($N329,INDIRECT(M329&amp;"!$N$106"):INDIRECT(M329&amp;"!$AS$120"),DAY($O$300)+1,FALSE),INDIRECT(M329&amp;"!$D$8"):INDIRECT(M329&amp;"!$h$17"),5,FALSE))/24,AB329)),"")</f>
        <v/>
      </c>
      <c r="Q329" s="432" t="str">
        <f ca="1">IFERROR(VLOOKUP($N329,INDIRECT(M329&amp;"!$N$283"):INDIRECT(M329&amp;"!$AS$297"),DAY($O$300)+1,FALSE),"")</f>
        <v/>
      </c>
      <c r="R329" s="666"/>
      <c r="S329" s="667"/>
      <c r="T329" s="667"/>
      <c r="U329" s="667"/>
      <c r="V329" s="667"/>
      <c r="W329" s="668"/>
      <c r="Z329" s="474" t="e">
        <f t="shared" ca="1" si="3"/>
        <v>#N/A</v>
      </c>
      <c r="AA329" s="475" t="e">
        <f t="shared" ca="1" si="3"/>
        <v>#N/A</v>
      </c>
      <c r="AB329" s="468"/>
    </row>
    <row r="330" spans="6:70" ht="20.100000000000001" customHeight="1">
      <c r="F330" s="69"/>
      <c r="G330" s="69"/>
      <c r="H330" s="69"/>
      <c r="L330" s="345" t="e">
        <f t="shared" ca="1" si="7"/>
        <v>#N/A</v>
      </c>
      <c r="M330" s="430" t="e">
        <f t="shared" ca="1" si="6"/>
        <v>#N/A</v>
      </c>
      <c r="N330" s="362" t="e">
        <f ca="1">IF(M330=M329,INDEX(INDIRECT(M329&amp;"!$n$106"):INDIRECT(M329&amp;"!$n$120"),MATCH(N329,INDIRECT(M329&amp;"!$n$106"):INDIRECT(M329&amp;"!$n$120"),0)+1),INDIRECT(M330&amp;"!"&amp;ADDRESS(L330,COLUMN($N321),4)))</f>
        <v>#N/A</v>
      </c>
      <c r="O330" s="431" t="e">
        <f t="shared" ca="1" si="4"/>
        <v>#VALUE!</v>
      </c>
      <c r="P330" s="422" t="str">
        <f ca="1">IFERROR(IF(Q330=0,"",IF(AB330="",(VLOOKUP(VLOOKUP($N330,INDIRECT(M330&amp;"!$N$106"):INDIRECT(M330&amp;"!$AS$120"),DAY($O$300)+1,FALSE),INDIRECT(M330&amp;"!$D$8"):INDIRECT(M330&amp;"!$F$17"),3,FALSE)*24+VLOOKUP($N330,INDIRECT(M330&amp;"!$N$148"):INDIRECT(M330&amp;"!$AS$162"),DAY($O$300)+1,FALSE)-VLOOKUP(VLOOKUP($N330,INDIRECT(M330&amp;"!$N$106"):INDIRECT(M330&amp;"!$AS$120"),DAY($O$300)+1,FALSE),INDIRECT(M330&amp;"!$D$8"):INDIRECT(M330&amp;"!$h$17"),5,FALSE))/24,AB330)),"")</f>
        <v/>
      </c>
      <c r="Q330" s="432" t="str">
        <f ca="1">IFERROR(VLOOKUP($N330,INDIRECT(M330&amp;"!$N$283"):INDIRECT(M330&amp;"!$AS$297"),DAY($O$300)+1,FALSE),"")</f>
        <v/>
      </c>
      <c r="R330" s="666"/>
      <c r="S330" s="667"/>
      <c r="T330" s="667"/>
      <c r="U330" s="667"/>
      <c r="V330" s="667"/>
      <c r="W330" s="668"/>
      <c r="Z330" s="474" t="e">
        <f t="shared" ca="1" si="3"/>
        <v>#N/A</v>
      </c>
      <c r="AA330" s="475" t="e">
        <f t="shared" ca="1" si="3"/>
        <v>#N/A</v>
      </c>
      <c r="AB330" s="468"/>
    </row>
    <row r="331" spans="6:70" ht="20.100000000000001" customHeight="1">
      <c r="F331" s="69"/>
      <c r="G331" s="69"/>
      <c r="H331" s="69"/>
      <c r="L331" s="345" t="e">
        <f t="shared" ca="1" si="7"/>
        <v>#N/A</v>
      </c>
      <c r="M331" s="430" t="e">
        <f t="shared" ca="1" si="6"/>
        <v>#N/A</v>
      </c>
      <c r="N331" s="362" t="e">
        <f ca="1">IF(M331=M330,INDEX(INDIRECT(M330&amp;"!$n$106"):INDIRECT(M330&amp;"!$n$120"),MATCH(N330,INDIRECT(M330&amp;"!$n$106"):INDIRECT(M330&amp;"!$n$120"),0)+1),INDIRECT(M331&amp;"!"&amp;ADDRESS(L331,COLUMN($N322),4)))</f>
        <v>#N/A</v>
      </c>
      <c r="O331" s="431" t="e">
        <f t="shared" ca="1" si="4"/>
        <v>#VALUE!</v>
      </c>
      <c r="P331" s="422" t="str">
        <f ca="1">IFERROR(IF(Q331=0,"",IF(AB331="",(VLOOKUP(VLOOKUP($N331,INDIRECT(M331&amp;"!$N$106"):INDIRECT(M331&amp;"!$AS$120"),DAY($O$300)+1,FALSE),INDIRECT(M331&amp;"!$D$8"):INDIRECT(M331&amp;"!$F$17"),3,FALSE)*24+VLOOKUP($N331,INDIRECT(M331&amp;"!$N$148"):INDIRECT(M331&amp;"!$AS$162"),DAY($O$300)+1,FALSE)-VLOOKUP(VLOOKUP($N331,INDIRECT(M331&amp;"!$N$106"):INDIRECT(M331&amp;"!$AS$120"),DAY($O$300)+1,FALSE),INDIRECT(M331&amp;"!$D$8"):INDIRECT(M331&amp;"!$h$17"),5,FALSE))/24,AB331)),"")</f>
        <v/>
      </c>
      <c r="Q331" s="432" t="str">
        <f ca="1">IFERROR(VLOOKUP($N331,INDIRECT(M331&amp;"!$N$283"):INDIRECT(M331&amp;"!$AS$297"),DAY($O$300)+1,FALSE),"")</f>
        <v/>
      </c>
      <c r="R331" s="666"/>
      <c r="S331" s="667"/>
      <c r="T331" s="667"/>
      <c r="U331" s="667"/>
      <c r="V331" s="667"/>
      <c r="W331" s="668"/>
      <c r="Z331" s="474" t="e">
        <f t="shared" ca="1" si="3"/>
        <v>#N/A</v>
      </c>
      <c r="AA331" s="475" t="e">
        <f t="shared" ca="1" si="3"/>
        <v>#N/A</v>
      </c>
      <c r="AB331" s="468"/>
    </row>
    <row r="332" spans="6:70" ht="20.100000000000001" customHeight="1">
      <c r="F332" s="69"/>
      <c r="G332" s="69"/>
      <c r="H332" s="69"/>
      <c r="L332" s="345" t="e">
        <f t="shared" ca="1" si="7"/>
        <v>#N/A</v>
      </c>
      <c r="M332" s="430" t="e">
        <f t="shared" ca="1" si="6"/>
        <v>#N/A</v>
      </c>
      <c r="N332" s="362" t="e">
        <f ca="1">IF(M332=M331,INDEX(INDIRECT(M331&amp;"!$n$106"):INDIRECT(M331&amp;"!$n$120"),MATCH(N331,INDIRECT(M331&amp;"!$n$106"):INDIRECT(M331&amp;"!$n$120"),0)+1),INDIRECT(M332&amp;"!"&amp;ADDRESS(L332,COLUMN($N323),4)))</f>
        <v>#N/A</v>
      </c>
      <c r="O332" s="431" t="e">
        <f t="shared" ca="1" si="4"/>
        <v>#VALUE!</v>
      </c>
      <c r="P332" s="422" t="str">
        <f ca="1">IFERROR(IF(Q332=0,"",IF(AB332="",(VLOOKUP(VLOOKUP($N332,INDIRECT(M332&amp;"!$N$106"):INDIRECT(M332&amp;"!$AS$120"),DAY($O$300)+1,FALSE),INDIRECT(M332&amp;"!$D$8"):INDIRECT(M332&amp;"!$F$17"),3,FALSE)*24+VLOOKUP($N332,INDIRECT(M332&amp;"!$N$148"):INDIRECT(M332&amp;"!$AS$162"),DAY($O$300)+1,FALSE)-VLOOKUP(VLOOKUP($N332,INDIRECT(M332&amp;"!$N$106"):INDIRECT(M332&amp;"!$AS$120"),DAY($O$300)+1,FALSE),INDIRECT(M332&amp;"!$D$8"):INDIRECT(M332&amp;"!$h$17"),5,FALSE))/24,AB332)),"")</f>
        <v/>
      </c>
      <c r="Q332" s="432" t="str">
        <f ca="1">IFERROR(VLOOKUP($N332,INDIRECT(M332&amp;"!$N$283"):INDIRECT(M332&amp;"!$AS$297"),DAY($O$300)+1,FALSE),"")</f>
        <v/>
      </c>
      <c r="R332" s="666"/>
      <c r="S332" s="667"/>
      <c r="T332" s="667"/>
      <c r="U332" s="667"/>
      <c r="V332" s="667"/>
      <c r="W332" s="668"/>
      <c r="Z332" s="474" t="e">
        <f t="shared" ca="1" si="3"/>
        <v>#N/A</v>
      </c>
      <c r="AA332" s="475" t="e">
        <f t="shared" ca="1" si="3"/>
        <v>#N/A</v>
      </c>
      <c r="AB332" s="468"/>
    </row>
    <row r="333" spans="6:70" ht="20.100000000000001" customHeight="1">
      <c r="F333" s="69"/>
      <c r="G333" s="69"/>
      <c r="H333" s="69"/>
      <c r="L333" s="345" t="e">
        <f t="shared" ca="1" si="7"/>
        <v>#N/A</v>
      </c>
      <c r="M333" s="430" t="e">
        <f t="shared" ca="1" si="6"/>
        <v>#N/A</v>
      </c>
      <c r="N333" s="362" t="e">
        <f ca="1">IF(M333=M332,INDEX(INDIRECT(M332&amp;"!$n$106"):INDIRECT(M332&amp;"!$n$120"),MATCH(N332,INDIRECT(M332&amp;"!$n$106"):INDIRECT(M332&amp;"!$n$120"),0)+1),INDIRECT(M333&amp;"!"&amp;ADDRESS(L333,COLUMN($N324),4)))</f>
        <v>#N/A</v>
      </c>
      <c r="O333" s="431" t="e">
        <f t="shared" ca="1" si="4"/>
        <v>#VALUE!</v>
      </c>
      <c r="P333" s="422" t="str">
        <f ca="1">IFERROR(IF(Q333=0,"",IF(AB333="",(VLOOKUP(VLOOKUP($N333,INDIRECT(M333&amp;"!$N$106"):INDIRECT(M333&amp;"!$AS$120"),DAY($O$300)+1,FALSE),INDIRECT(M333&amp;"!$D$8"):INDIRECT(M333&amp;"!$F$17"),3,FALSE)*24+VLOOKUP($N333,INDIRECT(M333&amp;"!$N$148"):INDIRECT(M333&amp;"!$AS$162"),DAY($O$300)+1,FALSE)-VLOOKUP(VLOOKUP($N333,INDIRECT(M333&amp;"!$N$106"):INDIRECT(M333&amp;"!$AS$120"),DAY($O$300)+1,FALSE),INDIRECT(M333&amp;"!$D$8"):INDIRECT(M333&amp;"!$h$17"),5,FALSE))/24,AB333)),"")</f>
        <v/>
      </c>
      <c r="Q333" s="432" t="str">
        <f ca="1">IFERROR(VLOOKUP($N333,INDIRECT(M333&amp;"!$N$283"):INDIRECT(M333&amp;"!$AS$297"),DAY($O$300)+1,FALSE),"")</f>
        <v/>
      </c>
      <c r="R333" s="666"/>
      <c r="S333" s="667"/>
      <c r="T333" s="667"/>
      <c r="U333" s="667"/>
      <c r="V333" s="667"/>
      <c r="W333" s="668"/>
      <c r="Z333" s="474" t="e">
        <f t="shared" ca="1" si="3"/>
        <v>#N/A</v>
      </c>
      <c r="AA333" s="475" t="e">
        <f t="shared" ca="1" si="3"/>
        <v>#N/A</v>
      </c>
      <c r="AB333" s="468"/>
    </row>
    <row r="334" spans="6:70" ht="20.100000000000001" customHeight="1">
      <c r="F334" s="69"/>
      <c r="G334" s="69"/>
      <c r="H334" s="69"/>
      <c r="L334" s="345" t="e">
        <f t="shared" ca="1" si="7"/>
        <v>#N/A</v>
      </c>
      <c r="M334" s="430" t="e">
        <f t="shared" ca="1" si="6"/>
        <v>#N/A</v>
      </c>
      <c r="N334" s="362" t="e">
        <f ca="1">IF(M334=M333,INDEX(INDIRECT(M333&amp;"!$n$106"):INDIRECT(M333&amp;"!$n$120"),MATCH(N333,INDIRECT(M333&amp;"!$n$106"):INDIRECT(M333&amp;"!$n$120"),0)+1),INDIRECT(M334&amp;"!"&amp;ADDRESS(L334,COLUMN($N325),4)))</f>
        <v>#N/A</v>
      </c>
      <c r="O334" s="431" t="e">
        <f t="shared" ca="1" si="4"/>
        <v>#VALUE!</v>
      </c>
      <c r="P334" s="422" t="str">
        <f ca="1">IFERROR(IF(Q334=0,"",IF(AB334="",(VLOOKUP(VLOOKUP($N334,INDIRECT(M334&amp;"!$N$106"):INDIRECT(M334&amp;"!$AS$120"),DAY($O$300)+1,FALSE),INDIRECT(M334&amp;"!$D$8"):INDIRECT(M334&amp;"!$F$17"),3,FALSE)*24+VLOOKUP($N334,INDIRECT(M334&amp;"!$N$148"):INDIRECT(M334&amp;"!$AS$162"),DAY($O$300)+1,FALSE)-VLOOKUP(VLOOKUP($N334,INDIRECT(M334&amp;"!$N$106"):INDIRECT(M334&amp;"!$AS$120"),DAY($O$300)+1,FALSE),INDIRECT(M334&amp;"!$D$8"):INDIRECT(M334&amp;"!$h$17"),5,FALSE))/24,AB334)),"")</f>
        <v/>
      </c>
      <c r="Q334" s="432" t="str">
        <f ca="1">IFERROR(VLOOKUP($N334,INDIRECT(M334&amp;"!$N$283"):INDIRECT(M334&amp;"!$AS$297"),DAY($O$300)+1,FALSE),"")</f>
        <v/>
      </c>
      <c r="R334" s="666"/>
      <c r="S334" s="667"/>
      <c r="T334" s="667"/>
      <c r="U334" s="667"/>
      <c r="V334" s="667"/>
      <c r="W334" s="668"/>
      <c r="Z334" s="474" t="e">
        <f t="shared" ca="1" si="3"/>
        <v>#N/A</v>
      </c>
      <c r="AA334" s="475" t="e">
        <f t="shared" ca="1" si="3"/>
        <v>#N/A</v>
      </c>
      <c r="AB334" s="468"/>
    </row>
    <row r="335" spans="6:70" ht="20.100000000000001" customHeight="1">
      <c r="L335" s="345" t="e">
        <f t="shared" ca="1" si="7"/>
        <v>#N/A</v>
      </c>
      <c r="M335" s="430" t="e">
        <f t="shared" ca="1" si="6"/>
        <v>#N/A</v>
      </c>
      <c r="N335" s="362" t="e">
        <f ca="1">IF(M335=M334,INDEX(INDIRECT(M334&amp;"!$n$106"):INDIRECT(M334&amp;"!$n$120"),MATCH(N334,INDIRECT(M334&amp;"!$n$106"):INDIRECT(M334&amp;"!$n$120"),0)+1),INDIRECT(M335&amp;"!"&amp;ADDRESS(L335,COLUMN($N326),4)))</f>
        <v>#N/A</v>
      </c>
      <c r="O335" s="431" t="e">
        <f t="shared" ca="1" si="4"/>
        <v>#VALUE!</v>
      </c>
      <c r="P335" s="422" t="str">
        <f ca="1">IFERROR(IF(Q335=0,"",IF(AB335="",(VLOOKUP(VLOOKUP($N335,INDIRECT(M335&amp;"!$N$106"):INDIRECT(M335&amp;"!$AS$120"),DAY($O$300)+1,FALSE),INDIRECT(M335&amp;"!$D$8"):INDIRECT(M335&amp;"!$F$17"),3,FALSE)*24+VLOOKUP($N335,INDIRECT(M335&amp;"!$N$148"):INDIRECT(M335&amp;"!$AS$162"),DAY($O$300)+1,FALSE)-VLOOKUP(VLOOKUP($N335,INDIRECT(M335&amp;"!$N$106"):INDIRECT(M335&amp;"!$AS$120"),DAY($O$300)+1,FALSE),INDIRECT(M335&amp;"!$D$8"):INDIRECT(M335&amp;"!$h$17"),5,FALSE))/24,AB335)),"")</f>
        <v/>
      </c>
      <c r="Q335" s="432" t="str">
        <f ca="1">IFERROR(VLOOKUP($N335,INDIRECT(M335&amp;"!$N$283"):INDIRECT(M335&amp;"!$AS$297"),DAY($O$300)+1,FALSE),"")</f>
        <v/>
      </c>
      <c r="R335" s="666"/>
      <c r="S335" s="667"/>
      <c r="T335" s="667"/>
      <c r="U335" s="667"/>
      <c r="V335" s="667"/>
      <c r="W335" s="668"/>
      <c r="Z335" s="474" t="e">
        <f t="shared" ca="1" si="3"/>
        <v>#N/A</v>
      </c>
      <c r="AA335" s="475" t="e">
        <f t="shared" ca="1" si="3"/>
        <v>#N/A</v>
      </c>
      <c r="AB335" s="468"/>
    </row>
    <row r="336" spans="6:70" ht="20.100000000000001" customHeight="1">
      <c r="L336" s="345" t="e">
        <f t="shared" ca="1" si="7"/>
        <v>#N/A</v>
      </c>
      <c r="M336" s="430" t="e">
        <f t="shared" ca="1" si="6"/>
        <v>#N/A</v>
      </c>
      <c r="N336" s="362" t="e">
        <f ca="1">IF(M336=M335,INDEX(INDIRECT(M335&amp;"!$n$106"):INDIRECT(M335&amp;"!$n$120"),MATCH(N335,INDIRECT(M335&amp;"!$n$106"):INDIRECT(M335&amp;"!$n$120"),0)+1),INDIRECT(M336&amp;"!"&amp;ADDRESS(L336,COLUMN($N327),4)))</f>
        <v>#N/A</v>
      </c>
      <c r="O336" s="431" t="e">
        <f t="shared" ca="1" si="4"/>
        <v>#VALUE!</v>
      </c>
      <c r="P336" s="422" t="str">
        <f ca="1">IFERROR(IF(Q336=0,"",IF(AB336="",(VLOOKUP(VLOOKUP($N336,INDIRECT(M336&amp;"!$N$106"):INDIRECT(M336&amp;"!$AS$120"),DAY($O$300)+1,FALSE),INDIRECT(M336&amp;"!$D$8"):INDIRECT(M336&amp;"!$F$17"),3,FALSE)*24+VLOOKUP($N336,INDIRECT(M336&amp;"!$N$148"):INDIRECT(M336&amp;"!$AS$162"),DAY($O$300)+1,FALSE)-VLOOKUP(VLOOKUP($N336,INDIRECT(M336&amp;"!$N$106"):INDIRECT(M336&amp;"!$AS$120"),DAY($O$300)+1,FALSE),INDIRECT(M336&amp;"!$D$8"):INDIRECT(M336&amp;"!$h$17"),5,FALSE))/24,AB336)),"")</f>
        <v/>
      </c>
      <c r="Q336" s="432" t="str">
        <f ca="1">IFERROR(VLOOKUP($N336,INDIRECT(M336&amp;"!$N$283"):INDIRECT(M336&amp;"!$AS$297"),DAY($O$300)+1,FALSE),"")</f>
        <v/>
      </c>
      <c r="R336" s="666"/>
      <c r="S336" s="667"/>
      <c r="T336" s="667"/>
      <c r="U336" s="667"/>
      <c r="V336" s="667"/>
      <c r="W336" s="668"/>
      <c r="Z336" s="474" t="e">
        <f t="shared" ca="1" si="3"/>
        <v>#N/A</v>
      </c>
      <c r="AA336" s="475" t="e">
        <f t="shared" ca="1" si="3"/>
        <v>#N/A</v>
      </c>
      <c r="AB336" s="468"/>
    </row>
    <row r="337" spans="12:28" ht="20.100000000000001" customHeight="1">
      <c r="L337" s="345" t="e">
        <f ca="1">IF(M337=M336,L336+1,106)</f>
        <v>#N/A</v>
      </c>
      <c r="M337" s="430" t="e">
        <f t="shared" ca="1" si="6"/>
        <v>#N/A</v>
      </c>
      <c r="N337" s="362" t="e">
        <f ca="1">IF(M337=M336,INDEX(INDIRECT(M336&amp;"!$n$106"):INDIRECT(M336&amp;"!$n$120"),MATCH(N336,INDIRECT(M336&amp;"!$n$106"):INDIRECT(M336&amp;"!$n$120"),0)+1),INDIRECT(M337&amp;"!"&amp;ADDRESS(L337,COLUMN($N328),4)))</f>
        <v>#N/A</v>
      </c>
      <c r="O337" s="431" t="e">
        <f t="shared" ca="1" si="4"/>
        <v>#VALUE!</v>
      </c>
      <c r="P337" s="422" t="str">
        <f ca="1">IFERROR(IF(Q337=0,"",IF(AB337="",(VLOOKUP(VLOOKUP($N337,INDIRECT(M337&amp;"!$N$106"):INDIRECT(M337&amp;"!$AS$120"),DAY($O$300)+1,FALSE),INDIRECT(M337&amp;"!$D$8"):INDIRECT(M337&amp;"!$F$17"),3,FALSE)*24+VLOOKUP($N337,INDIRECT(M337&amp;"!$N$148"):INDIRECT(M337&amp;"!$AS$162"),DAY($O$300)+1,FALSE)-VLOOKUP(VLOOKUP($N337,INDIRECT(M337&amp;"!$N$106"):INDIRECT(M337&amp;"!$AS$120"),DAY($O$300)+1,FALSE),INDIRECT(M337&amp;"!$D$8"):INDIRECT(M337&amp;"!$h$17"),5,FALSE))/24,AB337)),"")</f>
        <v/>
      </c>
      <c r="Q337" s="432" t="str">
        <f ca="1">IFERROR(VLOOKUP($N337,INDIRECT(M337&amp;"!$N$283"):INDIRECT(M337&amp;"!$AS$297"),DAY($O$300)+1,FALSE),"")</f>
        <v/>
      </c>
      <c r="R337" s="666"/>
      <c r="S337" s="667"/>
      <c r="T337" s="667"/>
      <c r="U337" s="667"/>
      <c r="V337" s="667"/>
      <c r="W337" s="668"/>
      <c r="Z337" s="474" t="e">
        <f t="shared" ca="1" si="3"/>
        <v>#N/A</v>
      </c>
      <c r="AA337" s="475" t="e">
        <f t="shared" ca="1" si="3"/>
        <v>#N/A</v>
      </c>
      <c r="AB337" s="468"/>
    </row>
    <row r="338" spans="12:28" ht="20.100000000000001" customHeight="1">
      <c r="L338" s="345" t="e">
        <f t="shared" ref="L338:L350" ca="1" si="8">IF(M338=M337,L337+1,106)</f>
        <v>#N/A</v>
      </c>
      <c r="M338" s="430" t="e">
        <f t="shared" ca="1" si="6"/>
        <v>#N/A</v>
      </c>
      <c r="N338" s="362" t="e">
        <f ca="1">IF(M338=M337,INDEX(INDIRECT(M337&amp;"!$n$106"):INDIRECT(M337&amp;"!$n$120"),MATCH(N337,INDIRECT(M337&amp;"!$n$106"):INDIRECT(M337&amp;"!$n$120"),0)+1),INDIRECT(M338&amp;"!"&amp;ADDRESS(L338,COLUMN($N329),4)))</f>
        <v>#N/A</v>
      </c>
      <c r="O338" s="431" t="e">
        <f t="shared" ca="1" si="4"/>
        <v>#VALUE!</v>
      </c>
      <c r="P338" s="422" t="str">
        <f ca="1">IFERROR(IF(Q338=0,"",IF(AB338="",(VLOOKUP(VLOOKUP($N338,INDIRECT(M338&amp;"!$N$106"):INDIRECT(M338&amp;"!$AS$120"),DAY($O$300)+1,FALSE),INDIRECT(M338&amp;"!$D$8"):INDIRECT(M338&amp;"!$F$17"),3,FALSE)*24+VLOOKUP($N338,INDIRECT(M338&amp;"!$N$148"):INDIRECT(M338&amp;"!$AS$162"),DAY($O$300)+1,FALSE)-VLOOKUP(VLOOKUP($N338,INDIRECT(M338&amp;"!$N$106"):INDIRECT(M338&amp;"!$AS$120"),DAY($O$300)+1,FALSE),INDIRECT(M338&amp;"!$D$8"):INDIRECT(M338&amp;"!$h$17"),5,FALSE))/24,AB338)),"")</f>
        <v/>
      </c>
      <c r="Q338" s="432" t="str">
        <f ca="1">IFERROR(VLOOKUP($N338,INDIRECT(M338&amp;"!$N$283"):INDIRECT(M338&amp;"!$AS$297"),DAY($O$300)+1,FALSE),"")</f>
        <v/>
      </c>
      <c r="R338" s="666"/>
      <c r="S338" s="667"/>
      <c r="T338" s="667"/>
      <c r="U338" s="667"/>
      <c r="V338" s="667"/>
      <c r="W338" s="668"/>
      <c r="Z338" s="474" t="e">
        <f t="shared" ca="1" si="3"/>
        <v>#N/A</v>
      </c>
      <c r="AA338" s="475" t="e">
        <f t="shared" ca="1" si="3"/>
        <v>#N/A</v>
      </c>
      <c r="AB338" s="468"/>
    </row>
    <row r="339" spans="12:28" ht="20.100000000000001" customHeight="1">
      <c r="L339" s="345" t="e">
        <f t="shared" ca="1" si="8"/>
        <v>#N/A</v>
      </c>
      <c r="M339" s="430" t="e">
        <f t="shared" ca="1" si="6"/>
        <v>#N/A</v>
      </c>
      <c r="N339" s="362" t="e">
        <f ca="1">IF(M339=M338,INDEX(INDIRECT(M338&amp;"!$n$106"):INDIRECT(M338&amp;"!$n$120"),MATCH(N338,INDIRECT(M338&amp;"!$n$106"):INDIRECT(M338&amp;"!$n$120"),0)+1),INDIRECT(M339&amp;"!"&amp;ADDRESS(L339,COLUMN($N330),4)))</f>
        <v>#N/A</v>
      </c>
      <c r="O339" s="431" t="e">
        <f t="shared" ca="1" si="4"/>
        <v>#VALUE!</v>
      </c>
      <c r="P339" s="422" t="str">
        <f ca="1">IFERROR(IF(Q339=0,"",IF(AB339="",(VLOOKUP(VLOOKUP($N339,INDIRECT(M339&amp;"!$N$106"):INDIRECT(M339&amp;"!$AS$120"),DAY($O$300)+1,FALSE),INDIRECT(M339&amp;"!$D$8"):INDIRECT(M339&amp;"!$F$17"),3,FALSE)*24+VLOOKUP($N339,INDIRECT(M339&amp;"!$N$148"):INDIRECT(M339&amp;"!$AS$162"),DAY($O$300)+1,FALSE)-VLOOKUP(VLOOKUP($N339,INDIRECT(M339&amp;"!$N$106"):INDIRECT(M339&amp;"!$AS$120"),DAY($O$300)+1,FALSE),INDIRECT(M339&amp;"!$D$8"):INDIRECT(M339&amp;"!$h$17"),5,FALSE))/24,AB339)),"")</f>
        <v/>
      </c>
      <c r="Q339" s="432" t="str">
        <f ca="1">IFERROR(VLOOKUP($N339,INDIRECT(M339&amp;"!$N$283"):INDIRECT(M339&amp;"!$AS$297"),DAY($O$300)+1,FALSE),"")</f>
        <v/>
      </c>
      <c r="R339" s="666"/>
      <c r="S339" s="667"/>
      <c r="T339" s="667"/>
      <c r="U339" s="667"/>
      <c r="V339" s="667"/>
      <c r="W339" s="668"/>
      <c r="Z339" s="474" t="e">
        <f t="shared" ca="1" si="3"/>
        <v>#N/A</v>
      </c>
      <c r="AA339" s="475" t="e">
        <f t="shared" ca="1" si="3"/>
        <v>#N/A</v>
      </c>
      <c r="AB339" s="468"/>
    </row>
    <row r="340" spans="12:28" ht="20.100000000000001" customHeight="1">
      <c r="L340" s="345" t="e">
        <f t="shared" ca="1" si="8"/>
        <v>#N/A</v>
      </c>
      <c r="M340" s="430" t="e">
        <f t="shared" ca="1" si="6"/>
        <v>#N/A</v>
      </c>
      <c r="N340" s="362" t="e">
        <f ca="1">IF(M340=M339,INDEX(INDIRECT(M339&amp;"!$n$106"):INDIRECT(M339&amp;"!$n$120"),MATCH(N339,INDIRECT(M339&amp;"!$n$106"):INDIRECT(M339&amp;"!$n$120"),0)+1),INDIRECT(M340&amp;"!"&amp;ADDRESS(L340,COLUMN($N331),4)))</f>
        <v>#N/A</v>
      </c>
      <c r="O340" s="431" t="e">
        <f t="shared" ca="1" si="4"/>
        <v>#VALUE!</v>
      </c>
      <c r="P340" s="422" t="str">
        <f ca="1">IFERROR(IF(Q340=0,"",IF(AB340="",(VLOOKUP(VLOOKUP($N340,INDIRECT(M340&amp;"!$N$106"):INDIRECT(M340&amp;"!$AS$120"),DAY($O$300)+1,FALSE),INDIRECT(M340&amp;"!$D$8"):INDIRECT(M340&amp;"!$F$17"),3,FALSE)*24+VLOOKUP($N340,INDIRECT(M340&amp;"!$N$148"):INDIRECT(M340&amp;"!$AS$162"),DAY($O$300)+1,FALSE)-VLOOKUP(VLOOKUP($N340,INDIRECT(M340&amp;"!$N$106"):INDIRECT(M340&amp;"!$AS$120"),DAY($O$300)+1,FALSE),INDIRECT(M340&amp;"!$D$8"):INDIRECT(M340&amp;"!$h$17"),5,FALSE))/24,AB340)),"")</f>
        <v/>
      </c>
      <c r="Q340" s="432" t="str">
        <f ca="1">IFERROR(VLOOKUP($N340,INDIRECT(M340&amp;"!$N$283"):INDIRECT(M340&amp;"!$AS$297"),DAY($O$300)+1,FALSE),"")</f>
        <v/>
      </c>
      <c r="R340" s="666"/>
      <c r="S340" s="667"/>
      <c r="T340" s="667"/>
      <c r="U340" s="667"/>
      <c r="V340" s="667"/>
      <c r="W340" s="668"/>
      <c r="Z340" s="474" t="e">
        <f t="shared" ref="Z340:AA371" ca="1" si="9">M340</f>
        <v>#N/A</v>
      </c>
      <c r="AA340" s="475" t="e">
        <f t="shared" ca="1" si="9"/>
        <v>#N/A</v>
      </c>
      <c r="AB340" s="468"/>
    </row>
    <row r="341" spans="12:28" ht="20.100000000000001" customHeight="1">
      <c r="L341" s="345" t="e">
        <f t="shared" ca="1" si="8"/>
        <v>#N/A</v>
      </c>
      <c r="M341" s="430" t="e">
        <f t="shared" ca="1" si="6"/>
        <v>#N/A</v>
      </c>
      <c r="N341" s="362" t="e">
        <f ca="1">IF(M341=M340,INDEX(INDIRECT(M340&amp;"!$n$106"):INDIRECT(M340&amp;"!$n$120"),MATCH(N340,INDIRECT(M340&amp;"!$n$106"):INDIRECT(M340&amp;"!$n$120"),0)+1),INDIRECT(M341&amp;"!"&amp;ADDRESS(L341,COLUMN($N332),4)))</f>
        <v>#N/A</v>
      </c>
      <c r="O341" s="431" t="e">
        <f t="shared" ca="1" si="4"/>
        <v>#VALUE!</v>
      </c>
      <c r="P341" s="422" t="str">
        <f ca="1">IFERROR(IF(Q341=0,"",IF(AB341="",(VLOOKUP(VLOOKUP($N341,INDIRECT(M341&amp;"!$N$106"):INDIRECT(M341&amp;"!$AS$120"),DAY($O$300)+1,FALSE),INDIRECT(M341&amp;"!$D$8"):INDIRECT(M341&amp;"!$F$17"),3,FALSE)*24+VLOOKUP($N341,INDIRECT(M341&amp;"!$N$148"):INDIRECT(M341&amp;"!$AS$162"),DAY($O$300)+1,FALSE)-VLOOKUP(VLOOKUP($N341,INDIRECT(M341&amp;"!$N$106"):INDIRECT(M341&amp;"!$AS$120"),DAY($O$300)+1,FALSE),INDIRECT(M341&amp;"!$D$8"):INDIRECT(M341&amp;"!$h$17"),5,FALSE))/24,AB341)),"")</f>
        <v/>
      </c>
      <c r="Q341" s="432" t="str">
        <f ca="1">IFERROR(VLOOKUP($N341,INDIRECT(M341&amp;"!$N$283"):INDIRECT(M341&amp;"!$AS$297"),DAY($O$300)+1,FALSE),"")</f>
        <v/>
      </c>
      <c r="R341" s="666"/>
      <c r="S341" s="667"/>
      <c r="T341" s="667"/>
      <c r="U341" s="667"/>
      <c r="V341" s="667"/>
      <c r="W341" s="668"/>
      <c r="Z341" s="474" t="e">
        <f t="shared" ca="1" si="9"/>
        <v>#N/A</v>
      </c>
      <c r="AA341" s="475" t="e">
        <f t="shared" ca="1" si="9"/>
        <v>#N/A</v>
      </c>
      <c r="AB341" s="468"/>
    </row>
    <row r="342" spans="12:28" ht="20.100000000000001" customHeight="1">
      <c r="L342" s="345" t="e">
        <f t="shared" ca="1" si="8"/>
        <v>#N/A</v>
      </c>
      <c r="M342" s="430" t="e">
        <f t="shared" ca="1" si="6"/>
        <v>#N/A</v>
      </c>
      <c r="N342" s="362" t="e">
        <f ca="1">IF(M342=M341,INDEX(INDIRECT(M341&amp;"!$n$106"):INDIRECT(M341&amp;"!$n$120"),MATCH(N341,INDIRECT(M341&amp;"!$n$106"):INDIRECT(M341&amp;"!$n$120"),0)+1),INDIRECT(M342&amp;"!"&amp;ADDRESS(L342,COLUMN($N333),4)))</f>
        <v>#N/A</v>
      </c>
      <c r="O342" s="431" t="e">
        <f t="shared" ca="1" si="4"/>
        <v>#VALUE!</v>
      </c>
      <c r="P342" s="422" t="str">
        <f ca="1">IFERROR(IF(Q342=0,"",IF(AB342="",(VLOOKUP(VLOOKUP($N342,INDIRECT(M342&amp;"!$N$106"):INDIRECT(M342&amp;"!$AS$120"),DAY($O$300)+1,FALSE),INDIRECT(M342&amp;"!$D$8"):INDIRECT(M342&amp;"!$F$17"),3,FALSE)*24+VLOOKUP($N342,INDIRECT(M342&amp;"!$N$148"):INDIRECT(M342&amp;"!$AS$162"),DAY($O$300)+1,FALSE)-VLOOKUP(VLOOKUP($N342,INDIRECT(M342&amp;"!$N$106"):INDIRECT(M342&amp;"!$AS$120"),DAY($O$300)+1,FALSE),INDIRECT(M342&amp;"!$D$8"):INDIRECT(M342&amp;"!$h$17"),5,FALSE))/24,AB342)),"")</f>
        <v/>
      </c>
      <c r="Q342" s="432" t="str">
        <f ca="1">IFERROR(VLOOKUP($N342,INDIRECT(M342&amp;"!$N$283"):INDIRECT(M342&amp;"!$AS$297"),DAY($O$300)+1,FALSE),"")</f>
        <v/>
      </c>
      <c r="R342" s="666"/>
      <c r="S342" s="667"/>
      <c r="T342" s="667"/>
      <c r="U342" s="667"/>
      <c r="V342" s="667"/>
      <c r="W342" s="668"/>
      <c r="Z342" s="474" t="e">
        <f t="shared" ca="1" si="9"/>
        <v>#N/A</v>
      </c>
      <c r="AA342" s="475" t="e">
        <f t="shared" ca="1" si="9"/>
        <v>#N/A</v>
      </c>
      <c r="AB342" s="468"/>
    </row>
    <row r="343" spans="12:28" ht="20.100000000000001" customHeight="1">
      <c r="L343" s="345" t="e">
        <f t="shared" ca="1" si="8"/>
        <v>#N/A</v>
      </c>
      <c r="M343" s="430" t="e">
        <f t="shared" ca="1" si="6"/>
        <v>#N/A</v>
      </c>
      <c r="N343" s="362" t="e">
        <f ca="1">IF(M343=M342,INDEX(INDIRECT(M342&amp;"!$n$106"):INDIRECT(M342&amp;"!$n$120"),MATCH(N342,INDIRECT(M342&amp;"!$n$106"):INDIRECT(M342&amp;"!$n$120"),0)+1),INDIRECT(M343&amp;"!"&amp;ADDRESS(L343,COLUMN($N334),4)))</f>
        <v>#N/A</v>
      </c>
      <c r="O343" s="431" t="e">
        <f t="shared" ca="1" si="4"/>
        <v>#VALUE!</v>
      </c>
      <c r="P343" s="422" t="str">
        <f ca="1">IFERROR(IF(Q343=0,"",IF(AB343="",(VLOOKUP(VLOOKUP($N343,INDIRECT(M343&amp;"!$N$106"):INDIRECT(M343&amp;"!$AS$120"),DAY($O$300)+1,FALSE),INDIRECT(M343&amp;"!$D$8"):INDIRECT(M343&amp;"!$F$17"),3,FALSE)*24+VLOOKUP($N343,INDIRECT(M343&amp;"!$N$148"):INDIRECT(M343&amp;"!$AS$162"),DAY($O$300)+1,FALSE)-VLOOKUP(VLOOKUP($N343,INDIRECT(M343&amp;"!$N$106"):INDIRECT(M343&amp;"!$AS$120"),DAY($O$300)+1,FALSE),INDIRECT(M343&amp;"!$D$8"):INDIRECT(M343&amp;"!$h$17"),5,FALSE))/24,AB343)),"")</f>
        <v/>
      </c>
      <c r="Q343" s="432" t="str">
        <f ca="1">IFERROR(VLOOKUP($N343,INDIRECT(M343&amp;"!$N$283"):INDIRECT(M343&amp;"!$AS$297"),DAY($O$300)+1,FALSE),"")</f>
        <v/>
      </c>
      <c r="R343" s="666"/>
      <c r="S343" s="667"/>
      <c r="T343" s="667"/>
      <c r="U343" s="667"/>
      <c r="V343" s="667"/>
      <c r="W343" s="668"/>
      <c r="Z343" s="474" t="e">
        <f t="shared" ca="1" si="9"/>
        <v>#N/A</v>
      </c>
      <c r="AA343" s="475" t="e">
        <f t="shared" ca="1" si="9"/>
        <v>#N/A</v>
      </c>
      <c r="AB343" s="468"/>
    </row>
    <row r="344" spans="12:28" ht="20.100000000000001" customHeight="1">
      <c r="L344" s="345" t="e">
        <f t="shared" ca="1" si="8"/>
        <v>#N/A</v>
      </c>
      <c r="M344" s="430" t="e">
        <f t="shared" ca="1" si="6"/>
        <v>#N/A</v>
      </c>
      <c r="N344" s="362" t="e">
        <f ca="1">IF(M344=M343,INDEX(INDIRECT(M343&amp;"!$n$106"):INDIRECT(M343&amp;"!$n$120"),MATCH(N343,INDIRECT(M343&amp;"!$n$106"):INDIRECT(M343&amp;"!$n$120"),0)+1),INDIRECT(M344&amp;"!"&amp;ADDRESS(L344,COLUMN($N335),4)))</f>
        <v>#N/A</v>
      </c>
      <c r="O344" s="431" t="e">
        <f t="shared" ca="1" si="4"/>
        <v>#VALUE!</v>
      </c>
      <c r="P344" s="422" t="str">
        <f ca="1">IFERROR(IF(Q344=0,"",IF(AB344="",(VLOOKUP(VLOOKUP($N344,INDIRECT(M344&amp;"!$N$106"):INDIRECT(M344&amp;"!$AS$120"),DAY($O$300)+1,FALSE),INDIRECT(M344&amp;"!$D$8"):INDIRECT(M344&amp;"!$F$17"),3,FALSE)*24+VLOOKUP($N344,INDIRECT(M344&amp;"!$N$148"):INDIRECT(M344&amp;"!$AS$162"),DAY($O$300)+1,FALSE)-VLOOKUP(VLOOKUP($N344,INDIRECT(M344&amp;"!$N$106"):INDIRECT(M344&amp;"!$AS$120"),DAY($O$300)+1,FALSE),INDIRECT(M344&amp;"!$D$8"):INDIRECT(M344&amp;"!$h$17"),5,FALSE))/24,AB344)),"")</f>
        <v/>
      </c>
      <c r="Q344" s="432" t="str">
        <f ca="1">IFERROR(VLOOKUP($N344,INDIRECT(M344&amp;"!$N$283"):INDIRECT(M344&amp;"!$AS$297"),DAY($O$300)+1,FALSE),"")</f>
        <v/>
      </c>
      <c r="R344" s="666"/>
      <c r="S344" s="667"/>
      <c r="T344" s="667"/>
      <c r="U344" s="667"/>
      <c r="V344" s="667"/>
      <c r="W344" s="668"/>
      <c r="Z344" s="474" t="e">
        <f t="shared" ca="1" si="9"/>
        <v>#N/A</v>
      </c>
      <c r="AA344" s="475" t="e">
        <f t="shared" ca="1" si="9"/>
        <v>#N/A</v>
      </c>
      <c r="AB344" s="468"/>
    </row>
    <row r="345" spans="12:28" ht="20.100000000000001" customHeight="1">
      <c r="L345" s="345" t="e">
        <f t="shared" ca="1" si="8"/>
        <v>#N/A</v>
      </c>
      <c r="M345" s="430" t="e">
        <f t="shared" ca="1" si="6"/>
        <v>#N/A</v>
      </c>
      <c r="N345" s="362" t="e">
        <f ca="1">IF(M345=M344,INDEX(INDIRECT(M344&amp;"!$n$106"):INDIRECT(M344&amp;"!$n$120"),MATCH(N344,INDIRECT(M344&amp;"!$n$106"):INDIRECT(M344&amp;"!$n$120"),0)+1),INDIRECT(M345&amp;"!"&amp;ADDRESS(L345,COLUMN($N336),4)))</f>
        <v>#N/A</v>
      </c>
      <c r="O345" s="431" t="e">
        <f t="shared" ca="1" si="4"/>
        <v>#VALUE!</v>
      </c>
      <c r="P345" s="422" t="str">
        <f ca="1">IFERROR(IF(Q345=0,"",IF(AB345="",(VLOOKUP(VLOOKUP($N345,INDIRECT(M345&amp;"!$N$106"):INDIRECT(M345&amp;"!$AS$120"),DAY($O$300)+1,FALSE),INDIRECT(M345&amp;"!$D$8"):INDIRECT(M345&amp;"!$F$17"),3,FALSE)*24+VLOOKUP($N345,INDIRECT(M345&amp;"!$N$148"):INDIRECT(M345&amp;"!$AS$162"),DAY($O$300)+1,FALSE)-VLOOKUP(VLOOKUP($N345,INDIRECT(M345&amp;"!$N$106"):INDIRECT(M345&amp;"!$AS$120"),DAY($O$300)+1,FALSE),INDIRECT(M345&amp;"!$D$8"):INDIRECT(M345&amp;"!$h$17"),5,FALSE))/24,AB345)),"")</f>
        <v/>
      </c>
      <c r="Q345" s="432" t="str">
        <f ca="1">IFERROR(VLOOKUP($N345,INDIRECT(M345&amp;"!$N$283"):INDIRECT(M345&amp;"!$AS$297"),DAY($O$300)+1,FALSE),"")</f>
        <v/>
      </c>
      <c r="R345" s="666"/>
      <c r="S345" s="667"/>
      <c r="T345" s="667"/>
      <c r="U345" s="667"/>
      <c r="V345" s="667"/>
      <c r="W345" s="668"/>
      <c r="Z345" s="474" t="e">
        <f t="shared" ca="1" si="9"/>
        <v>#N/A</v>
      </c>
      <c r="AA345" s="475" t="e">
        <f t="shared" ca="1" si="9"/>
        <v>#N/A</v>
      </c>
      <c r="AB345" s="468"/>
    </row>
    <row r="346" spans="12:28" ht="20.100000000000001" customHeight="1">
      <c r="L346" s="345" t="e">
        <f t="shared" ca="1" si="8"/>
        <v>#N/A</v>
      </c>
      <c r="M346" s="430" t="e">
        <f t="shared" ca="1" si="6"/>
        <v>#N/A</v>
      </c>
      <c r="N346" s="362" t="e">
        <f ca="1">IF(M346=M345,INDEX(INDIRECT(M345&amp;"!$n$106"):INDIRECT(M345&amp;"!$n$120"),MATCH(N345,INDIRECT(M345&amp;"!$n$106"):INDIRECT(M345&amp;"!$n$120"),0)+1),INDIRECT(M346&amp;"!"&amp;ADDRESS(L346,COLUMN($N337),4)))</f>
        <v>#N/A</v>
      </c>
      <c r="O346" s="431" t="e">
        <f t="shared" ca="1" si="4"/>
        <v>#VALUE!</v>
      </c>
      <c r="P346" s="422" t="str">
        <f ca="1">IFERROR(IF(Q346=0,"",IF(AB346="",(VLOOKUP(VLOOKUP($N346,INDIRECT(M346&amp;"!$N$106"):INDIRECT(M346&amp;"!$AS$120"),DAY($O$300)+1,FALSE),INDIRECT(M346&amp;"!$D$8"):INDIRECT(M346&amp;"!$F$17"),3,FALSE)*24+VLOOKUP($N346,INDIRECT(M346&amp;"!$N$148"):INDIRECT(M346&amp;"!$AS$162"),DAY($O$300)+1,FALSE)-VLOOKUP(VLOOKUP($N346,INDIRECT(M346&amp;"!$N$106"):INDIRECT(M346&amp;"!$AS$120"),DAY($O$300)+1,FALSE),INDIRECT(M346&amp;"!$D$8"):INDIRECT(M346&amp;"!$h$17"),5,FALSE))/24,AB346)),"")</f>
        <v/>
      </c>
      <c r="Q346" s="432" t="str">
        <f ca="1">IFERROR(VLOOKUP($N346,INDIRECT(M346&amp;"!$N$283"):INDIRECT(M346&amp;"!$AS$297"),DAY($O$300)+1,FALSE),"")</f>
        <v/>
      </c>
      <c r="R346" s="666"/>
      <c r="S346" s="667"/>
      <c r="T346" s="667"/>
      <c r="U346" s="667"/>
      <c r="V346" s="667"/>
      <c r="W346" s="668"/>
      <c r="Z346" s="474" t="e">
        <f t="shared" ca="1" si="9"/>
        <v>#N/A</v>
      </c>
      <c r="AA346" s="475" t="e">
        <f t="shared" ca="1" si="9"/>
        <v>#N/A</v>
      </c>
      <c r="AB346" s="468"/>
    </row>
    <row r="347" spans="12:28" ht="20.100000000000001" customHeight="1">
      <c r="L347" s="345" t="e">
        <f t="shared" ca="1" si="8"/>
        <v>#N/A</v>
      </c>
      <c r="M347" s="430" t="e">
        <f t="shared" ca="1" si="6"/>
        <v>#N/A</v>
      </c>
      <c r="N347" s="362" t="e">
        <f ca="1">IF(M347=M346,INDEX(INDIRECT(M346&amp;"!$n$106"):INDIRECT(M346&amp;"!$n$120"),MATCH(N346,INDIRECT(M346&amp;"!$n$106"):INDIRECT(M346&amp;"!$n$120"),0)+1),INDIRECT(M347&amp;"!"&amp;ADDRESS(L347,COLUMN($N338),4)))</f>
        <v>#N/A</v>
      </c>
      <c r="O347" s="431" t="e">
        <f t="shared" ca="1" si="4"/>
        <v>#VALUE!</v>
      </c>
      <c r="P347" s="422" t="str">
        <f ca="1">IFERROR(IF(Q347=0,"",IF(AB347="",(VLOOKUP(VLOOKUP($N347,INDIRECT(M347&amp;"!$N$106"):INDIRECT(M347&amp;"!$AS$120"),DAY($O$300)+1,FALSE),INDIRECT(M347&amp;"!$D$8"):INDIRECT(M347&amp;"!$F$17"),3,FALSE)*24+VLOOKUP($N347,INDIRECT(M347&amp;"!$N$148"):INDIRECT(M347&amp;"!$AS$162"),DAY($O$300)+1,FALSE)-VLOOKUP(VLOOKUP($N347,INDIRECT(M347&amp;"!$N$106"):INDIRECT(M347&amp;"!$AS$120"),DAY($O$300)+1,FALSE),INDIRECT(M347&amp;"!$D$8"):INDIRECT(M347&amp;"!$h$17"),5,FALSE))/24,AB347)),"")</f>
        <v/>
      </c>
      <c r="Q347" s="432" t="str">
        <f ca="1">IFERROR(VLOOKUP($N347,INDIRECT(M347&amp;"!$N$283"):INDIRECT(M347&amp;"!$AS$297"),DAY($O$300)+1,FALSE),"")</f>
        <v/>
      </c>
      <c r="R347" s="666"/>
      <c r="S347" s="667"/>
      <c r="T347" s="667"/>
      <c r="U347" s="667"/>
      <c r="V347" s="667"/>
      <c r="W347" s="668"/>
      <c r="Z347" s="474" t="e">
        <f t="shared" ca="1" si="9"/>
        <v>#N/A</v>
      </c>
      <c r="AA347" s="475" t="e">
        <f t="shared" ca="1" si="9"/>
        <v>#N/A</v>
      </c>
      <c r="AB347" s="468"/>
    </row>
    <row r="348" spans="12:28" ht="20.100000000000001" customHeight="1">
      <c r="L348" s="345" t="e">
        <f t="shared" ca="1" si="8"/>
        <v>#N/A</v>
      </c>
      <c r="M348" s="430" t="e">
        <f t="shared" ca="1" si="6"/>
        <v>#N/A</v>
      </c>
      <c r="N348" s="362" t="e">
        <f ca="1">IF(M348=M347,INDEX(INDIRECT(M347&amp;"!$n$106"):INDIRECT(M347&amp;"!$n$120"),MATCH(N347,INDIRECT(M347&amp;"!$n$106"):INDIRECT(M347&amp;"!$n$120"),0)+1),INDIRECT(M348&amp;"!"&amp;ADDRESS(L348,COLUMN($N339),4)))</f>
        <v>#N/A</v>
      </c>
      <c r="O348" s="431" t="e">
        <f t="shared" ca="1" si="4"/>
        <v>#VALUE!</v>
      </c>
      <c r="P348" s="422" t="str">
        <f ca="1">IFERROR(IF(Q348=0,"",IF(AB348="",(VLOOKUP(VLOOKUP($N348,INDIRECT(M348&amp;"!$N$106"):INDIRECT(M348&amp;"!$AS$120"),DAY($O$300)+1,FALSE),INDIRECT(M348&amp;"!$D$8"):INDIRECT(M348&amp;"!$F$17"),3,FALSE)*24+VLOOKUP($N348,INDIRECT(M348&amp;"!$N$148"):INDIRECT(M348&amp;"!$AS$162"),DAY($O$300)+1,FALSE)-VLOOKUP(VLOOKUP($N348,INDIRECT(M348&amp;"!$N$106"):INDIRECT(M348&amp;"!$AS$120"),DAY($O$300)+1,FALSE),INDIRECT(M348&amp;"!$D$8"):INDIRECT(M348&amp;"!$h$17"),5,FALSE))/24,AB348)),"")</f>
        <v/>
      </c>
      <c r="Q348" s="432" t="str">
        <f ca="1">IFERROR(VLOOKUP($N348,INDIRECT(M348&amp;"!$N$283"):INDIRECT(M348&amp;"!$AS$297"),DAY($O$300)+1,FALSE),"")</f>
        <v/>
      </c>
      <c r="R348" s="666"/>
      <c r="S348" s="667"/>
      <c r="T348" s="667"/>
      <c r="U348" s="667"/>
      <c r="V348" s="667"/>
      <c r="W348" s="668"/>
      <c r="Z348" s="474" t="e">
        <f t="shared" ca="1" si="9"/>
        <v>#N/A</v>
      </c>
      <c r="AA348" s="475" t="e">
        <f t="shared" ca="1" si="9"/>
        <v>#N/A</v>
      </c>
      <c r="AB348" s="468"/>
    </row>
    <row r="349" spans="12:28" ht="20.100000000000001" customHeight="1">
      <c r="L349" s="345" t="e">
        <f t="shared" ca="1" si="8"/>
        <v>#N/A</v>
      </c>
      <c r="M349" s="430" t="e">
        <f t="shared" ca="1" si="6"/>
        <v>#N/A</v>
      </c>
      <c r="N349" s="362" t="e">
        <f ca="1">IF(M349=M348,INDEX(INDIRECT(M348&amp;"!$n$106"):INDIRECT(M348&amp;"!$n$120"),MATCH(N348,INDIRECT(M348&amp;"!$n$106"):INDIRECT(M348&amp;"!$n$120"),0)+1),INDIRECT(M349&amp;"!"&amp;ADDRESS(L349,COLUMN($N340),4)))</f>
        <v>#N/A</v>
      </c>
      <c r="O349" s="431" t="e">
        <f t="shared" ca="1" si="4"/>
        <v>#VALUE!</v>
      </c>
      <c r="P349" s="422" t="str">
        <f ca="1">IFERROR(IF(Q349=0,"",IF(AB349="",(VLOOKUP(VLOOKUP($N349,INDIRECT(M349&amp;"!$N$106"):INDIRECT(M349&amp;"!$AS$120"),DAY($O$300)+1,FALSE),INDIRECT(M349&amp;"!$D$8"):INDIRECT(M349&amp;"!$F$17"),3,FALSE)*24+VLOOKUP($N349,INDIRECT(M349&amp;"!$N$148"):INDIRECT(M349&amp;"!$AS$162"),DAY($O$300)+1,FALSE)-VLOOKUP(VLOOKUP($N349,INDIRECT(M349&amp;"!$N$106"):INDIRECT(M349&amp;"!$AS$120"),DAY($O$300)+1,FALSE),INDIRECT(M349&amp;"!$D$8"):INDIRECT(M349&amp;"!$h$17"),5,FALSE))/24,AB349)),"")</f>
        <v/>
      </c>
      <c r="Q349" s="432" t="str">
        <f ca="1">IFERROR(VLOOKUP($N349,INDIRECT(M349&amp;"!$N$283"):INDIRECT(M349&amp;"!$AS$297"),DAY($O$300)+1,FALSE),"")</f>
        <v/>
      </c>
      <c r="R349" s="666"/>
      <c r="S349" s="667"/>
      <c r="T349" s="667"/>
      <c r="U349" s="667"/>
      <c r="V349" s="667"/>
      <c r="W349" s="668"/>
      <c r="Z349" s="474" t="e">
        <f t="shared" ca="1" si="9"/>
        <v>#N/A</v>
      </c>
      <c r="AA349" s="475" t="e">
        <f t="shared" ca="1" si="9"/>
        <v>#N/A</v>
      </c>
      <c r="AB349" s="468"/>
    </row>
    <row r="350" spans="12:28" ht="20.100000000000001" customHeight="1">
      <c r="L350" s="345" t="e">
        <f t="shared" ca="1" si="8"/>
        <v>#N/A</v>
      </c>
      <c r="M350" s="430" t="e">
        <f t="shared" ca="1" si="6"/>
        <v>#N/A</v>
      </c>
      <c r="N350" s="362" t="e">
        <f ca="1">IF(M350=M349,INDEX(INDIRECT(M349&amp;"!$n$106"):INDIRECT(M349&amp;"!$n$120"),MATCH(N349,INDIRECT(M349&amp;"!$n$106"):INDIRECT(M349&amp;"!$n$120"),0)+1),INDIRECT(M350&amp;"!"&amp;ADDRESS(L350,COLUMN($N341),4)))</f>
        <v>#N/A</v>
      </c>
      <c r="O350" s="431" t="e">
        <f t="shared" ca="1" si="4"/>
        <v>#VALUE!</v>
      </c>
      <c r="P350" s="422" t="str">
        <f ca="1">IFERROR(IF(Q350=0,"",IF(AB350="",(VLOOKUP(VLOOKUP($N350,INDIRECT(M350&amp;"!$N$106"):INDIRECT(M350&amp;"!$AS$120"),DAY($O$300)+1,FALSE),INDIRECT(M350&amp;"!$D$8"):INDIRECT(M350&amp;"!$F$17"),3,FALSE)*24+VLOOKUP($N350,INDIRECT(M350&amp;"!$N$148"):INDIRECT(M350&amp;"!$AS$162"),DAY($O$300)+1,FALSE)-VLOOKUP(VLOOKUP($N350,INDIRECT(M350&amp;"!$N$106"):INDIRECT(M350&amp;"!$AS$120"),DAY($O$300)+1,FALSE),INDIRECT(M350&amp;"!$D$8"):INDIRECT(M350&amp;"!$h$17"),5,FALSE))/24,AB350)),"")</f>
        <v/>
      </c>
      <c r="Q350" s="432" t="str">
        <f ca="1">IFERROR(VLOOKUP($N350,INDIRECT(M350&amp;"!$N$283"):INDIRECT(M350&amp;"!$AS$297"),DAY($O$300)+1,FALSE),"")</f>
        <v/>
      </c>
      <c r="R350" s="666"/>
      <c r="S350" s="667"/>
      <c r="T350" s="667"/>
      <c r="U350" s="667"/>
      <c r="V350" s="667"/>
      <c r="W350" s="668"/>
      <c r="Z350" s="474" t="e">
        <f t="shared" ca="1" si="9"/>
        <v>#N/A</v>
      </c>
      <c r="AA350" s="475" t="e">
        <f t="shared" ca="1" si="9"/>
        <v>#N/A</v>
      </c>
      <c r="AB350" s="468"/>
    </row>
    <row r="351" spans="12:28" ht="20.100000000000001" customHeight="1">
      <c r="L351" s="345" t="e">
        <f ca="1">IF(M351=M350,L350+1,106)</f>
        <v>#N/A</v>
      </c>
      <c r="M351" s="430" t="e">
        <f t="shared" ca="1" si="6"/>
        <v>#N/A</v>
      </c>
      <c r="N351" s="362" t="e">
        <f ca="1">IF(M351=M350,INDEX(INDIRECT(M350&amp;"!$n$106"):INDIRECT(M350&amp;"!$n$120"),MATCH(N350,INDIRECT(M350&amp;"!$n$106"):INDIRECT(M350&amp;"!$n$120"),0)+1),INDIRECT(M351&amp;"!"&amp;ADDRESS(L351,COLUMN($N342),4)))</f>
        <v>#N/A</v>
      </c>
      <c r="O351" s="431" t="e">
        <f t="shared" ca="1" si="4"/>
        <v>#VALUE!</v>
      </c>
      <c r="P351" s="422" t="str">
        <f ca="1">IFERROR(IF(Q351=0,"",IF(AB351="",(VLOOKUP(VLOOKUP($N351,INDIRECT(M351&amp;"!$N$106"):INDIRECT(M351&amp;"!$AS$120"),DAY($O$300)+1,FALSE),INDIRECT(M351&amp;"!$D$8"):INDIRECT(M351&amp;"!$F$17"),3,FALSE)*24+VLOOKUP($N351,INDIRECT(M351&amp;"!$N$148"):INDIRECT(M351&amp;"!$AS$162"),DAY($O$300)+1,FALSE)-VLOOKUP(VLOOKUP($N351,INDIRECT(M351&amp;"!$N$106"):INDIRECT(M351&amp;"!$AS$120"),DAY($O$300)+1,FALSE),INDIRECT(M351&amp;"!$D$8"):INDIRECT(M351&amp;"!$h$17"),5,FALSE))/24,AB351)),"")</f>
        <v/>
      </c>
      <c r="Q351" s="432" t="str">
        <f ca="1">IFERROR(VLOOKUP($N351,INDIRECT(M351&amp;"!$N$283"):INDIRECT(M351&amp;"!$AS$297"),DAY($O$300)+1,FALSE),"")</f>
        <v/>
      </c>
      <c r="R351" s="666"/>
      <c r="S351" s="667"/>
      <c r="T351" s="667"/>
      <c r="U351" s="667"/>
      <c r="V351" s="667"/>
      <c r="W351" s="668"/>
      <c r="Z351" s="474" t="e">
        <f t="shared" ca="1" si="9"/>
        <v>#N/A</v>
      </c>
      <c r="AA351" s="475" t="e">
        <f t="shared" ca="1" si="9"/>
        <v>#N/A</v>
      </c>
      <c r="AB351" s="468"/>
    </row>
    <row r="352" spans="12:28" ht="20.100000000000001" customHeight="1">
      <c r="L352" s="345" t="e">
        <f t="shared" ref="L352:L364" ca="1" si="10">IF(M352=M351,L351+1,106)</f>
        <v>#N/A</v>
      </c>
      <c r="M352" s="430" t="e">
        <f t="shared" ca="1" si="6"/>
        <v>#N/A</v>
      </c>
      <c r="N352" s="362" t="e">
        <f ca="1">IF(M352=M351,INDEX(INDIRECT(M351&amp;"!$n$106"):INDIRECT(M351&amp;"!$n$120"),MATCH(N351,INDIRECT(M351&amp;"!$n$106"):INDIRECT(M351&amp;"!$n$120"),0)+1),INDIRECT(M352&amp;"!"&amp;ADDRESS(L352,COLUMN($N343),4)))</f>
        <v>#N/A</v>
      </c>
      <c r="O352" s="431" t="e">
        <f t="shared" ca="1" si="4"/>
        <v>#VALUE!</v>
      </c>
      <c r="P352" s="422" t="str">
        <f ca="1">IFERROR(IF(Q352=0,"",IF(AB352="",(VLOOKUP(VLOOKUP($N352,INDIRECT(M352&amp;"!$N$106"):INDIRECT(M352&amp;"!$AS$120"),DAY($O$300)+1,FALSE),INDIRECT(M352&amp;"!$D$8"):INDIRECT(M352&amp;"!$F$17"),3,FALSE)*24+VLOOKUP($N352,INDIRECT(M352&amp;"!$N$148"):INDIRECT(M352&amp;"!$AS$162"),DAY($O$300)+1,FALSE)-VLOOKUP(VLOOKUP($N352,INDIRECT(M352&amp;"!$N$106"):INDIRECT(M352&amp;"!$AS$120"),DAY($O$300)+1,FALSE),INDIRECT(M352&amp;"!$D$8"):INDIRECT(M352&amp;"!$h$17"),5,FALSE))/24,AB352)),"")</f>
        <v/>
      </c>
      <c r="Q352" s="432" t="str">
        <f ca="1">IFERROR(VLOOKUP($N352,INDIRECT(M352&amp;"!$N$283"):INDIRECT(M352&amp;"!$AS$297"),DAY($O$300)+1,FALSE),"")</f>
        <v/>
      </c>
      <c r="R352" s="666"/>
      <c r="S352" s="667"/>
      <c r="T352" s="667"/>
      <c r="U352" s="667"/>
      <c r="V352" s="667"/>
      <c r="W352" s="668"/>
      <c r="Z352" s="474" t="e">
        <f t="shared" ca="1" si="9"/>
        <v>#N/A</v>
      </c>
      <c r="AA352" s="475" t="e">
        <f t="shared" ca="1" si="9"/>
        <v>#N/A</v>
      </c>
      <c r="AB352" s="468"/>
    </row>
    <row r="353" spans="12:28" ht="20.100000000000001" customHeight="1">
      <c r="L353" s="345" t="e">
        <f t="shared" ca="1" si="10"/>
        <v>#N/A</v>
      </c>
      <c r="M353" s="430" t="e">
        <f t="shared" ca="1" si="6"/>
        <v>#N/A</v>
      </c>
      <c r="N353" s="362" t="e">
        <f ca="1">IF(M353=M352,INDEX(INDIRECT(M352&amp;"!$n$106"):INDIRECT(M352&amp;"!$n$120"),MATCH(N352,INDIRECT(M352&amp;"!$n$106"):INDIRECT(M352&amp;"!$n$120"),0)+1),INDIRECT(M353&amp;"!"&amp;ADDRESS(L353,COLUMN($N344),4)))</f>
        <v>#N/A</v>
      </c>
      <c r="O353" s="431" t="e">
        <f t="shared" ca="1" si="4"/>
        <v>#VALUE!</v>
      </c>
      <c r="P353" s="422" t="str">
        <f ca="1">IFERROR(IF(Q353=0,"",IF(AB353="",(VLOOKUP(VLOOKUP($N353,INDIRECT(M353&amp;"!$N$106"):INDIRECT(M353&amp;"!$AS$120"),DAY($O$300)+1,FALSE),INDIRECT(M353&amp;"!$D$8"):INDIRECT(M353&amp;"!$F$17"),3,FALSE)*24+VLOOKUP($N353,INDIRECT(M353&amp;"!$N$148"):INDIRECT(M353&amp;"!$AS$162"),DAY($O$300)+1,FALSE)-VLOOKUP(VLOOKUP($N353,INDIRECT(M353&amp;"!$N$106"):INDIRECT(M353&amp;"!$AS$120"),DAY($O$300)+1,FALSE),INDIRECT(M353&amp;"!$D$8"):INDIRECT(M353&amp;"!$h$17"),5,FALSE))/24,AB353)),"")</f>
        <v/>
      </c>
      <c r="Q353" s="432" t="str">
        <f ca="1">IFERROR(VLOOKUP($N353,INDIRECT(M353&amp;"!$N$283"):INDIRECT(M353&amp;"!$AS$297"),DAY($O$300)+1,FALSE),"")</f>
        <v/>
      </c>
      <c r="R353" s="666"/>
      <c r="S353" s="667"/>
      <c r="T353" s="667"/>
      <c r="U353" s="667"/>
      <c r="V353" s="667"/>
      <c r="W353" s="668"/>
      <c r="Z353" s="474" t="e">
        <f t="shared" ca="1" si="9"/>
        <v>#N/A</v>
      </c>
      <c r="AA353" s="475" t="e">
        <f t="shared" ca="1" si="9"/>
        <v>#N/A</v>
      </c>
      <c r="AB353" s="468"/>
    </row>
    <row r="354" spans="12:28" ht="20.100000000000001" customHeight="1">
      <c r="L354" s="345" t="e">
        <f t="shared" ca="1" si="10"/>
        <v>#N/A</v>
      </c>
      <c r="M354" s="430" t="e">
        <f t="shared" ca="1" si="6"/>
        <v>#N/A</v>
      </c>
      <c r="N354" s="362" t="e">
        <f ca="1">IF(M354=M353,INDEX(INDIRECT(M353&amp;"!$n$106"):INDIRECT(M353&amp;"!$n$120"),MATCH(N353,INDIRECT(M353&amp;"!$n$106"):INDIRECT(M353&amp;"!$n$120"),0)+1),INDIRECT(M354&amp;"!"&amp;ADDRESS(L354,COLUMN($N345),4)))</f>
        <v>#N/A</v>
      </c>
      <c r="O354" s="431" t="e">
        <f t="shared" ca="1" si="4"/>
        <v>#VALUE!</v>
      </c>
      <c r="P354" s="422" t="str">
        <f ca="1">IFERROR(IF(Q354=0,"",IF(AB354="",(VLOOKUP(VLOOKUP($N354,INDIRECT(M354&amp;"!$N$106"):INDIRECT(M354&amp;"!$AS$120"),DAY($O$300)+1,FALSE),INDIRECT(M354&amp;"!$D$8"):INDIRECT(M354&amp;"!$F$17"),3,FALSE)*24+VLOOKUP($N354,INDIRECT(M354&amp;"!$N$148"):INDIRECT(M354&amp;"!$AS$162"),DAY($O$300)+1,FALSE)-VLOOKUP(VLOOKUP($N354,INDIRECT(M354&amp;"!$N$106"):INDIRECT(M354&amp;"!$AS$120"),DAY($O$300)+1,FALSE),INDIRECT(M354&amp;"!$D$8"):INDIRECT(M354&amp;"!$h$17"),5,FALSE))/24,AB354)),"")</f>
        <v/>
      </c>
      <c r="Q354" s="432" t="str">
        <f ca="1">IFERROR(VLOOKUP($N354,INDIRECT(M354&amp;"!$N$283"):INDIRECT(M354&amp;"!$AS$297"),DAY($O$300)+1,FALSE),"")</f>
        <v/>
      </c>
      <c r="R354" s="666"/>
      <c r="S354" s="667"/>
      <c r="T354" s="667"/>
      <c r="U354" s="667"/>
      <c r="V354" s="667"/>
      <c r="W354" s="668"/>
      <c r="Z354" s="474" t="e">
        <f t="shared" ca="1" si="9"/>
        <v>#N/A</v>
      </c>
      <c r="AA354" s="475" t="e">
        <f t="shared" ca="1" si="9"/>
        <v>#N/A</v>
      </c>
      <c r="AB354" s="468"/>
    </row>
    <row r="355" spans="12:28" ht="20.100000000000001" customHeight="1">
      <c r="L355" s="345" t="e">
        <f t="shared" ca="1" si="10"/>
        <v>#N/A</v>
      </c>
      <c r="M355" s="430" t="e">
        <f t="shared" ca="1" si="6"/>
        <v>#N/A</v>
      </c>
      <c r="N355" s="362" t="e">
        <f ca="1">IF(M355=M354,INDEX(INDIRECT(M354&amp;"!$n$106"):INDIRECT(M354&amp;"!$n$120"),MATCH(N354,INDIRECT(M354&amp;"!$n$106"):INDIRECT(M354&amp;"!$n$120"),0)+1),INDIRECT(M355&amp;"!"&amp;ADDRESS(L355,COLUMN($N346),4)))</f>
        <v>#N/A</v>
      </c>
      <c r="O355" s="431" t="e">
        <f t="shared" ca="1" si="4"/>
        <v>#VALUE!</v>
      </c>
      <c r="P355" s="422" t="str">
        <f ca="1">IFERROR(IF(Q355=0,"",IF(AB355="",(VLOOKUP(VLOOKUP($N355,INDIRECT(M355&amp;"!$N$106"):INDIRECT(M355&amp;"!$AS$120"),DAY($O$300)+1,FALSE),INDIRECT(M355&amp;"!$D$8"):INDIRECT(M355&amp;"!$F$17"),3,FALSE)*24+VLOOKUP($N355,INDIRECT(M355&amp;"!$N$148"):INDIRECT(M355&amp;"!$AS$162"),DAY($O$300)+1,FALSE)-VLOOKUP(VLOOKUP($N355,INDIRECT(M355&amp;"!$N$106"):INDIRECT(M355&amp;"!$AS$120"),DAY($O$300)+1,FALSE),INDIRECT(M355&amp;"!$D$8"):INDIRECT(M355&amp;"!$h$17"),5,FALSE))/24,AB355)),"")</f>
        <v/>
      </c>
      <c r="Q355" s="432" t="str">
        <f ca="1">IFERROR(VLOOKUP($N355,INDIRECT(M355&amp;"!$N$283"):INDIRECT(M355&amp;"!$AS$297"),DAY($O$300)+1,FALSE),"")</f>
        <v/>
      </c>
      <c r="R355" s="666"/>
      <c r="S355" s="667"/>
      <c r="T355" s="667"/>
      <c r="U355" s="667"/>
      <c r="V355" s="667"/>
      <c r="W355" s="668"/>
      <c r="Z355" s="474" t="e">
        <f t="shared" ca="1" si="9"/>
        <v>#N/A</v>
      </c>
      <c r="AA355" s="475" t="e">
        <f t="shared" ca="1" si="9"/>
        <v>#N/A</v>
      </c>
      <c r="AB355" s="468"/>
    </row>
    <row r="356" spans="12:28" ht="20.100000000000001" customHeight="1">
      <c r="L356" s="345" t="e">
        <f t="shared" ca="1" si="10"/>
        <v>#N/A</v>
      </c>
      <c r="M356" s="430" t="e">
        <f t="shared" ca="1" si="6"/>
        <v>#N/A</v>
      </c>
      <c r="N356" s="362" t="e">
        <f ca="1">IF(M356=M355,INDEX(INDIRECT(M355&amp;"!$n$106"):INDIRECT(M355&amp;"!$n$120"),MATCH(N355,INDIRECT(M355&amp;"!$n$106"):INDIRECT(M355&amp;"!$n$120"),0)+1),INDIRECT(M356&amp;"!"&amp;ADDRESS(L356,COLUMN($N347),4)))</f>
        <v>#N/A</v>
      </c>
      <c r="O356" s="431" t="e">
        <f t="shared" ca="1" si="4"/>
        <v>#VALUE!</v>
      </c>
      <c r="P356" s="422" t="str">
        <f ca="1">IFERROR(IF(Q356=0,"",IF(AB356="",(VLOOKUP(VLOOKUP($N356,INDIRECT(M356&amp;"!$N$106"):INDIRECT(M356&amp;"!$AS$120"),DAY($O$300)+1,FALSE),INDIRECT(M356&amp;"!$D$8"):INDIRECT(M356&amp;"!$F$17"),3,FALSE)*24+VLOOKUP($N356,INDIRECT(M356&amp;"!$N$148"):INDIRECT(M356&amp;"!$AS$162"),DAY($O$300)+1,FALSE)-VLOOKUP(VLOOKUP($N356,INDIRECT(M356&amp;"!$N$106"):INDIRECT(M356&amp;"!$AS$120"),DAY($O$300)+1,FALSE),INDIRECT(M356&amp;"!$D$8"):INDIRECT(M356&amp;"!$h$17"),5,FALSE))/24,AB356)),"")</f>
        <v/>
      </c>
      <c r="Q356" s="432" t="str">
        <f ca="1">IFERROR(VLOOKUP($N356,INDIRECT(M356&amp;"!$N$283"):INDIRECT(M356&amp;"!$AS$297"),DAY($O$300)+1,FALSE),"")</f>
        <v/>
      </c>
      <c r="R356" s="666"/>
      <c r="S356" s="667"/>
      <c r="T356" s="667"/>
      <c r="U356" s="667"/>
      <c r="V356" s="667"/>
      <c r="W356" s="668"/>
      <c r="Z356" s="474" t="e">
        <f t="shared" ca="1" si="9"/>
        <v>#N/A</v>
      </c>
      <c r="AA356" s="475" t="e">
        <f t="shared" ca="1" si="9"/>
        <v>#N/A</v>
      </c>
      <c r="AB356" s="468"/>
    </row>
    <row r="357" spans="12:28" ht="20.100000000000001" customHeight="1">
      <c r="L357" s="345" t="e">
        <f t="shared" ca="1" si="10"/>
        <v>#N/A</v>
      </c>
      <c r="M357" s="430" t="e">
        <f t="shared" ca="1" si="6"/>
        <v>#N/A</v>
      </c>
      <c r="N357" s="362" t="e">
        <f ca="1">IF(M357=M356,INDEX(INDIRECT(M356&amp;"!$n$106"):INDIRECT(M356&amp;"!$n$120"),MATCH(N356,INDIRECT(M356&amp;"!$n$106"):INDIRECT(M356&amp;"!$n$120"),0)+1),INDIRECT(M357&amp;"!"&amp;ADDRESS(L357,COLUMN($N348),4)))</f>
        <v>#N/A</v>
      </c>
      <c r="O357" s="431" t="e">
        <f t="shared" ca="1" si="4"/>
        <v>#VALUE!</v>
      </c>
      <c r="P357" s="422" t="str">
        <f ca="1">IFERROR(IF(Q357=0,"",IF(AB357="",(VLOOKUP(VLOOKUP($N357,INDIRECT(M357&amp;"!$N$106"):INDIRECT(M357&amp;"!$AS$120"),DAY($O$300)+1,FALSE),INDIRECT(M357&amp;"!$D$8"):INDIRECT(M357&amp;"!$F$17"),3,FALSE)*24+VLOOKUP($N357,INDIRECT(M357&amp;"!$N$148"):INDIRECT(M357&amp;"!$AS$162"),DAY($O$300)+1,FALSE)-VLOOKUP(VLOOKUP($N357,INDIRECT(M357&amp;"!$N$106"):INDIRECT(M357&amp;"!$AS$120"),DAY($O$300)+1,FALSE),INDIRECT(M357&amp;"!$D$8"):INDIRECT(M357&amp;"!$h$17"),5,FALSE))/24,AB357)),"")</f>
        <v/>
      </c>
      <c r="Q357" s="432" t="str">
        <f ca="1">IFERROR(VLOOKUP($N357,INDIRECT(M357&amp;"!$N$283"):INDIRECT(M357&amp;"!$AS$297"),DAY($O$300)+1,FALSE),"")</f>
        <v/>
      </c>
      <c r="R357" s="666"/>
      <c r="S357" s="667"/>
      <c r="T357" s="667"/>
      <c r="U357" s="667"/>
      <c r="V357" s="667"/>
      <c r="W357" s="668"/>
      <c r="Z357" s="474" t="e">
        <f t="shared" ca="1" si="9"/>
        <v>#N/A</v>
      </c>
      <c r="AA357" s="475" t="e">
        <f t="shared" ca="1" si="9"/>
        <v>#N/A</v>
      </c>
      <c r="AB357" s="468"/>
    </row>
    <row r="358" spans="12:28" ht="20.100000000000001" customHeight="1">
      <c r="L358" s="345" t="e">
        <f t="shared" ca="1" si="10"/>
        <v>#N/A</v>
      </c>
      <c r="M358" s="430" t="e">
        <f t="shared" ca="1" si="6"/>
        <v>#N/A</v>
      </c>
      <c r="N358" s="362" t="e">
        <f ca="1">IF(M358=M357,INDEX(INDIRECT(M357&amp;"!$n$106"):INDIRECT(M357&amp;"!$n$120"),MATCH(N357,INDIRECT(M357&amp;"!$n$106"):INDIRECT(M357&amp;"!$n$120"),0)+1),INDIRECT(M358&amp;"!"&amp;ADDRESS(L358,COLUMN($N349),4)))</f>
        <v>#N/A</v>
      </c>
      <c r="O358" s="431" t="e">
        <f t="shared" ca="1" si="4"/>
        <v>#VALUE!</v>
      </c>
      <c r="P358" s="422" t="str">
        <f ca="1">IFERROR(IF(Q358=0,"",IF(AB358="",(VLOOKUP(VLOOKUP($N358,INDIRECT(M358&amp;"!$N$106"):INDIRECT(M358&amp;"!$AS$120"),DAY($O$300)+1,FALSE),INDIRECT(M358&amp;"!$D$8"):INDIRECT(M358&amp;"!$F$17"),3,FALSE)*24+VLOOKUP($N358,INDIRECT(M358&amp;"!$N$148"):INDIRECT(M358&amp;"!$AS$162"),DAY($O$300)+1,FALSE)-VLOOKUP(VLOOKUP($N358,INDIRECT(M358&amp;"!$N$106"):INDIRECT(M358&amp;"!$AS$120"),DAY($O$300)+1,FALSE),INDIRECT(M358&amp;"!$D$8"):INDIRECT(M358&amp;"!$h$17"),5,FALSE))/24,AB358)),"")</f>
        <v/>
      </c>
      <c r="Q358" s="432" t="str">
        <f ca="1">IFERROR(VLOOKUP($N358,INDIRECT(M358&amp;"!$N$283"):INDIRECT(M358&amp;"!$AS$297"),DAY($O$300)+1,FALSE),"")</f>
        <v/>
      </c>
      <c r="R358" s="666"/>
      <c r="S358" s="667"/>
      <c r="T358" s="667"/>
      <c r="U358" s="667"/>
      <c r="V358" s="667"/>
      <c r="W358" s="668"/>
      <c r="Z358" s="474" t="e">
        <f t="shared" ca="1" si="9"/>
        <v>#N/A</v>
      </c>
      <c r="AA358" s="475" t="e">
        <f t="shared" ca="1" si="9"/>
        <v>#N/A</v>
      </c>
      <c r="AB358" s="468"/>
    </row>
    <row r="359" spans="12:28" ht="20.100000000000001" customHeight="1">
      <c r="L359" s="345" t="e">
        <f t="shared" ca="1" si="10"/>
        <v>#N/A</v>
      </c>
      <c r="M359" s="430" t="e">
        <f t="shared" ca="1" si="6"/>
        <v>#N/A</v>
      </c>
      <c r="N359" s="362" t="e">
        <f ca="1">IF(M359=M358,INDEX(INDIRECT(M358&amp;"!$n$106"):INDIRECT(M358&amp;"!$n$120"),MATCH(N358,INDIRECT(M358&amp;"!$n$106"):INDIRECT(M358&amp;"!$n$120"),0)+1),INDIRECT(M359&amp;"!"&amp;ADDRESS(L359,COLUMN($N350),4)))</f>
        <v>#N/A</v>
      </c>
      <c r="O359" s="431" t="e">
        <f t="shared" ca="1" si="4"/>
        <v>#VALUE!</v>
      </c>
      <c r="P359" s="422" t="str">
        <f ca="1">IFERROR(IF(Q359=0,"",IF(AB359="",(VLOOKUP(VLOOKUP($N359,INDIRECT(M359&amp;"!$N$106"):INDIRECT(M359&amp;"!$AS$120"),DAY($O$300)+1,FALSE),INDIRECT(M359&amp;"!$D$8"):INDIRECT(M359&amp;"!$F$17"),3,FALSE)*24+VLOOKUP($N359,INDIRECT(M359&amp;"!$N$148"):INDIRECT(M359&amp;"!$AS$162"),DAY($O$300)+1,FALSE)-VLOOKUP(VLOOKUP($N359,INDIRECT(M359&amp;"!$N$106"):INDIRECT(M359&amp;"!$AS$120"),DAY($O$300)+1,FALSE),INDIRECT(M359&amp;"!$D$8"):INDIRECT(M359&amp;"!$h$17"),5,FALSE))/24,AB359)),"")</f>
        <v/>
      </c>
      <c r="Q359" s="432" t="str">
        <f ca="1">IFERROR(VLOOKUP($N359,INDIRECT(M359&amp;"!$N$283"):INDIRECT(M359&amp;"!$AS$297"),DAY($O$300)+1,FALSE),"")</f>
        <v/>
      </c>
      <c r="R359" s="666"/>
      <c r="S359" s="667"/>
      <c r="T359" s="667"/>
      <c r="U359" s="667"/>
      <c r="V359" s="667"/>
      <c r="W359" s="668"/>
      <c r="Z359" s="474" t="e">
        <f t="shared" ca="1" si="9"/>
        <v>#N/A</v>
      </c>
      <c r="AA359" s="475" t="e">
        <f t="shared" ca="1" si="9"/>
        <v>#N/A</v>
      </c>
      <c r="AB359" s="468"/>
    </row>
    <row r="360" spans="12:28" ht="20.100000000000001" customHeight="1">
      <c r="L360" s="345" t="e">
        <f t="shared" ca="1" si="10"/>
        <v>#N/A</v>
      </c>
      <c r="M360" s="430" t="e">
        <f t="shared" ca="1" si="6"/>
        <v>#N/A</v>
      </c>
      <c r="N360" s="362" t="e">
        <f ca="1">IF(M360=M359,INDEX(INDIRECT(M359&amp;"!$n$106"):INDIRECT(M359&amp;"!$n$120"),MATCH(N359,INDIRECT(M359&amp;"!$n$106"):INDIRECT(M359&amp;"!$n$120"),0)+1),INDIRECT(M360&amp;"!"&amp;ADDRESS(L360,COLUMN($N351),4)))</f>
        <v>#N/A</v>
      </c>
      <c r="O360" s="431" t="e">
        <f t="shared" ca="1" si="4"/>
        <v>#VALUE!</v>
      </c>
      <c r="P360" s="422" t="str">
        <f ca="1">IFERROR(IF(Q360=0,"",IF(AB360="",(VLOOKUP(VLOOKUP($N360,INDIRECT(M360&amp;"!$N$106"):INDIRECT(M360&amp;"!$AS$120"),DAY($O$300)+1,FALSE),INDIRECT(M360&amp;"!$D$8"):INDIRECT(M360&amp;"!$F$17"),3,FALSE)*24+VLOOKUP($N360,INDIRECT(M360&amp;"!$N$148"):INDIRECT(M360&amp;"!$AS$162"),DAY($O$300)+1,FALSE)-VLOOKUP(VLOOKUP($N360,INDIRECT(M360&amp;"!$N$106"):INDIRECT(M360&amp;"!$AS$120"),DAY($O$300)+1,FALSE),INDIRECT(M360&amp;"!$D$8"):INDIRECT(M360&amp;"!$h$17"),5,FALSE))/24,AB360)),"")</f>
        <v/>
      </c>
      <c r="Q360" s="432" t="str">
        <f ca="1">IFERROR(VLOOKUP($N360,INDIRECT(M360&amp;"!$N$283"):INDIRECT(M360&amp;"!$AS$297"),DAY($O$300)+1,FALSE),"")</f>
        <v/>
      </c>
      <c r="R360" s="666"/>
      <c r="S360" s="667"/>
      <c r="T360" s="667"/>
      <c r="U360" s="667"/>
      <c r="V360" s="667"/>
      <c r="W360" s="668"/>
      <c r="Z360" s="474" t="e">
        <f t="shared" ca="1" si="9"/>
        <v>#N/A</v>
      </c>
      <c r="AA360" s="475" t="e">
        <f t="shared" ca="1" si="9"/>
        <v>#N/A</v>
      </c>
      <c r="AB360" s="468"/>
    </row>
    <row r="361" spans="12:28" ht="20.100000000000001" customHeight="1">
      <c r="L361" s="345" t="e">
        <f t="shared" ca="1" si="10"/>
        <v>#N/A</v>
      </c>
      <c r="M361" s="430" t="e">
        <f t="shared" ca="1" si="6"/>
        <v>#N/A</v>
      </c>
      <c r="N361" s="362" t="e">
        <f ca="1">IF(M361=M360,INDEX(INDIRECT(M360&amp;"!$n$106"):INDIRECT(M360&amp;"!$n$120"),MATCH(N360,INDIRECT(M360&amp;"!$n$106"):INDIRECT(M360&amp;"!$n$120"),0)+1),INDIRECT(M361&amp;"!"&amp;ADDRESS(L361,COLUMN($N352),4)))</f>
        <v>#N/A</v>
      </c>
      <c r="O361" s="431" t="e">
        <f t="shared" ca="1" si="4"/>
        <v>#VALUE!</v>
      </c>
      <c r="P361" s="422" t="str">
        <f ca="1">IFERROR(IF(Q361=0,"",IF(AB361="",(VLOOKUP(VLOOKUP($N361,INDIRECT(M361&amp;"!$N$106"):INDIRECT(M361&amp;"!$AS$120"),DAY($O$300)+1,FALSE),INDIRECT(M361&amp;"!$D$8"):INDIRECT(M361&amp;"!$F$17"),3,FALSE)*24+VLOOKUP($N361,INDIRECT(M361&amp;"!$N$148"):INDIRECT(M361&amp;"!$AS$162"),DAY($O$300)+1,FALSE)-VLOOKUP(VLOOKUP($N361,INDIRECT(M361&amp;"!$N$106"):INDIRECT(M361&amp;"!$AS$120"),DAY($O$300)+1,FALSE),INDIRECT(M361&amp;"!$D$8"):INDIRECT(M361&amp;"!$h$17"),5,FALSE))/24,AB361)),"")</f>
        <v/>
      </c>
      <c r="Q361" s="432" t="str">
        <f ca="1">IFERROR(VLOOKUP($N361,INDIRECT(M361&amp;"!$N$283"):INDIRECT(M361&amp;"!$AS$297"),DAY($O$300)+1,FALSE),"")</f>
        <v/>
      </c>
      <c r="R361" s="666"/>
      <c r="S361" s="667"/>
      <c r="T361" s="667"/>
      <c r="U361" s="667"/>
      <c r="V361" s="667"/>
      <c r="W361" s="668"/>
      <c r="Z361" s="474" t="e">
        <f t="shared" ca="1" si="9"/>
        <v>#N/A</v>
      </c>
      <c r="AA361" s="475" t="e">
        <f t="shared" ca="1" si="9"/>
        <v>#N/A</v>
      </c>
      <c r="AB361" s="468"/>
    </row>
    <row r="362" spans="12:28" ht="20.100000000000001" customHeight="1">
      <c r="L362" s="345" t="e">
        <f t="shared" ca="1" si="10"/>
        <v>#N/A</v>
      </c>
      <c r="M362" s="430" t="e">
        <f t="shared" ca="1" si="6"/>
        <v>#N/A</v>
      </c>
      <c r="N362" s="362" t="e">
        <f ca="1">IF(M362=M361,INDEX(INDIRECT(M361&amp;"!$n$106"):INDIRECT(M361&amp;"!$n$120"),MATCH(N361,INDIRECT(M361&amp;"!$n$106"):INDIRECT(M361&amp;"!$n$120"),0)+1),INDIRECT(M362&amp;"!"&amp;ADDRESS(L362,COLUMN($N353),4)))</f>
        <v>#N/A</v>
      </c>
      <c r="O362" s="431" t="e">
        <f t="shared" ca="1" si="4"/>
        <v>#VALUE!</v>
      </c>
      <c r="P362" s="422" t="str">
        <f ca="1">IFERROR(IF(Q362=0,"",IF(AB362="",(VLOOKUP(VLOOKUP($N362,INDIRECT(M362&amp;"!$N$106"):INDIRECT(M362&amp;"!$AS$120"),DAY($O$300)+1,FALSE),INDIRECT(M362&amp;"!$D$8"):INDIRECT(M362&amp;"!$F$17"),3,FALSE)*24+VLOOKUP($N362,INDIRECT(M362&amp;"!$N$148"):INDIRECT(M362&amp;"!$AS$162"),DAY($O$300)+1,FALSE)-VLOOKUP(VLOOKUP($N362,INDIRECT(M362&amp;"!$N$106"):INDIRECT(M362&amp;"!$AS$120"),DAY($O$300)+1,FALSE),INDIRECT(M362&amp;"!$D$8"):INDIRECT(M362&amp;"!$h$17"),5,FALSE))/24,AB362)),"")</f>
        <v/>
      </c>
      <c r="Q362" s="432" t="str">
        <f ca="1">IFERROR(VLOOKUP($N362,INDIRECT(M362&amp;"!$N$283"):INDIRECT(M362&amp;"!$AS$297"),DAY($O$300)+1,FALSE),"")</f>
        <v/>
      </c>
      <c r="R362" s="666"/>
      <c r="S362" s="667"/>
      <c r="T362" s="667"/>
      <c r="U362" s="667"/>
      <c r="V362" s="667"/>
      <c r="W362" s="668"/>
      <c r="Z362" s="474" t="e">
        <f t="shared" ca="1" si="9"/>
        <v>#N/A</v>
      </c>
      <c r="AA362" s="475" t="e">
        <f t="shared" ca="1" si="9"/>
        <v>#N/A</v>
      </c>
      <c r="AB362" s="468"/>
    </row>
    <row r="363" spans="12:28" ht="20.100000000000001" customHeight="1">
      <c r="L363" s="345" t="e">
        <f t="shared" ca="1" si="10"/>
        <v>#N/A</v>
      </c>
      <c r="M363" s="430" t="e">
        <f t="shared" ca="1" si="6"/>
        <v>#N/A</v>
      </c>
      <c r="N363" s="362" t="e">
        <f ca="1">IF(M363=M362,INDEX(INDIRECT(M362&amp;"!$n$106"):INDIRECT(M362&amp;"!$n$120"),MATCH(N362,INDIRECT(M362&amp;"!$n$106"):INDIRECT(M362&amp;"!$n$120"),0)+1),INDIRECT(M363&amp;"!"&amp;ADDRESS(L363,COLUMN($N354),4)))</f>
        <v>#N/A</v>
      </c>
      <c r="O363" s="431" t="e">
        <f t="shared" ca="1" si="4"/>
        <v>#VALUE!</v>
      </c>
      <c r="P363" s="422" t="str">
        <f ca="1">IFERROR(IF(Q363=0,"",IF(AB363="",(VLOOKUP(VLOOKUP($N363,INDIRECT(M363&amp;"!$N$106"):INDIRECT(M363&amp;"!$AS$120"),DAY($O$300)+1,FALSE),INDIRECT(M363&amp;"!$D$8"):INDIRECT(M363&amp;"!$F$17"),3,FALSE)*24+VLOOKUP($N363,INDIRECT(M363&amp;"!$N$148"):INDIRECT(M363&amp;"!$AS$162"),DAY($O$300)+1,FALSE)-VLOOKUP(VLOOKUP($N363,INDIRECT(M363&amp;"!$N$106"):INDIRECT(M363&amp;"!$AS$120"),DAY($O$300)+1,FALSE),INDIRECT(M363&amp;"!$D$8"):INDIRECT(M363&amp;"!$h$17"),5,FALSE))/24,AB363)),"")</f>
        <v/>
      </c>
      <c r="Q363" s="432" t="str">
        <f ca="1">IFERROR(VLOOKUP($N363,INDIRECT(M363&amp;"!$N$283"):INDIRECT(M363&amp;"!$AS$297"),DAY($O$300)+1,FALSE),"")</f>
        <v/>
      </c>
      <c r="R363" s="666"/>
      <c r="S363" s="667"/>
      <c r="T363" s="667"/>
      <c r="U363" s="667"/>
      <c r="V363" s="667"/>
      <c r="W363" s="668"/>
      <c r="Z363" s="474" t="e">
        <f t="shared" ca="1" si="9"/>
        <v>#N/A</v>
      </c>
      <c r="AA363" s="475" t="e">
        <f t="shared" ca="1" si="9"/>
        <v>#N/A</v>
      </c>
      <c r="AB363" s="468"/>
    </row>
    <row r="364" spans="12:28" ht="20.100000000000001" customHeight="1">
      <c r="L364" s="345" t="e">
        <f t="shared" ca="1" si="10"/>
        <v>#N/A</v>
      </c>
      <c r="M364" s="430" t="e">
        <f t="shared" ca="1" si="6"/>
        <v>#N/A</v>
      </c>
      <c r="N364" s="362" t="e">
        <f ca="1">IF(M364=M363,INDEX(INDIRECT(M363&amp;"!$n$106"):INDIRECT(M363&amp;"!$n$120"),MATCH(N363,INDIRECT(M363&amp;"!$n$106"):INDIRECT(M363&amp;"!$n$120"),0)+1),INDIRECT(M364&amp;"!"&amp;ADDRESS(L364,COLUMN($N355),4)))</f>
        <v>#N/A</v>
      </c>
      <c r="O364" s="431" t="e">
        <f t="shared" ca="1" si="4"/>
        <v>#VALUE!</v>
      </c>
      <c r="P364" s="422" t="str">
        <f ca="1">IFERROR(IF(Q364=0,"",IF(AB364="",(VLOOKUP(VLOOKUP($N364,INDIRECT(M364&amp;"!$N$106"):INDIRECT(M364&amp;"!$AS$120"),DAY($O$300)+1,FALSE),INDIRECT(M364&amp;"!$D$8"):INDIRECT(M364&amp;"!$F$17"),3,FALSE)*24+VLOOKUP($N364,INDIRECT(M364&amp;"!$N$148"):INDIRECT(M364&amp;"!$AS$162"),DAY($O$300)+1,FALSE)-VLOOKUP(VLOOKUP($N364,INDIRECT(M364&amp;"!$N$106"):INDIRECT(M364&amp;"!$AS$120"),DAY($O$300)+1,FALSE),INDIRECT(M364&amp;"!$D$8"):INDIRECT(M364&amp;"!$h$17"),5,FALSE))/24,AB364)),"")</f>
        <v/>
      </c>
      <c r="Q364" s="432" t="str">
        <f ca="1">IFERROR(VLOOKUP($N364,INDIRECT(M364&amp;"!$N$283"):INDIRECT(M364&amp;"!$AS$297"),DAY($O$300)+1,FALSE),"")</f>
        <v/>
      </c>
      <c r="R364" s="666"/>
      <c r="S364" s="667"/>
      <c r="T364" s="667"/>
      <c r="U364" s="667"/>
      <c r="V364" s="667"/>
      <c r="W364" s="668"/>
      <c r="Z364" s="474" t="e">
        <f t="shared" ca="1" si="9"/>
        <v>#N/A</v>
      </c>
      <c r="AA364" s="475" t="e">
        <f t="shared" ca="1" si="9"/>
        <v>#N/A</v>
      </c>
      <c r="AB364" s="468"/>
    </row>
    <row r="365" spans="12:28" ht="20.100000000000001" customHeight="1">
      <c r="L365" s="345" t="e">
        <f ca="1">IF(M365=M364,L364+1,106)</f>
        <v>#N/A</v>
      </c>
      <c r="M365" s="430" t="e">
        <f t="shared" ca="1" si="6"/>
        <v>#N/A</v>
      </c>
      <c r="N365" s="362" t="e">
        <f ca="1">IF(M365=M364,INDEX(INDIRECT(M364&amp;"!$n$106"):INDIRECT(M364&amp;"!$n$120"),MATCH(N364,INDIRECT(M364&amp;"!$n$106"):INDIRECT(M364&amp;"!$n$120"),0)+1),INDIRECT(M365&amp;"!"&amp;ADDRESS(L365,COLUMN($N356),4)))</f>
        <v>#N/A</v>
      </c>
      <c r="O365" s="431" t="e">
        <f t="shared" ca="1" si="4"/>
        <v>#VALUE!</v>
      </c>
      <c r="P365" s="422" t="str">
        <f ca="1">IFERROR(IF(Q365=0,"",IF(AB365="",(VLOOKUP(VLOOKUP($N365,INDIRECT(M365&amp;"!$N$106"):INDIRECT(M365&amp;"!$AS$120"),DAY($O$300)+1,FALSE),INDIRECT(M365&amp;"!$D$8"):INDIRECT(M365&amp;"!$F$17"),3,FALSE)*24+VLOOKUP($N365,INDIRECT(M365&amp;"!$N$148"):INDIRECT(M365&amp;"!$AS$162"),DAY($O$300)+1,FALSE)-VLOOKUP(VLOOKUP($N365,INDIRECT(M365&amp;"!$N$106"):INDIRECT(M365&amp;"!$AS$120"),DAY($O$300)+1,FALSE),INDIRECT(M365&amp;"!$D$8"):INDIRECT(M365&amp;"!$h$17"),5,FALSE))/24,AB365)),"")</f>
        <v/>
      </c>
      <c r="Q365" s="432" t="str">
        <f ca="1">IFERROR(VLOOKUP($N365,INDIRECT(M365&amp;"!$N$283"):INDIRECT(M365&amp;"!$AS$297"),DAY($O$300)+1,FALSE),"")</f>
        <v/>
      </c>
      <c r="R365" s="666"/>
      <c r="S365" s="667"/>
      <c r="T365" s="667"/>
      <c r="U365" s="667"/>
      <c r="V365" s="667"/>
      <c r="W365" s="668"/>
      <c r="Z365" s="474" t="e">
        <f t="shared" ca="1" si="9"/>
        <v>#N/A</v>
      </c>
      <c r="AA365" s="475" t="e">
        <f t="shared" ca="1" si="9"/>
        <v>#N/A</v>
      </c>
      <c r="AB365" s="468"/>
    </row>
    <row r="366" spans="12:28" ht="20.100000000000001" customHeight="1">
      <c r="L366" s="345" t="e">
        <f t="shared" ref="L366:L378" ca="1" si="11">IF(M366=M365,L365+1,106)</f>
        <v>#N/A</v>
      </c>
      <c r="M366" s="430" t="e">
        <f t="shared" ca="1" si="6"/>
        <v>#N/A</v>
      </c>
      <c r="N366" s="362" t="e">
        <f ca="1">IF(M366=M365,INDEX(INDIRECT(M365&amp;"!$n$106"):INDIRECT(M365&amp;"!$n$120"),MATCH(N365,INDIRECT(M365&amp;"!$n$106"):INDIRECT(M365&amp;"!$n$120"),0)+1),INDIRECT(M366&amp;"!"&amp;ADDRESS(L366,COLUMN($N357),4)))</f>
        <v>#N/A</v>
      </c>
      <c r="O366" s="431" t="e">
        <f t="shared" ca="1" si="4"/>
        <v>#VALUE!</v>
      </c>
      <c r="P366" s="422" t="str">
        <f ca="1">IFERROR(IF(Q366=0,"",IF(AB366="",(VLOOKUP(VLOOKUP($N366,INDIRECT(M366&amp;"!$N$106"):INDIRECT(M366&amp;"!$AS$120"),DAY($O$300)+1,FALSE),INDIRECT(M366&amp;"!$D$8"):INDIRECT(M366&amp;"!$F$17"),3,FALSE)*24+VLOOKUP($N366,INDIRECT(M366&amp;"!$N$148"):INDIRECT(M366&amp;"!$AS$162"),DAY($O$300)+1,FALSE)-VLOOKUP(VLOOKUP($N366,INDIRECT(M366&amp;"!$N$106"):INDIRECT(M366&amp;"!$AS$120"),DAY($O$300)+1,FALSE),INDIRECT(M366&amp;"!$D$8"):INDIRECT(M366&amp;"!$h$17"),5,FALSE))/24,AB366)),"")</f>
        <v/>
      </c>
      <c r="Q366" s="432" t="str">
        <f ca="1">IFERROR(VLOOKUP($N366,INDIRECT(M366&amp;"!$N$283"):INDIRECT(M366&amp;"!$AS$297"),DAY($O$300)+1,FALSE),"")</f>
        <v/>
      </c>
      <c r="R366" s="666"/>
      <c r="S366" s="667"/>
      <c r="T366" s="667"/>
      <c r="U366" s="667"/>
      <c r="V366" s="667"/>
      <c r="W366" s="668"/>
      <c r="Z366" s="474" t="e">
        <f t="shared" ca="1" si="9"/>
        <v>#N/A</v>
      </c>
      <c r="AA366" s="475" t="e">
        <f t="shared" ca="1" si="9"/>
        <v>#N/A</v>
      </c>
      <c r="AB366" s="468"/>
    </row>
    <row r="367" spans="12:28" ht="20.100000000000001" customHeight="1">
      <c r="L367" s="345" t="e">
        <f t="shared" ca="1" si="11"/>
        <v>#N/A</v>
      </c>
      <c r="M367" s="430" t="e">
        <f t="shared" ca="1" si="6"/>
        <v>#N/A</v>
      </c>
      <c r="N367" s="362" t="e">
        <f ca="1">IF(M367=M366,INDEX(INDIRECT(M366&amp;"!$n$106"):INDIRECT(M366&amp;"!$n$120"),MATCH(N366,INDIRECT(M366&amp;"!$n$106"):INDIRECT(M366&amp;"!$n$120"),0)+1),INDIRECT(M367&amp;"!"&amp;ADDRESS(L367,COLUMN($N358),4)))</f>
        <v>#N/A</v>
      </c>
      <c r="O367" s="431" t="e">
        <f t="shared" ca="1" si="4"/>
        <v>#VALUE!</v>
      </c>
      <c r="P367" s="422" t="str">
        <f ca="1">IFERROR(IF(Q367=0,"",IF(AB367="",(VLOOKUP(VLOOKUP($N367,INDIRECT(M367&amp;"!$N$106"):INDIRECT(M367&amp;"!$AS$120"),DAY($O$300)+1,FALSE),INDIRECT(M367&amp;"!$D$8"):INDIRECT(M367&amp;"!$F$17"),3,FALSE)*24+VLOOKUP($N367,INDIRECT(M367&amp;"!$N$148"):INDIRECT(M367&amp;"!$AS$162"),DAY($O$300)+1,FALSE)-VLOOKUP(VLOOKUP($N367,INDIRECT(M367&amp;"!$N$106"):INDIRECT(M367&amp;"!$AS$120"),DAY($O$300)+1,FALSE),INDIRECT(M367&amp;"!$D$8"):INDIRECT(M367&amp;"!$h$17"),5,FALSE))/24,AB367)),"")</f>
        <v/>
      </c>
      <c r="Q367" s="432" t="str">
        <f ca="1">IFERROR(VLOOKUP($N367,INDIRECT(M367&amp;"!$N$283"):INDIRECT(M367&amp;"!$AS$297"),DAY($O$300)+1,FALSE),"")</f>
        <v/>
      </c>
      <c r="R367" s="666"/>
      <c r="S367" s="667"/>
      <c r="T367" s="667"/>
      <c r="U367" s="667"/>
      <c r="V367" s="667"/>
      <c r="W367" s="668"/>
      <c r="Z367" s="474" t="e">
        <f t="shared" ca="1" si="9"/>
        <v>#N/A</v>
      </c>
      <c r="AA367" s="475" t="e">
        <f t="shared" ca="1" si="9"/>
        <v>#N/A</v>
      </c>
      <c r="AB367" s="468"/>
    </row>
    <row r="368" spans="12:28" ht="20.100000000000001" customHeight="1">
      <c r="L368" s="345" t="e">
        <f t="shared" ca="1" si="11"/>
        <v>#N/A</v>
      </c>
      <c r="M368" s="430" t="e">
        <f t="shared" ca="1" si="6"/>
        <v>#N/A</v>
      </c>
      <c r="N368" s="362" t="e">
        <f ca="1">IF(M368=M367,INDEX(INDIRECT(M367&amp;"!$n$106"):INDIRECT(M367&amp;"!$n$120"),MATCH(N367,INDIRECT(M367&amp;"!$n$106"):INDIRECT(M367&amp;"!$n$120"),0)+1),INDIRECT(M368&amp;"!"&amp;ADDRESS(L368,COLUMN($N359),4)))</f>
        <v>#N/A</v>
      </c>
      <c r="O368" s="431" t="e">
        <f t="shared" ca="1" si="4"/>
        <v>#VALUE!</v>
      </c>
      <c r="P368" s="422" t="str">
        <f ca="1">IFERROR(IF(Q368=0,"",IF(AB368="",(VLOOKUP(VLOOKUP($N368,INDIRECT(M368&amp;"!$N$106"):INDIRECT(M368&amp;"!$AS$120"),DAY($O$300)+1,FALSE),INDIRECT(M368&amp;"!$D$8"):INDIRECT(M368&amp;"!$F$17"),3,FALSE)*24+VLOOKUP($N368,INDIRECT(M368&amp;"!$N$148"):INDIRECT(M368&amp;"!$AS$162"),DAY($O$300)+1,FALSE)-VLOOKUP(VLOOKUP($N368,INDIRECT(M368&amp;"!$N$106"):INDIRECT(M368&amp;"!$AS$120"),DAY($O$300)+1,FALSE),INDIRECT(M368&amp;"!$D$8"):INDIRECT(M368&amp;"!$h$17"),5,FALSE))/24,AB368)),"")</f>
        <v/>
      </c>
      <c r="Q368" s="432" t="str">
        <f ca="1">IFERROR(VLOOKUP($N368,INDIRECT(M368&amp;"!$N$283"):INDIRECT(M368&amp;"!$AS$297"),DAY($O$300)+1,FALSE),"")</f>
        <v/>
      </c>
      <c r="R368" s="666"/>
      <c r="S368" s="667"/>
      <c r="T368" s="667"/>
      <c r="U368" s="667"/>
      <c r="V368" s="667"/>
      <c r="W368" s="668"/>
      <c r="Z368" s="474" t="e">
        <f t="shared" ca="1" si="9"/>
        <v>#N/A</v>
      </c>
      <c r="AA368" s="475" t="e">
        <f t="shared" ca="1" si="9"/>
        <v>#N/A</v>
      </c>
      <c r="AB368" s="468"/>
    </row>
    <row r="369" spans="12:28" ht="20.100000000000001" customHeight="1">
      <c r="L369" s="345" t="e">
        <f t="shared" ca="1" si="11"/>
        <v>#N/A</v>
      </c>
      <c r="M369" s="430" t="e">
        <f t="shared" ca="1" si="6"/>
        <v>#N/A</v>
      </c>
      <c r="N369" s="362" t="e">
        <f ca="1">IF(M369=M368,INDEX(INDIRECT(M368&amp;"!$n$106"):INDIRECT(M368&amp;"!$n$120"),MATCH(N368,INDIRECT(M368&amp;"!$n$106"):INDIRECT(M368&amp;"!$n$120"),0)+1),INDIRECT(M369&amp;"!"&amp;ADDRESS(L369,COLUMN($N360),4)))</f>
        <v>#N/A</v>
      </c>
      <c r="O369" s="431" t="e">
        <f t="shared" ca="1" si="4"/>
        <v>#VALUE!</v>
      </c>
      <c r="P369" s="422" t="str">
        <f ca="1">IFERROR(IF(Q369=0,"",IF(AB369="",(VLOOKUP(VLOOKUP($N369,INDIRECT(M369&amp;"!$N$106"):INDIRECT(M369&amp;"!$AS$120"),DAY($O$300)+1,FALSE),INDIRECT(M369&amp;"!$D$8"):INDIRECT(M369&amp;"!$F$17"),3,FALSE)*24+VLOOKUP($N369,INDIRECT(M369&amp;"!$N$148"):INDIRECT(M369&amp;"!$AS$162"),DAY($O$300)+1,FALSE)-VLOOKUP(VLOOKUP($N369,INDIRECT(M369&amp;"!$N$106"):INDIRECT(M369&amp;"!$AS$120"),DAY($O$300)+1,FALSE),INDIRECT(M369&amp;"!$D$8"):INDIRECT(M369&amp;"!$h$17"),5,FALSE))/24,AB369)),"")</f>
        <v/>
      </c>
      <c r="Q369" s="432" t="str">
        <f ca="1">IFERROR(VLOOKUP($N369,INDIRECT(M369&amp;"!$N$283"):INDIRECT(M369&amp;"!$AS$297"),DAY($O$300)+1,FALSE),"")</f>
        <v/>
      </c>
      <c r="R369" s="666"/>
      <c r="S369" s="667"/>
      <c r="T369" s="667"/>
      <c r="U369" s="667"/>
      <c r="V369" s="667"/>
      <c r="W369" s="668"/>
      <c r="Z369" s="474" t="e">
        <f t="shared" ca="1" si="9"/>
        <v>#N/A</v>
      </c>
      <c r="AA369" s="475" t="e">
        <f t="shared" ca="1" si="9"/>
        <v>#N/A</v>
      </c>
      <c r="AB369" s="468"/>
    </row>
    <row r="370" spans="12:28" ht="20.100000000000001" customHeight="1">
      <c r="L370" s="345" t="e">
        <f t="shared" ca="1" si="11"/>
        <v>#N/A</v>
      </c>
      <c r="M370" s="430" t="e">
        <f t="shared" ca="1" si="6"/>
        <v>#N/A</v>
      </c>
      <c r="N370" s="362" t="e">
        <f ca="1">IF(M370=M369,INDEX(INDIRECT(M369&amp;"!$n$106"):INDIRECT(M369&amp;"!$n$120"),MATCH(N369,INDIRECT(M369&amp;"!$n$106"):INDIRECT(M369&amp;"!$n$120"),0)+1),INDIRECT(M370&amp;"!"&amp;ADDRESS(L370,COLUMN($N361),4)))</f>
        <v>#N/A</v>
      </c>
      <c r="O370" s="431" t="e">
        <f t="shared" ca="1" si="4"/>
        <v>#VALUE!</v>
      </c>
      <c r="P370" s="422" t="str">
        <f ca="1">IFERROR(IF(Q370=0,"",IF(AB370="",(VLOOKUP(VLOOKUP($N370,INDIRECT(M370&amp;"!$N$106"):INDIRECT(M370&amp;"!$AS$120"),DAY($O$300)+1,FALSE),INDIRECT(M370&amp;"!$D$8"):INDIRECT(M370&amp;"!$F$17"),3,FALSE)*24+VLOOKUP($N370,INDIRECT(M370&amp;"!$N$148"):INDIRECT(M370&amp;"!$AS$162"),DAY($O$300)+1,FALSE)-VLOOKUP(VLOOKUP($N370,INDIRECT(M370&amp;"!$N$106"):INDIRECT(M370&amp;"!$AS$120"),DAY($O$300)+1,FALSE),INDIRECT(M370&amp;"!$D$8"):INDIRECT(M370&amp;"!$h$17"),5,FALSE))/24,AB370)),"")</f>
        <v/>
      </c>
      <c r="Q370" s="432" t="str">
        <f ca="1">IFERROR(VLOOKUP($N370,INDIRECT(M370&amp;"!$N$283"):INDIRECT(M370&amp;"!$AS$297"),DAY($O$300)+1,FALSE),"")</f>
        <v/>
      </c>
      <c r="R370" s="666"/>
      <c r="S370" s="667"/>
      <c r="T370" s="667"/>
      <c r="U370" s="667"/>
      <c r="V370" s="667"/>
      <c r="W370" s="668"/>
      <c r="Z370" s="474" t="e">
        <f t="shared" ca="1" si="9"/>
        <v>#N/A</v>
      </c>
      <c r="AA370" s="475" t="e">
        <f t="shared" ca="1" si="9"/>
        <v>#N/A</v>
      </c>
      <c r="AB370" s="468"/>
    </row>
    <row r="371" spans="12:28" ht="20.100000000000001" customHeight="1">
      <c r="L371" s="345" t="e">
        <f t="shared" ca="1" si="11"/>
        <v>#N/A</v>
      </c>
      <c r="M371" s="430" t="e">
        <f t="shared" ca="1" si="6"/>
        <v>#N/A</v>
      </c>
      <c r="N371" s="362" t="e">
        <f ca="1">IF(M371=M370,INDEX(INDIRECT(M370&amp;"!$n$106"):INDIRECT(M370&amp;"!$n$120"),MATCH(N370,INDIRECT(M370&amp;"!$n$106"):INDIRECT(M370&amp;"!$n$120"),0)+1),INDIRECT(M371&amp;"!"&amp;ADDRESS(L371,COLUMN($N362),4)))</f>
        <v>#N/A</v>
      </c>
      <c r="O371" s="431" t="e">
        <f t="shared" ca="1" si="4"/>
        <v>#VALUE!</v>
      </c>
      <c r="P371" s="422" t="str">
        <f ca="1">IFERROR(IF(Q371=0,"",IF(AB371="",(VLOOKUP(VLOOKUP($N371,INDIRECT(M371&amp;"!$N$106"):INDIRECT(M371&amp;"!$AS$120"),DAY($O$300)+1,FALSE),INDIRECT(M371&amp;"!$D$8"):INDIRECT(M371&amp;"!$F$17"),3,FALSE)*24+VLOOKUP($N371,INDIRECT(M371&amp;"!$N$148"):INDIRECT(M371&amp;"!$AS$162"),DAY($O$300)+1,FALSE)-VLOOKUP(VLOOKUP($N371,INDIRECT(M371&amp;"!$N$106"):INDIRECT(M371&amp;"!$AS$120"),DAY($O$300)+1,FALSE),INDIRECT(M371&amp;"!$D$8"):INDIRECT(M371&amp;"!$h$17"),5,FALSE))/24,AB371)),"")</f>
        <v/>
      </c>
      <c r="Q371" s="432" t="str">
        <f ca="1">IFERROR(VLOOKUP($N371,INDIRECT(M371&amp;"!$N$283"):INDIRECT(M371&amp;"!$AS$297"),DAY($O$300)+1,FALSE),"")</f>
        <v/>
      </c>
      <c r="R371" s="666"/>
      <c r="S371" s="667"/>
      <c r="T371" s="667"/>
      <c r="U371" s="667"/>
      <c r="V371" s="667"/>
      <c r="W371" s="668"/>
      <c r="Z371" s="474" t="e">
        <f t="shared" ca="1" si="9"/>
        <v>#N/A</v>
      </c>
      <c r="AA371" s="475" t="e">
        <f t="shared" ca="1" si="9"/>
        <v>#N/A</v>
      </c>
      <c r="AB371" s="468"/>
    </row>
    <row r="372" spans="12:28" ht="20.100000000000001" customHeight="1">
      <c r="L372" s="345" t="e">
        <f t="shared" ca="1" si="11"/>
        <v>#N/A</v>
      </c>
      <c r="M372" s="430" t="e">
        <f t="shared" ca="1" si="6"/>
        <v>#N/A</v>
      </c>
      <c r="N372" s="362" t="e">
        <f ca="1">IF(M372=M371,INDEX(INDIRECT(M371&amp;"!$n$106"):INDIRECT(M371&amp;"!$n$120"),MATCH(N371,INDIRECT(M371&amp;"!$n$106"):INDIRECT(M371&amp;"!$n$120"),0)+1),INDIRECT(M372&amp;"!"&amp;ADDRESS(L372,COLUMN($N363),4)))</f>
        <v>#N/A</v>
      </c>
      <c r="O372" s="431" t="e">
        <f t="shared" ca="1" si="4"/>
        <v>#VALUE!</v>
      </c>
      <c r="P372" s="422" t="str">
        <f ca="1">IFERROR(IF(Q372=0,"",IF(AB372="",(VLOOKUP(VLOOKUP($N372,INDIRECT(M372&amp;"!$N$106"):INDIRECT(M372&amp;"!$AS$120"),DAY($O$300)+1,FALSE),INDIRECT(M372&amp;"!$D$8"):INDIRECT(M372&amp;"!$F$17"),3,FALSE)*24+VLOOKUP($N372,INDIRECT(M372&amp;"!$N$148"):INDIRECT(M372&amp;"!$AS$162"),DAY($O$300)+1,FALSE)-VLOOKUP(VLOOKUP($N372,INDIRECT(M372&amp;"!$N$106"):INDIRECT(M372&amp;"!$AS$120"),DAY($O$300)+1,FALSE),INDIRECT(M372&amp;"!$D$8"):INDIRECT(M372&amp;"!$h$17"),5,FALSE))/24,AB372)),"")</f>
        <v/>
      </c>
      <c r="Q372" s="432" t="str">
        <f ca="1">IFERROR(VLOOKUP($N372,INDIRECT(M372&amp;"!$N$283"):INDIRECT(M372&amp;"!$AS$297"),DAY($O$300)+1,FALSE),"")</f>
        <v/>
      </c>
      <c r="R372" s="666"/>
      <c r="S372" s="667"/>
      <c r="T372" s="667"/>
      <c r="U372" s="667"/>
      <c r="V372" s="667"/>
      <c r="W372" s="668"/>
      <c r="Z372" s="474" t="e">
        <f t="shared" ref="Z372:AA389" ca="1" si="12">M372</f>
        <v>#N/A</v>
      </c>
      <c r="AA372" s="475" t="e">
        <f t="shared" ca="1" si="12"/>
        <v>#N/A</v>
      </c>
      <c r="AB372" s="468"/>
    </row>
    <row r="373" spans="12:28" ht="20.100000000000001" customHeight="1">
      <c r="L373" s="345" t="e">
        <f t="shared" ca="1" si="11"/>
        <v>#N/A</v>
      </c>
      <c r="M373" s="430" t="e">
        <f t="shared" ca="1" si="6"/>
        <v>#N/A</v>
      </c>
      <c r="N373" s="362" t="e">
        <f ca="1">IF(M373=M372,INDEX(INDIRECT(M372&amp;"!$n$106"):INDIRECT(M372&amp;"!$n$120"),MATCH(N372,INDIRECT(M372&amp;"!$n$106"):INDIRECT(M372&amp;"!$n$120"),0)+1),INDIRECT(M373&amp;"!"&amp;ADDRESS(L373,COLUMN($N364),4)))</f>
        <v>#N/A</v>
      </c>
      <c r="O373" s="431" t="e">
        <f t="shared" ref="O373:O389" ca="1" si="13">IF(P373*24&gt;Q373,(P373*24-Q373)/24,(24-(Q373-P373*24))/24)</f>
        <v>#VALUE!</v>
      </c>
      <c r="P373" s="422" t="str">
        <f ca="1">IFERROR(IF(Q373=0,"",IF(AB373="",(VLOOKUP(VLOOKUP($N373,INDIRECT(M373&amp;"!$N$106"):INDIRECT(M373&amp;"!$AS$120"),DAY($O$300)+1,FALSE),INDIRECT(M373&amp;"!$D$8"):INDIRECT(M373&amp;"!$F$17"),3,FALSE)*24+VLOOKUP($N373,INDIRECT(M373&amp;"!$N$148"):INDIRECT(M373&amp;"!$AS$162"),DAY($O$300)+1,FALSE)-VLOOKUP(VLOOKUP($N373,INDIRECT(M373&amp;"!$N$106"):INDIRECT(M373&amp;"!$AS$120"),DAY($O$300)+1,FALSE),INDIRECT(M373&amp;"!$D$8"):INDIRECT(M373&amp;"!$h$17"),5,FALSE))/24,AB373)),"")</f>
        <v/>
      </c>
      <c r="Q373" s="432" t="str">
        <f ca="1">IFERROR(VLOOKUP($N373,INDIRECT(M373&amp;"!$N$283"):INDIRECT(M373&amp;"!$AS$297"),DAY($O$300)+1,FALSE),"")</f>
        <v/>
      </c>
      <c r="R373" s="666"/>
      <c r="S373" s="667"/>
      <c r="T373" s="667"/>
      <c r="U373" s="667"/>
      <c r="V373" s="667"/>
      <c r="W373" s="668"/>
      <c r="Z373" s="474" t="e">
        <f t="shared" ca="1" si="12"/>
        <v>#N/A</v>
      </c>
      <c r="AA373" s="475" t="e">
        <f t="shared" ca="1" si="12"/>
        <v>#N/A</v>
      </c>
      <c r="AB373" s="468"/>
    </row>
    <row r="374" spans="12:28" ht="20.100000000000001" customHeight="1">
      <c r="L374" s="345" t="e">
        <f t="shared" ca="1" si="11"/>
        <v>#N/A</v>
      </c>
      <c r="M374" s="430" t="e">
        <f t="shared" ref="M374:M389" ca="1" si="14">IF(ROW()-ROW($O$307)&lt;=HLOOKUP(M373,$N$295:$W$297,3,FALSE),M373,INDIRECT(ADDRESS(ROW($M$295),HLOOKUP(M373,$N$295:$W$298,4,FALSE)+1,4)))</f>
        <v>#N/A</v>
      </c>
      <c r="N374" s="362" t="e">
        <f ca="1">IF(M374=M373,INDEX(INDIRECT(M373&amp;"!$n$106"):INDIRECT(M373&amp;"!$n$120"),MATCH(N373,INDIRECT(M373&amp;"!$n$106"):INDIRECT(M373&amp;"!$n$120"),0)+1),INDIRECT(M374&amp;"!"&amp;ADDRESS(L374,COLUMN($N365),4)))</f>
        <v>#N/A</v>
      </c>
      <c r="O374" s="431" t="e">
        <f t="shared" ca="1" si="13"/>
        <v>#VALUE!</v>
      </c>
      <c r="P374" s="422" t="str">
        <f ca="1">IFERROR(IF(Q374=0,"",IF(AB374="",(VLOOKUP(VLOOKUP($N374,INDIRECT(M374&amp;"!$N$106"):INDIRECT(M374&amp;"!$AS$120"),DAY($O$300)+1,FALSE),INDIRECT(M374&amp;"!$D$8"):INDIRECT(M374&amp;"!$F$17"),3,FALSE)*24+VLOOKUP($N374,INDIRECT(M374&amp;"!$N$148"):INDIRECT(M374&amp;"!$AS$162"),DAY($O$300)+1,FALSE)-VLOOKUP(VLOOKUP($N374,INDIRECT(M374&amp;"!$N$106"):INDIRECT(M374&amp;"!$AS$120"),DAY($O$300)+1,FALSE),INDIRECT(M374&amp;"!$D$8"):INDIRECT(M374&amp;"!$h$17"),5,FALSE))/24,AB374)),"")</f>
        <v/>
      </c>
      <c r="Q374" s="432" t="str">
        <f ca="1">IFERROR(VLOOKUP($N374,INDIRECT(M374&amp;"!$N$283"):INDIRECT(M374&amp;"!$AS$297"),DAY($O$300)+1,FALSE),"")</f>
        <v/>
      </c>
      <c r="R374" s="666"/>
      <c r="S374" s="667"/>
      <c r="T374" s="667"/>
      <c r="U374" s="667"/>
      <c r="V374" s="667"/>
      <c r="W374" s="668"/>
      <c r="Z374" s="474" t="e">
        <f t="shared" ca="1" si="12"/>
        <v>#N/A</v>
      </c>
      <c r="AA374" s="475" t="e">
        <f t="shared" ca="1" si="12"/>
        <v>#N/A</v>
      </c>
      <c r="AB374" s="468"/>
    </row>
    <row r="375" spans="12:28" ht="20.100000000000001" customHeight="1">
      <c r="L375" s="345" t="e">
        <f t="shared" ca="1" si="11"/>
        <v>#N/A</v>
      </c>
      <c r="M375" s="430" t="e">
        <f t="shared" ca="1" si="14"/>
        <v>#N/A</v>
      </c>
      <c r="N375" s="362" t="e">
        <f ca="1">IF(M375=M374,INDEX(INDIRECT(M374&amp;"!$n$106"):INDIRECT(M374&amp;"!$n$120"),MATCH(N374,INDIRECT(M374&amp;"!$n$106"):INDIRECT(M374&amp;"!$n$120"),0)+1),INDIRECT(M375&amp;"!"&amp;ADDRESS(L375,COLUMN($N366),4)))</f>
        <v>#N/A</v>
      </c>
      <c r="O375" s="431" t="e">
        <f t="shared" ca="1" si="13"/>
        <v>#VALUE!</v>
      </c>
      <c r="P375" s="422" t="str">
        <f ca="1">IFERROR(IF(Q375=0,"",IF(AB375="",(VLOOKUP(VLOOKUP($N375,INDIRECT(M375&amp;"!$N$106"):INDIRECT(M375&amp;"!$AS$120"),DAY($O$300)+1,FALSE),INDIRECT(M375&amp;"!$D$8"):INDIRECT(M375&amp;"!$F$17"),3,FALSE)*24+VLOOKUP($N375,INDIRECT(M375&amp;"!$N$148"):INDIRECT(M375&amp;"!$AS$162"),DAY($O$300)+1,FALSE)-VLOOKUP(VLOOKUP($N375,INDIRECT(M375&amp;"!$N$106"):INDIRECT(M375&amp;"!$AS$120"),DAY($O$300)+1,FALSE),INDIRECT(M375&amp;"!$D$8"):INDIRECT(M375&amp;"!$h$17"),5,FALSE))/24,AB375)),"")</f>
        <v/>
      </c>
      <c r="Q375" s="432" t="str">
        <f ca="1">IFERROR(VLOOKUP($N375,INDIRECT(M375&amp;"!$N$283"):INDIRECT(M375&amp;"!$AS$297"),DAY($O$300)+1,FALSE),"")</f>
        <v/>
      </c>
      <c r="R375" s="666"/>
      <c r="S375" s="667"/>
      <c r="T375" s="667"/>
      <c r="U375" s="667"/>
      <c r="V375" s="667"/>
      <c r="W375" s="668"/>
      <c r="Z375" s="474" t="e">
        <f t="shared" ca="1" si="12"/>
        <v>#N/A</v>
      </c>
      <c r="AA375" s="475" t="e">
        <f t="shared" ca="1" si="12"/>
        <v>#N/A</v>
      </c>
      <c r="AB375" s="468"/>
    </row>
    <row r="376" spans="12:28" ht="20.100000000000001" customHeight="1">
      <c r="L376" s="345" t="e">
        <f t="shared" ca="1" si="11"/>
        <v>#N/A</v>
      </c>
      <c r="M376" s="430" t="e">
        <f t="shared" ca="1" si="14"/>
        <v>#N/A</v>
      </c>
      <c r="N376" s="362" t="e">
        <f ca="1">IF(M376=M375,INDEX(INDIRECT(M375&amp;"!$n$106"):INDIRECT(M375&amp;"!$n$120"),MATCH(N375,INDIRECT(M375&amp;"!$n$106"):INDIRECT(M375&amp;"!$n$120"),0)+1),INDIRECT(M376&amp;"!"&amp;ADDRESS(L376,COLUMN($N367),4)))</f>
        <v>#N/A</v>
      </c>
      <c r="O376" s="431" t="e">
        <f t="shared" ca="1" si="13"/>
        <v>#VALUE!</v>
      </c>
      <c r="P376" s="422" t="str">
        <f ca="1">IFERROR(IF(Q376=0,"",IF(AB376="",(VLOOKUP(VLOOKUP($N376,INDIRECT(M376&amp;"!$N$106"):INDIRECT(M376&amp;"!$AS$120"),DAY($O$300)+1,FALSE),INDIRECT(M376&amp;"!$D$8"):INDIRECT(M376&amp;"!$F$17"),3,FALSE)*24+VLOOKUP($N376,INDIRECT(M376&amp;"!$N$148"):INDIRECT(M376&amp;"!$AS$162"),DAY($O$300)+1,FALSE)-VLOOKUP(VLOOKUP($N376,INDIRECT(M376&amp;"!$N$106"):INDIRECT(M376&amp;"!$AS$120"),DAY($O$300)+1,FALSE),INDIRECT(M376&amp;"!$D$8"):INDIRECT(M376&amp;"!$h$17"),5,FALSE))/24,AB376)),"")</f>
        <v/>
      </c>
      <c r="Q376" s="432" t="str">
        <f ca="1">IFERROR(VLOOKUP($N376,INDIRECT(M376&amp;"!$N$283"):INDIRECT(M376&amp;"!$AS$297"),DAY($O$300)+1,FALSE),"")</f>
        <v/>
      </c>
      <c r="R376" s="666"/>
      <c r="S376" s="667"/>
      <c r="T376" s="667"/>
      <c r="U376" s="667"/>
      <c r="V376" s="667"/>
      <c r="W376" s="668"/>
      <c r="Z376" s="474" t="e">
        <f t="shared" ca="1" si="12"/>
        <v>#N/A</v>
      </c>
      <c r="AA376" s="475" t="e">
        <f t="shared" ca="1" si="12"/>
        <v>#N/A</v>
      </c>
      <c r="AB376" s="468"/>
    </row>
    <row r="377" spans="12:28" ht="20.100000000000001" customHeight="1">
      <c r="L377" s="345" t="e">
        <f t="shared" ca="1" si="11"/>
        <v>#N/A</v>
      </c>
      <c r="M377" s="430" t="e">
        <f t="shared" ca="1" si="14"/>
        <v>#N/A</v>
      </c>
      <c r="N377" s="362" t="e">
        <f ca="1">IF(M377=M376,INDEX(INDIRECT(M376&amp;"!$n$106"):INDIRECT(M376&amp;"!$n$120"),MATCH(N376,INDIRECT(M376&amp;"!$n$106"):INDIRECT(M376&amp;"!$n$120"),0)+1),INDIRECT(M377&amp;"!"&amp;ADDRESS(L377,COLUMN($N368),4)))</f>
        <v>#N/A</v>
      </c>
      <c r="O377" s="431" t="e">
        <f t="shared" ca="1" si="13"/>
        <v>#VALUE!</v>
      </c>
      <c r="P377" s="422" t="str">
        <f ca="1">IFERROR(IF(Q377=0,"",IF(AB377="",(VLOOKUP(VLOOKUP($N377,INDIRECT(M377&amp;"!$N$106"):INDIRECT(M377&amp;"!$AS$120"),DAY($O$300)+1,FALSE),INDIRECT(M377&amp;"!$D$8"):INDIRECT(M377&amp;"!$F$17"),3,FALSE)*24+VLOOKUP($N377,INDIRECT(M377&amp;"!$N$148"):INDIRECT(M377&amp;"!$AS$162"),DAY($O$300)+1,FALSE)-VLOOKUP(VLOOKUP($N377,INDIRECT(M377&amp;"!$N$106"):INDIRECT(M377&amp;"!$AS$120"),DAY($O$300)+1,FALSE),INDIRECT(M377&amp;"!$D$8"):INDIRECT(M377&amp;"!$h$17"),5,FALSE))/24,AB377)),"")</f>
        <v/>
      </c>
      <c r="Q377" s="432" t="str">
        <f ca="1">IFERROR(VLOOKUP($N377,INDIRECT(M377&amp;"!$N$283"):INDIRECT(M377&amp;"!$AS$297"),DAY($O$300)+1,FALSE),"")</f>
        <v/>
      </c>
      <c r="R377" s="666"/>
      <c r="S377" s="667"/>
      <c r="T377" s="667"/>
      <c r="U377" s="667"/>
      <c r="V377" s="667"/>
      <c r="W377" s="668"/>
      <c r="Z377" s="474" t="e">
        <f t="shared" ca="1" si="12"/>
        <v>#N/A</v>
      </c>
      <c r="AA377" s="475" t="e">
        <f t="shared" ca="1" si="12"/>
        <v>#N/A</v>
      </c>
      <c r="AB377" s="468"/>
    </row>
    <row r="378" spans="12:28" ht="20.100000000000001" customHeight="1">
      <c r="L378" s="345" t="e">
        <f t="shared" ca="1" si="11"/>
        <v>#N/A</v>
      </c>
      <c r="M378" s="430" t="e">
        <f t="shared" ca="1" si="14"/>
        <v>#N/A</v>
      </c>
      <c r="N378" s="362" t="e">
        <f ca="1">IF(M378=M377,INDEX(INDIRECT(M377&amp;"!$n$106"):INDIRECT(M377&amp;"!$n$120"),MATCH(N377,INDIRECT(M377&amp;"!$n$106"):INDIRECT(M377&amp;"!$n$120"),0)+1),INDIRECT(M378&amp;"!"&amp;ADDRESS(L378,COLUMN($N369),4)))</f>
        <v>#N/A</v>
      </c>
      <c r="O378" s="431" t="e">
        <f t="shared" ca="1" si="13"/>
        <v>#VALUE!</v>
      </c>
      <c r="P378" s="422" t="str">
        <f ca="1">IFERROR(IF(Q378=0,"",IF(AB378="",(VLOOKUP(VLOOKUP($N378,INDIRECT(M378&amp;"!$N$106"):INDIRECT(M378&amp;"!$AS$120"),DAY($O$300)+1,FALSE),INDIRECT(M378&amp;"!$D$8"):INDIRECT(M378&amp;"!$F$17"),3,FALSE)*24+VLOOKUP($N378,INDIRECT(M378&amp;"!$N$148"):INDIRECT(M378&amp;"!$AS$162"),DAY($O$300)+1,FALSE)-VLOOKUP(VLOOKUP($N378,INDIRECT(M378&amp;"!$N$106"):INDIRECT(M378&amp;"!$AS$120"),DAY($O$300)+1,FALSE),INDIRECT(M378&amp;"!$D$8"):INDIRECT(M378&amp;"!$h$17"),5,FALSE))/24,AB378)),"")</f>
        <v/>
      </c>
      <c r="Q378" s="432" t="str">
        <f ca="1">IFERROR(VLOOKUP($N378,INDIRECT(M378&amp;"!$N$283"):INDIRECT(M378&amp;"!$AS$297"),DAY($O$300)+1,FALSE),"")</f>
        <v/>
      </c>
      <c r="R378" s="666"/>
      <c r="S378" s="667"/>
      <c r="T378" s="667"/>
      <c r="U378" s="667"/>
      <c r="V378" s="667"/>
      <c r="W378" s="668"/>
      <c r="Z378" s="474" t="e">
        <f t="shared" ca="1" si="12"/>
        <v>#N/A</v>
      </c>
      <c r="AA378" s="475" t="e">
        <f t="shared" ca="1" si="12"/>
        <v>#N/A</v>
      </c>
      <c r="AB378" s="468"/>
    </row>
    <row r="379" spans="12:28" ht="20.100000000000001" customHeight="1">
      <c r="L379" s="345" t="e">
        <f t="shared" ref="L379:L386" ca="1" si="15">IF(M379=M378,L378+1,106)</f>
        <v>#N/A</v>
      </c>
      <c r="M379" s="430" t="e">
        <f t="shared" ca="1" si="14"/>
        <v>#N/A</v>
      </c>
      <c r="N379" s="362" t="e">
        <f ca="1">IF(M379=M378,INDEX(INDIRECT(M378&amp;"!$n$106"):INDIRECT(M378&amp;"!$n$120"),MATCH(N378,INDIRECT(M378&amp;"!$n$106"):INDIRECT(M378&amp;"!$n$120"),0)+1),INDIRECT(M379&amp;"!"&amp;ADDRESS(L379,COLUMN($N370),4)))</f>
        <v>#N/A</v>
      </c>
      <c r="O379" s="431" t="e">
        <f t="shared" ca="1" si="13"/>
        <v>#VALUE!</v>
      </c>
      <c r="P379" s="422" t="str">
        <f ca="1">IFERROR(IF(Q379=0,"",IF(AB379="",(VLOOKUP(VLOOKUP($N379,INDIRECT(M379&amp;"!$N$106"):INDIRECT(M379&amp;"!$AS$120"),DAY($O$300)+1,FALSE),INDIRECT(M379&amp;"!$D$8"):INDIRECT(M379&amp;"!$F$17"),3,FALSE)*24+VLOOKUP($N379,INDIRECT(M379&amp;"!$N$148"):INDIRECT(M379&amp;"!$AS$162"),DAY($O$300)+1,FALSE)-VLOOKUP(VLOOKUP($N379,INDIRECT(M379&amp;"!$N$106"):INDIRECT(M379&amp;"!$AS$120"),DAY($O$300)+1,FALSE),INDIRECT(M379&amp;"!$D$8"):INDIRECT(M379&amp;"!$h$17"),5,FALSE))/24,AB379)),"")</f>
        <v/>
      </c>
      <c r="Q379" s="432" t="str">
        <f ca="1">IFERROR(VLOOKUP($N379,INDIRECT(M379&amp;"!$N$283"):INDIRECT(M379&amp;"!$AS$297"),DAY($O$300)+1,FALSE),"")</f>
        <v/>
      </c>
      <c r="R379" s="666"/>
      <c r="S379" s="667"/>
      <c r="T379" s="667"/>
      <c r="U379" s="667"/>
      <c r="V379" s="667"/>
      <c r="W379" s="668"/>
      <c r="Z379" s="474" t="e">
        <f t="shared" ca="1" si="12"/>
        <v>#N/A</v>
      </c>
      <c r="AA379" s="475" t="e">
        <f t="shared" ca="1" si="12"/>
        <v>#N/A</v>
      </c>
      <c r="AB379" s="468"/>
    </row>
    <row r="380" spans="12:28" ht="20.100000000000001" customHeight="1">
      <c r="L380" s="345" t="e">
        <f t="shared" ca="1" si="15"/>
        <v>#N/A</v>
      </c>
      <c r="M380" s="430" t="e">
        <f t="shared" ca="1" si="14"/>
        <v>#N/A</v>
      </c>
      <c r="N380" s="362" t="e">
        <f ca="1">IF(M380=M379,INDEX(INDIRECT(M379&amp;"!$n$106"):INDIRECT(M379&amp;"!$n$120"),MATCH(N379,INDIRECT(M379&amp;"!$n$106"):INDIRECT(M379&amp;"!$n$120"),0)+1),INDIRECT(M380&amp;"!"&amp;ADDRESS(L380,COLUMN($N371),4)))</f>
        <v>#N/A</v>
      </c>
      <c r="O380" s="431" t="e">
        <f t="shared" ca="1" si="13"/>
        <v>#VALUE!</v>
      </c>
      <c r="P380" s="422" t="str">
        <f ca="1">IFERROR(IF(Q380=0,"",IF(AB380="",(VLOOKUP(VLOOKUP($N380,INDIRECT(M380&amp;"!$N$106"):INDIRECT(M380&amp;"!$AS$120"),DAY($O$300)+1,FALSE),INDIRECT(M380&amp;"!$D$8"):INDIRECT(M380&amp;"!$F$17"),3,FALSE)*24+VLOOKUP($N380,INDIRECT(M380&amp;"!$N$148"):INDIRECT(M380&amp;"!$AS$162"),DAY($O$300)+1,FALSE)-VLOOKUP(VLOOKUP($N380,INDIRECT(M380&amp;"!$N$106"):INDIRECT(M380&amp;"!$AS$120"),DAY($O$300)+1,FALSE),INDIRECT(M380&amp;"!$D$8"):INDIRECT(M380&amp;"!$h$17"),5,FALSE))/24,AB380)),"")</f>
        <v/>
      </c>
      <c r="Q380" s="432" t="str">
        <f ca="1">IFERROR(VLOOKUP($N380,INDIRECT(M380&amp;"!$N$283"):INDIRECT(M380&amp;"!$AS$297"),DAY($O$300)+1,FALSE),"")</f>
        <v/>
      </c>
      <c r="R380" s="666"/>
      <c r="S380" s="667"/>
      <c r="T380" s="667"/>
      <c r="U380" s="667"/>
      <c r="V380" s="667"/>
      <c r="W380" s="668"/>
      <c r="Z380" s="474" t="e">
        <f t="shared" ca="1" si="12"/>
        <v>#N/A</v>
      </c>
      <c r="AA380" s="475" t="e">
        <f t="shared" ca="1" si="12"/>
        <v>#N/A</v>
      </c>
      <c r="AB380" s="468"/>
    </row>
    <row r="381" spans="12:28" ht="20.100000000000001" customHeight="1">
      <c r="L381" s="345" t="e">
        <f t="shared" ca="1" si="15"/>
        <v>#N/A</v>
      </c>
      <c r="M381" s="430" t="e">
        <f t="shared" ca="1" si="14"/>
        <v>#N/A</v>
      </c>
      <c r="N381" s="362" t="e">
        <f ca="1">IF(M381=M380,INDEX(INDIRECT(M380&amp;"!$n$106"):INDIRECT(M380&amp;"!$n$120"),MATCH(N380,INDIRECT(M380&amp;"!$n$106"):INDIRECT(M380&amp;"!$n$120"),0)+1),INDIRECT(M381&amp;"!"&amp;ADDRESS(L381,COLUMN($N372),4)))</f>
        <v>#N/A</v>
      </c>
      <c r="O381" s="431" t="e">
        <f t="shared" ca="1" si="13"/>
        <v>#VALUE!</v>
      </c>
      <c r="P381" s="422" t="str">
        <f ca="1">IFERROR(IF(Q381=0,"",IF(AB381="",(VLOOKUP(VLOOKUP($N381,INDIRECT(M381&amp;"!$N$106"):INDIRECT(M381&amp;"!$AS$120"),DAY($O$300)+1,FALSE),INDIRECT(M381&amp;"!$D$8"):INDIRECT(M381&amp;"!$F$17"),3,FALSE)*24+VLOOKUP($N381,INDIRECT(M381&amp;"!$N$148"):INDIRECT(M381&amp;"!$AS$162"),DAY($O$300)+1,FALSE)-VLOOKUP(VLOOKUP($N381,INDIRECT(M381&amp;"!$N$106"):INDIRECT(M381&amp;"!$AS$120"),DAY($O$300)+1,FALSE),INDIRECT(M381&amp;"!$D$8"):INDIRECT(M381&amp;"!$h$17"),5,FALSE))/24,AB381)),"")</f>
        <v/>
      </c>
      <c r="Q381" s="432" t="str">
        <f ca="1">IFERROR(VLOOKUP($N381,INDIRECT(M381&amp;"!$N$283"):INDIRECT(M381&amp;"!$AS$297"),DAY($O$300)+1,FALSE),"")</f>
        <v/>
      </c>
      <c r="R381" s="666"/>
      <c r="S381" s="667"/>
      <c r="T381" s="667"/>
      <c r="U381" s="667"/>
      <c r="V381" s="667"/>
      <c r="W381" s="668"/>
      <c r="Z381" s="474" t="e">
        <f t="shared" ca="1" si="12"/>
        <v>#N/A</v>
      </c>
      <c r="AA381" s="475" t="e">
        <f t="shared" ca="1" si="12"/>
        <v>#N/A</v>
      </c>
      <c r="AB381" s="468"/>
    </row>
    <row r="382" spans="12:28" ht="20.100000000000001" customHeight="1">
      <c r="L382" s="345" t="e">
        <f t="shared" ca="1" si="15"/>
        <v>#N/A</v>
      </c>
      <c r="M382" s="430" t="e">
        <f t="shared" ca="1" si="14"/>
        <v>#N/A</v>
      </c>
      <c r="N382" s="362" t="e">
        <f ca="1">IF(M382=M381,INDEX(INDIRECT(M381&amp;"!$n$106"):INDIRECT(M381&amp;"!$n$120"),MATCH(N381,INDIRECT(M381&amp;"!$n$106"):INDIRECT(M381&amp;"!$n$120"),0)+1),INDIRECT(M382&amp;"!"&amp;ADDRESS(L382,COLUMN($N373),4)))</f>
        <v>#N/A</v>
      </c>
      <c r="O382" s="431" t="e">
        <f t="shared" ca="1" si="13"/>
        <v>#VALUE!</v>
      </c>
      <c r="P382" s="422" t="str">
        <f ca="1">IFERROR(IF(Q382=0,"",IF(AB382="",(VLOOKUP(VLOOKUP($N382,INDIRECT(M382&amp;"!$N$106"):INDIRECT(M382&amp;"!$AS$120"),DAY($O$300)+1,FALSE),INDIRECT(M382&amp;"!$D$8"):INDIRECT(M382&amp;"!$F$17"),3,FALSE)*24+VLOOKUP($N382,INDIRECT(M382&amp;"!$N$148"):INDIRECT(M382&amp;"!$AS$162"),DAY($O$300)+1,FALSE)-VLOOKUP(VLOOKUP($N382,INDIRECT(M382&amp;"!$N$106"):INDIRECT(M382&amp;"!$AS$120"),DAY($O$300)+1,FALSE),INDIRECT(M382&amp;"!$D$8"):INDIRECT(M382&amp;"!$h$17"),5,FALSE))/24,AB382)),"")</f>
        <v/>
      </c>
      <c r="Q382" s="432" t="str">
        <f ca="1">IFERROR(VLOOKUP($N382,INDIRECT(M382&amp;"!$N$283"):INDIRECT(M382&amp;"!$AS$297"),DAY($O$300)+1,FALSE),"")</f>
        <v/>
      </c>
      <c r="R382" s="666"/>
      <c r="S382" s="667"/>
      <c r="T382" s="667"/>
      <c r="U382" s="667"/>
      <c r="V382" s="667"/>
      <c r="W382" s="668"/>
      <c r="Z382" s="474" t="e">
        <f t="shared" ca="1" si="12"/>
        <v>#N/A</v>
      </c>
      <c r="AA382" s="475" t="e">
        <f t="shared" ca="1" si="12"/>
        <v>#N/A</v>
      </c>
      <c r="AB382" s="468"/>
    </row>
    <row r="383" spans="12:28" ht="20.100000000000001" customHeight="1">
      <c r="L383" s="345" t="e">
        <f t="shared" ca="1" si="15"/>
        <v>#N/A</v>
      </c>
      <c r="M383" s="430" t="e">
        <f t="shared" ca="1" si="14"/>
        <v>#N/A</v>
      </c>
      <c r="N383" s="362" t="e">
        <f ca="1">IF(M383=M382,INDEX(INDIRECT(M382&amp;"!$n$106"):INDIRECT(M382&amp;"!$n$120"),MATCH(N382,INDIRECT(M382&amp;"!$n$106"):INDIRECT(M382&amp;"!$n$120"),0)+1),INDIRECT(M383&amp;"!"&amp;ADDRESS(L383,COLUMN($N374),4)))</f>
        <v>#N/A</v>
      </c>
      <c r="O383" s="431" t="e">
        <f t="shared" ca="1" si="13"/>
        <v>#VALUE!</v>
      </c>
      <c r="P383" s="422" t="str">
        <f ca="1">IFERROR(IF(Q383=0,"",IF(AB383="",(VLOOKUP(VLOOKUP($N383,INDIRECT(M383&amp;"!$N$106"):INDIRECT(M383&amp;"!$AS$120"),DAY($O$300)+1,FALSE),INDIRECT(M383&amp;"!$D$8"):INDIRECT(M383&amp;"!$F$17"),3,FALSE)*24+VLOOKUP($N383,INDIRECT(M383&amp;"!$N$148"):INDIRECT(M383&amp;"!$AS$162"),DAY($O$300)+1,FALSE)-VLOOKUP(VLOOKUP($N383,INDIRECT(M383&amp;"!$N$106"):INDIRECT(M383&amp;"!$AS$120"),DAY($O$300)+1,FALSE),INDIRECT(M383&amp;"!$D$8"):INDIRECT(M383&amp;"!$h$17"),5,FALSE))/24,AB383)),"")</f>
        <v/>
      </c>
      <c r="Q383" s="432" t="str">
        <f ca="1">IFERROR(VLOOKUP($N383,INDIRECT(M383&amp;"!$N$283"):INDIRECT(M383&amp;"!$AS$297"),DAY($O$300)+1,FALSE),"")</f>
        <v/>
      </c>
      <c r="R383" s="666"/>
      <c r="S383" s="667"/>
      <c r="T383" s="667"/>
      <c r="U383" s="667"/>
      <c r="V383" s="667"/>
      <c r="W383" s="668"/>
      <c r="Z383" s="474" t="e">
        <f t="shared" ca="1" si="12"/>
        <v>#N/A</v>
      </c>
      <c r="AA383" s="475" t="e">
        <f t="shared" ca="1" si="12"/>
        <v>#N/A</v>
      </c>
      <c r="AB383" s="468"/>
    </row>
    <row r="384" spans="12:28" ht="20.100000000000001" customHeight="1">
      <c r="L384" s="345" t="e">
        <f t="shared" ca="1" si="15"/>
        <v>#N/A</v>
      </c>
      <c r="M384" s="430" t="e">
        <f t="shared" ca="1" si="14"/>
        <v>#N/A</v>
      </c>
      <c r="N384" s="362" t="e">
        <f ca="1">IF(M384=M383,INDEX(INDIRECT(M383&amp;"!$n$106"):INDIRECT(M383&amp;"!$n$120"),MATCH(N383,INDIRECT(M383&amp;"!$n$106"):INDIRECT(M383&amp;"!$n$120"),0)+1),INDIRECT(M384&amp;"!"&amp;ADDRESS(L384,COLUMN($N375),4)))</f>
        <v>#N/A</v>
      </c>
      <c r="O384" s="431" t="e">
        <f t="shared" ca="1" si="13"/>
        <v>#VALUE!</v>
      </c>
      <c r="P384" s="422" t="str">
        <f ca="1">IFERROR(IF(Q384=0,"",IF(AB384="",(VLOOKUP(VLOOKUP($N384,INDIRECT(M384&amp;"!$N$106"):INDIRECT(M384&amp;"!$AS$120"),DAY($O$300)+1,FALSE),INDIRECT(M384&amp;"!$D$8"):INDIRECT(M384&amp;"!$F$17"),3,FALSE)*24+VLOOKUP($N384,INDIRECT(M384&amp;"!$N$148"):INDIRECT(M384&amp;"!$AS$162"),DAY($O$300)+1,FALSE)-VLOOKUP(VLOOKUP($N384,INDIRECT(M384&amp;"!$N$106"):INDIRECT(M384&amp;"!$AS$120"),DAY($O$300)+1,FALSE),INDIRECT(M384&amp;"!$D$8"):INDIRECT(M384&amp;"!$h$17"),5,FALSE))/24,AB384)),"")</f>
        <v/>
      </c>
      <c r="Q384" s="432" t="str">
        <f ca="1">IFERROR(VLOOKUP($N384,INDIRECT(M384&amp;"!$N$283"):INDIRECT(M384&amp;"!$AS$297"),DAY($O$300)+1,FALSE),"")</f>
        <v/>
      </c>
      <c r="R384" s="666"/>
      <c r="S384" s="667"/>
      <c r="T384" s="667"/>
      <c r="U384" s="667"/>
      <c r="V384" s="667"/>
      <c r="W384" s="668"/>
      <c r="Z384" s="474" t="e">
        <f t="shared" ca="1" si="12"/>
        <v>#N/A</v>
      </c>
      <c r="AA384" s="475" t="e">
        <f t="shared" ca="1" si="12"/>
        <v>#N/A</v>
      </c>
      <c r="AB384" s="468"/>
    </row>
    <row r="385" spans="12:28" ht="20.100000000000001" customHeight="1">
      <c r="L385" s="345" t="e">
        <f t="shared" ca="1" si="15"/>
        <v>#N/A</v>
      </c>
      <c r="M385" s="430" t="e">
        <f t="shared" ca="1" si="14"/>
        <v>#N/A</v>
      </c>
      <c r="N385" s="362" t="e">
        <f ca="1">IF(M385=M384,INDEX(INDIRECT(M384&amp;"!$n$106"):INDIRECT(M384&amp;"!$n$120"),MATCH(N384,INDIRECT(M384&amp;"!$n$106"):INDIRECT(M384&amp;"!$n$120"),0)+1),INDIRECT(M385&amp;"!"&amp;ADDRESS(L385,COLUMN($N376),4)))</f>
        <v>#N/A</v>
      </c>
      <c r="O385" s="431" t="e">
        <f t="shared" ca="1" si="13"/>
        <v>#VALUE!</v>
      </c>
      <c r="P385" s="422" t="str">
        <f ca="1">IFERROR(IF(Q385=0,"",IF(AB385="",(VLOOKUP(VLOOKUP($N385,INDIRECT(M385&amp;"!$N$106"):INDIRECT(M385&amp;"!$AS$120"),DAY($O$300)+1,FALSE),INDIRECT(M385&amp;"!$D$8"):INDIRECT(M385&amp;"!$F$17"),3,FALSE)*24+VLOOKUP($N385,INDIRECT(M385&amp;"!$N$148"):INDIRECT(M385&amp;"!$AS$162"),DAY($O$300)+1,FALSE)-VLOOKUP(VLOOKUP($N385,INDIRECT(M385&amp;"!$N$106"):INDIRECT(M385&amp;"!$AS$120"),DAY($O$300)+1,FALSE),INDIRECT(M385&amp;"!$D$8"):INDIRECT(M385&amp;"!$h$17"),5,FALSE))/24,AB385)),"")</f>
        <v/>
      </c>
      <c r="Q385" s="432" t="str">
        <f ca="1">IFERROR(VLOOKUP($N385,INDIRECT(M385&amp;"!$N$283"):INDIRECT(M385&amp;"!$AS$297"),DAY($O$300)+1,FALSE),"")</f>
        <v/>
      </c>
      <c r="R385" s="666"/>
      <c r="S385" s="667"/>
      <c r="T385" s="667"/>
      <c r="U385" s="667"/>
      <c r="V385" s="667"/>
      <c r="W385" s="668"/>
      <c r="Z385" s="474" t="e">
        <f t="shared" ca="1" si="12"/>
        <v>#N/A</v>
      </c>
      <c r="AA385" s="475" t="e">
        <f t="shared" ca="1" si="12"/>
        <v>#N/A</v>
      </c>
      <c r="AB385" s="468"/>
    </row>
    <row r="386" spans="12:28" ht="20.100000000000001" customHeight="1">
      <c r="L386" s="345" t="e">
        <f t="shared" ca="1" si="15"/>
        <v>#N/A</v>
      </c>
      <c r="M386" s="430" t="e">
        <f t="shared" ca="1" si="14"/>
        <v>#N/A</v>
      </c>
      <c r="N386" s="362" t="e">
        <f ca="1">IF(M386=M385,INDEX(INDIRECT(M385&amp;"!$n$106"):INDIRECT(M385&amp;"!$n$120"),MATCH(N385,INDIRECT(M385&amp;"!$n$106"):INDIRECT(M385&amp;"!$n$120"),0)+1),INDIRECT(M386&amp;"!"&amp;ADDRESS(L386,COLUMN($N377),4)))</f>
        <v>#N/A</v>
      </c>
      <c r="O386" s="431" t="e">
        <f t="shared" ca="1" si="13"/>
        <v>#VALUE!</v>
      </c>
      <c r="P386" s="422" t="str">
        <f ca="1">IFERROR(IF(Q386=0,"",IF(AB386="",(VLOOKUP(VLOOKUP($N386,INDIRECT(M386&amp;"!$N$106"):INDIRECT(M386&amp;"!$AS$120"),DAY($O$300)+1,FALSE),INDIRECT(M386&amp;"!$D$8"):INDIRECT(M386&amp;"!$F$17"),3,FALSE)*24+VLOOKUP($N386,INDIRECT(M386&amp;"!$N$148"):INDIRECT(M386&amp;"!$AS$162"),DAY($O$300)+1,FALSE)-VLOOKUP(VLOOKUP($N386,INDIRECT(M386&amp;"!$N$106"):INDIRECT(M386&amp;"!$AS$120"),DAY($O$300)+1,FALSE),INDIRECT(M386&amp;"!$D$8"):INDIRECT(M386&amp;"!$h$17"),5,FALSE))/24,AB386)),"")</f>
        <v/>
      </c>
      <c r="Q386" s="432" t="str">
        <f ca="1">IFERROR(VLOOKUP($N386,INDIRECT(M386&amp;"!$N$283"):INDIRECT(M386&amp;"!$AS$297"),DAY($O$300)+1,FALSE),"")</f>
        <v/>
      </c>
      <c r="R386" s="666"/>
      <c r="S386" s="667"/>
      <c r="T386" s="667"/>
      <c r="U386" s="667"/>
      <c r="V386" s="667"/>
      <c r="W386" s="668"/>
      <c r="Z386" s="474" t="e">
        <f t="shared" ca="1" si="12"/>
        <v>#N/A</v>
      </c>
      <c r="AA386" s="475" t="e">
        <f t="shared" ca="1" si="12"/>
        <v>#N/A</v>
      </c>
      <c r="AB386" s="468"/>
    </row>
    <row r="387" spans="12:28" ht="20.100000000000001" customHeight="1">
      <c r="L387" s="345" t="e">
        <f t="shared" ref="L387:L389" ca="1" si="16">IF(M387=M386,L386+1,106)</f>
        <v>#N/A</v>
      </c>
      <c r="M387" s="430" t="e">
        <f t="shared" ca="1" si="14"/>
        <v>#N/A</v>
      </c>
      <c r="N387" s="362" t="e">
        <f ca="1">IF(M387=M386,INDEX(INDIRECT(M386&amp;"!$n$106"):INDIRECT(M386&amp;"!$n$120"),MATCH(N386,INDIRECT(M386&amp;"!$n$106"):INDIRECT(M386&amp;"!$n$120"),0)+1),INDIRECT(M387&amp;"!"&amp;ADDRESS(L387,COLUMN($N378),4)))</f>
        <v>#N/A</v>
      </c>
      <c r="O387" s="431" t="e">
        <f t="shared" ca="1" si="13"/>
        <v>#VALUE!</v>
      </c>
      <c r="P387" s="422" t="str">
        <f ca="1">IFERROR(IF(Q387=0,"",IF(AB387="",(VLOOKUP(VLOOKUP($N387,INDIRECT(M387&amp;"!$N$106"):INDIRECT(M387&amp;"!$AS$120"),DAY($O$300)+1,FALSE),INDIRECT(M387&amp;"!$D$8"):INDIRECT(M387&amp;"!$F$17"),3,FALSE)*24+VLOOKUP($N387,INDIRECT(M387&amp;"!$N$148"):INDIRECT(M387&amp;"!$AS$162"),DAY($O$300)+1,FALSE)-VLOOKUP(VLOOKUP($N387,INDIRECT(M387&amp;"!$N$106"):INDIRECT(M387&amp;"!$AS$120"),DAY($O$300)+1,FALSE),INDIRECT(M387&amp;"!$D$8"):INDIRECT(M387&amp;"!$h$17"),5,FALSE))/24,AB387)),"")</f>
        <v/>
      </c>
      <c r="Q387" s="432" t="str">
        <f ca="1">IFERROR(VLOOKUP($N387,INDIRECT(M387&amp;"!$N$283"):INDIRECT(M387&amp;"!$AS$297"),DAY($O$300)+1,FALSE),"")</f>
        <v/>
      </c>
      <c r="R387" s="666"/>
      <c r="S387" s="667"/>
      <c r="T387" s="667"/>
      <c r="U387" s="667"/>
      <c r="V387" s="667"/>
      <c r="W387" s="668"/>
      <c r="Z387" s="474" t="e">
        <f t="shared" ca="1" si="12"/>
        <v>#N/A</v>
      </c>
      <c r="AA387" s="475" t="e">
        <f t="shared" ca="1" si="12"/>
        <v>#N/A</v>
      </c>
      <c r="AB387" s="468"/>
    </row>
    <row r="388" spans="12:28" ht="20.100000000000001" customHeight="1">
      <c r="L388" s="345" t="e">
        <f t="shared" ca="1" si="16"/>
        <v>#N/A</v>
      </c>
      <c r="M388" s="430" t="e">
        <f t="shared" ca="1" si="14"/>
        <v>#N/A</v>
      </c>
      <c r="N388" s="362" t="e">
        <f ca="1">IF(M388=M387,INDEX(INDIRECT(M387&amp;"!$n$106"):INDIRECT(M387&amp;"!$n$120"),MATCH(N387,INDIRECT(M387&amp;"!$n$106"):INDIRECT(M387&amp;"!$n$120"),0)+1),INDIRECT(M388&amp;"!"&amp;ADDRESS(L388,COLUMN($N379),4)))</f>
        <v>#N/A</v>
      </c>
      <c r="O388" s="431" t="e">
        <f t="shared" ca="1" si="13"/>
        <v>#VALUE!</v>
      </c>
      <c r="P388" s="422" t="str">
        <f ca="1">IFERROR(IF(Q388=0,"",IF(AB388="",(VLOOKUP(VLOOKUP($N388,INDIRECT(M388&amp;"!$N$106"):INDIRECT(M388&amp;"!$AS$120"),DAY($O$300)+1,FALSE),INDIRECT(M388&amp;"!$D$8"):INDIRECT(M388&amp;"!$F$17"),3,FALSE)*24+VLOOKUP($N388,INDIRECT(M388&amp;"!$N$148"):INDIRECT(M388&amp;"!$AS$162"),DAY($O$300)+1,FALSE)-VLOOKUP(VLOOKUP($N388,INDIRECT(M388&amp;"!$N$106"):INDIRECT(M388&amp;"!$AS$120"),DAY($O$300)+1,FALSE),INDIRECT(M388&amp;"!$D$8"):INDIRECT(M388&amp;"!$h$17"),5,FALSE))/24,AB388)),"")</f>
        <v/>
      </c>
      <c r="Q388" s="432" t="str">
        <f ca="1">IFERROR(VLOOKUP($N388,INDIRECT(M388&amp;"!$N$283"):INDIRECT(M388&amp;"!$AS$297"),DAY($O$300)+1,FALSE),"")</f>
        <v/>
      </c>
      <c r="R388" s="666"/>
      <c r="S388" s="667"/>
      <c r="T388" s="667"/>
      <c r="U388" s="667"/>
      <c r="V388" s="667"/>
      <c r="W388" s="668"/>
      <c r="Z388" s="474" t="e">
        <f t="shared" ca="1" si="12"/>
        <v>#N/A</v>
      </c>
      <c r="AA388" s="475" t="e">
        <f t="shared" ca="1" si="12"/>
        <v>#N/A</v>
      </c>
      <c r="AB388" s="468"/>
    </row>
    <row r="389" spans="12:28" ht="20.100000000000001" customHeight="1">
      <c r="L389" s="345" t="e">
        <f t="shared" ca="1" si="16"/>
        <v>#N/A</v>
      </c>
      <c r="M389" s="433" t="e">
        <f t="shared" ca="1" si="14"/>
        <v>#N/A</v>
      </c>
      <c r="N389" s="363" t="e">
        <f ca="1">IF(M389=M388,INDEX(INDIRECT(M388&amp;"!$n$106"):INDIRECT(M388&amp;"!$n$120"),MATCH(N388,INDIRECT(M388&amp;"!$n$106"):INDIRECT(M388&amp;"!$n$120"),0)+1),INDIRECT(M389&amp;"!"&amp;ADDRESS(L389,COLUMN($N380),4)))</f>
        <v>#N/A</v>
      </c>
      <c r="O389" s="434" t="e">
        <f t="shared" ca="1" si="13"/>
        <v>#VALUE!</v>
      </c>
      <c r="P389" s="425" t="str">
        <f ca="1">IFERROR(IF(Q389=0,"",IF(AB389="",(VLOOKUP(VLOOKUP($N389,INDIRECT(M389&amp;"!$N$106"):INDIRECT(M389&amp;"!$AS$120"),DAY($O$300)+1,FALSE),INDIRECT(M389&amp;"!$D$8"):INDIRECT(M389&amp;"!$F$17"),3,FALSE)*24+VLOOKUP($N389,INDIRECT(M389&amp;"!$N$148"):INDIRECT(M389&amp;"!$AS$162"),DAY($O$300)+1,FALSE)-VLOOKUP(VLOOKUP($N389,INDIRECT(M389&amp;"!$N$106"):INDIRECT(M389&amp;"!$AS$120"),DAY($O$300)+1,FALSE),INDIRECT(M389&amp;"!$D$8"):INDIRECT(M389&amp;"!$h$17"),5,FALSE))/24,AB389)),"")</f>
        <v/>
      </c>
      <c r="Q389" s="435" t="str">
        <f ca="1">IFERROR(VLOOKUP($N389,INDIRECT(M389&amp;"!$N$283"):INDIRECT(M389&amp;"!$AS$297"),DAY($O$300)+1,FALSE),"")</f>
        <v/>
      </c>
      <c r="R389" s="674"/>
      <c r="S389" s="675"/>
      <c r="T389" s="675"/>
      <c r="U389" s="675"/>
      <c r="V389" s="675"/>
      <c r="W389" s="676"/>
      <c r="Z389" s="476" t="e">
        <f t="shared" ca="1" si="12"/>
        <v>#N/A</v>
      </c>
      <c r="AA389" s="461" t="e">
        <f t="shared" ca="1" si="12"/>
        <v>#N/A</v>
      </c>
      <c r="AB389" s="470"/>
    </row>
    <row r="390" spans="12:28" ht="20.100000000000001" customHeight="1"/>
    <row r="391" spans="12:28" ht="20.100000000000001" customHeight="1"/>
    <row r="392" spans="12:28" ht="20.100000000000001" customHeight="1"/>
    <row r="393" spans="12:28" ht="20.100000000000001" customHeight="1"/>
    <row r="394" spans="12:28" ht="20.100000000000001" customHeight="1"/>
    <row r="395" spans="12:28" ht="20.100000000000001" customHeight="1"/>
    <row r="396" spans="12:28" ht="20.100000000000001" customHeight="1"/>
    <row r="397" spans="12:28" ht="20.100000000000001" customHeight="1"/>
    <row r="398" spans="12:28" ht="20.100000000000001" customHeight="1"/>
    <row r="399" spans="12:28" ht="20.100000000000001" customHeight="1"/>
    <row r="400" spans="12:28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</sheetData>
  <sheetProtection sheet="1" objects="1" scenarios="1"/>
  <mergeCells count="99">
    <mergeCell ref="R382:W382"/>
    <mergeCell ref="R371:W371"/>
    <mergeCell ref="R372:W372"/>
    <mergeCell ref="R373:W373"/>
    <mergeCell ref="R374:W374"/>
    <mergeCell ref="R377:W377"/>
    <mergeCell ref="R378:W378"/>
    <mergeCell ref="R379:W379"/>
    <mergeCell ref="R381:W381"/>
    <mergeCell ref="R389:W389"/>
    <mergeCell ref="R383:W383"/>
    <mergeCell ref="R384:W384"/>
    <mergeCell ref="R385:W385"/>
    <mergeCell ref="R386:W386"/>
    <mergeCell ref="R387:W387"/>
    <mergeCell ref="R388:W388"/>
    <mergeCell ref="AA293:AJ296"/>
    <mergeCell ref="Z306:Z307"/>
    <mergeCell ref="AA306:AA307"/>
    <mergeCell ref="AB306:AB307"/>
    <mergeCell ref="R380:W380"/>
    <mergeCell ref="R370:W370"/>
    <mergeCell ref="R359:W359"/>
    <mergeCell ref="R360:W360"/>
    <mergeCell ref="R361:W361"/>
    <mergeCell ref="R362:W362"/>
    <mergeCell ref="R363:W363"/>
    <mergeCell ref="R364:W364"/>
    <mergeCell ref="R365:W365"/>
    <mergeCell ref="R366:W366"/>
    <mergeCell ref="R367:W367"/>
    <mergeCell ref="R368:W368"/>
    <mergeCell ref="R369:W369"/>
    <mergeCell ref="R375:W375"/>
    <mergeCell ref="R376:W376"/>
    <mergeCell ref="R358:W358"/>
    <mergeCell ref="R347:W347"/>
    <mergeCell ref="R348:W348"/>
    <mergeCell ref="R349:W349"/>
    <mergeCell ref="R350:W350"/>
    <mergeCell ref="R351:W351"/>
    <mergeCell ref="R352:W352"/>
    <mergeCell ref="R353:W353"/>
    <mergeCell ref="R354:W354"/>
    <mergeCell ref="R355:W355"/>
    <mergeCell ref="R356:W356"/>
    <mergeCell ref="R357:W357"/>
    <mergeCell ref="R341:W341"/>
    <mergeCell ref="R342:W342"/>
    <mergeCell ref="R343:W343"/>
    <mergeCell ref="R344:W344"/>
    <mergeCell ref="R345:W345"/>
    <mergeCell ref="R346:W346"/>
    <mergeCell ref="R323:W323"/>
    <mergeCell ref="R324:W324"/>
    <mergeCell ref="R337:W337"/>
    <mergeCell ref="R338:W338"/>
    <mergeCell ref="R339:W339"/>
    <mergeCell ref="R340:W340"/>
    <mergeCell ref="R331:W331"/>
    <mergeCell ref="R332:W332"/>
    <mergeCell ref="R333:W333"/>
    <mergeCell ref="R334:W334"/>
    <mergeCell ref="R335:W335"/>
    <mergeCell ref="R336:W336"/>
    <mergeCell ref="R325:W325"/>
    <mergeCell ref="R326:W326"/>
    <mergeCell ref="R327:W327"/>
    <mergeCell ref="R328:W328"/>
    <mergeCell ref="R329:W329"/>
    <mergeCell ref="R330:W330"/>
    <mergeCell ref="R322:W322"/>
    <mergeCell ref="M306:M307"/>
    <mergeCell ref="R319:W319"/>
    <mergeCell ref="R320:W320"/>
    <mergeCell ref="R321:W321"/>
    <mergeCell ref="O293:P293"/>
    <mergeCell ref="R316:W316"/>
    <mergeCell ref="R317:W317"/>
    <mergeCell ref="R318:W318"/>
    <mergeCell ref="R310:W310"/>
    <mergeCell ref="R311:W311"/>
    <mergeCell ref="R312:W312"/>
    <mergeCell ref="R313:W313"/>
    <mergeCell ref="R314:W314"/>
    <mergeCell ref="R315:W315"/>
    <mergeCell ref="R309:W309"/>
    <mergeCell ref="R302:S302"/>
    <mergeCell ref="T302:U302"/>
    <mergeCell ref="V302:W302"/>
    <mergeCell ref="X303:Z303"/>
    <mergeCell ref="N306:N307"/>
    <mergeCell ref="O306:Q306"/>
    <mergeCell ref="R306:W307"/>
    <mergeCell ref="R308:W308"/>
    <mergeCell ref="R303:S304"/>
    <mergeCell ref="T303:U304"/>
    <mergeCell ref="V303:W304"/>
    <mergeCell ref="Q302:Q304"/>
  </mergeCells>
  <phoneticPr fontId="3" type="noConversion"/>
  <conditionalFormatting sqref="M295:W297">
    <cfRule type="expression" dxfId="60" priority="36">
      <formula>COLUMN()-COLUMN($M$295)&gt;$N$293</formula>
    </cfRule>
    <cfRule type="expression" dxfId="59" priority="37">
      <formula>COLUMN()-COLUMN($M$295)=$N$293</formula>
    </cfRule>
  </conditionalFormatting>
  <conditionalFormatting sqref="M309:M389">
    <cfRule type="expression" dxfId="58" priority="35">
      <formula>M309=M308</formula>
    </cfRule>
  </conditionalFormatting>
  <conditionalFormatting sqref="M308:W389">
    <cfRule type="containsErrors" dxfId="57" priority="10">
      <formula>ISERROR(M308)</formula>
    </cfRule>
    <cfRule type="expression" dxfId="56" priority="40">
      <formula>ROW()-INDIRECT(ADDRESS(297,$N$293+13))&gt;ROW($O$307)</formula>
    </cfRule>
    <cfRule type="expression" dxfId="55" priority="41">
      <formula>ROW()-INDIRECT(ADDRESS(297,$N$293+13))=ROW($O$307)</formula>
    </cfRule>
    <cfRule type="cellIs" dxfId="54" priority="42" operator="lessThanOrEqual">
      <formula>0</formula>
    </cfRule>
  </conditionalFormatting>
  <conditionalFormatting sqref="O308:P389">
    <cfRule type="expression" dxfId="53" priority="9">
      <formula>$Q308&lt;=0</formula>
    </cfRule>
  </conditionalFormatting>
  <conditionalFormatting sqref="Z309:Z389">
    <cfRule type="expression" dxfId="52" priority="5">
      <formula>Z309=Z308</formula>
    </cfRule>
  </conditionalFormatting>
  <conditionalFormatting sqref="Z308:AA389">
    <cfRule type="containsErrors" dxfId="51" priority="4">
      <formula>ISERROR(Z308)</formula>
    </cfRule>
    <cfRule type="expression" dxfId="50" priority="6">
      <formula>ROW()-INDIRECT(ADDRESS(297,$N$293+13))&gt;ROW($O$307)</formula>
    </cfRule>
    <cfRule type="expression" dxfId="49" priority="7">
      <formula>ROW()-INDIRECT(ADDRESS(297,$N$293+13))=ROW($O$307)</formula>
    </cfRule>
    <cfRule type="cellIs" dxfId="48" priority="8" operator="lessThanOrEqual">
      <formula>0</formula>
    </cfRule>
  </conditionalFormatting>
  <conditionalFormatting sqref="AB308:AB389">
    <cfRule type="containsErrors" dxfId="47" priority="1">
      <formula>ISERROR(AB308)</formula>
    </cfRule>
    <cfRule type="expression" dxfId="46" priority="2">
      <formula>ROW()-INDIRECT(ADDRESS(297,$N$293+13))&gt;ROW($O$307)</formula>
    </cfRule>
    <cfRule type="expression" dxfId="45" priority="3">
      <formula>ROW()-INDIRECT(ADDRESS(297,$N$293+13))=ROW($O$307)</formula>
    </cfRule>
  </conditionalFormatting>
  <dataValidations count="1">
    <dataValidation type="whole" allowBlank="1" showInputMessage="1" showErrorMessage="1" errorTitle="시트 개수" error="시트 개수는 26개까지 지정할 수 있습니다. " sqref="N293" xr:uid="{00000000-0002-0000-0600-000000000000}">
      <formula1>1</formula1>
      <formula2>26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600-000001000000}">
          <x14:formula1>
            <xm:f>통합!$O$104:$AS$104</xm:f>
          </x14:formula1>
          <xm:sqref>O300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BR334"/>
  <sheetViews>
    <sheetView showGridLines="0" showRowColHeaders="0" workbookViewId="0">
      <selection activeCell="O298" sqref="O298"/>
    </sheetView>
  </sheetViews>
  <sheetFormatPr defaultRowHeight="13.5"/>
  <cols>
    <col min="1" max="1" width="2.5703125" style="70" customWidth="1"/>
    <col min="2" max="13" width="9.140625" style="70" hidden="1" customWidth="1"/>
    <col min="14" max="26" width="7.7109375" style="70" customWidth="1"/>
    <col min="27" max="16384" width="9.140625" style="70"/>
  </cols>
  <sheetData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8:70" hidden="1"/>
    <row r="290" spans="8:70" hidden="1"/>
    <row r="291" spans="8:70" hidden="1"/>
    <row r="292" spans="8:70" hidden="1"/>
    <row r="293" spans="8:70" hidden="1"/>
    <row r="294" spans="8:70" ht="13.5" customHeight="1">
      <c r="N294" s="342" t="s">
        <v>114</v>
      </c>
      <c r="O294" s="70" t="s">
        <v>116</v>
      </c>
      <c r="T294" s="465"/>
      <c r="U294" s="465"/>
      <c r="V294" s="465"/>
      <c r="W294" s="465"/>
      <c r="X294" s="465"/>
      <c r="Y294" s="465"/>
      <c r="Z294" s="584" t="s">
        <v>194</v>
      </c>
      <c r="AA294" s="584"/>
      <c r="AB294" s="584"/>
      <c r="AC294" s="584"/>
      <c r="AD294" s="584"/>
      <c r="AE294" s="584"/>
      <c r="AF294" s="584"/>
      <c r="AG294" s="584"/>
      <c r="AH294" s="584"/>
      <c r="AI294" s="584"/>
    </row>
    <row r="295" spans="8:70">
      <c r="T295" s="465"/>
      <c r="U295" s="465"/>
      <c r="V295" s="465"/>
      <c r="W295" s="465"/>
      <c r="X295" s="465"/>
      <c r="Y295" s="465"/>
      <c r="Z295" s="584"/>
      <c r="AA295" s="584"/>
      <c r="AB295" s="584"/>
      <c r="AC295" s="584"/>
      <c r="AD295" s="584"/>
      <c r="AE295" s="584"/>
      <c r="AF295" s="584"/>
      <c r="AG295" s="584"/>
      <c r="AH295" s="584"/>
      <c r="AI295" s="584"/>
    </row>
    <row r="296" spans="8:70" ht="18" customHeight="1">
      <c r="T296" s="465"/>
      <c r="U296" s="465"/>
      <c r="V296" s="465"/>
      <c r="W296" s="465"/>
      <c r="X296" s="465"/>
      <c r="Y296" s="465"/>
      <c r="Z296" s="584"/>
      <c r="AA296" s="584"/>
      <c r="AB296" s="584"/>
      <c r="AC296" s="584"/>
      <c r="AD296" s="584"/>
      <c r="AE296" s="584"/>
      <c r="AF296" s="584"/>
      <c r="AG296" s="584"/>
      <c r="AH296" s="584"/>
      <c r="AI296" s="584"/>
    </row>
    <row r="297" spans="8:70" s="349" customFormat="1">
      <c r="Q297" s="350"/>
      <c r="S297" s="350"/>
      <c r="T297" s="465"/>
      <c r="U297" s="465"/>
      <c r="V297" s="465"/>
      <c r="W297" s="465"/>
      <c r="X297" s="465"/>
      <c r="Y297" s="465"/>
      <c r="Z297" s="584"/>
      <c r="AA297" s="584"/>
      <c r="AB297" s="584"/>
      <c r="AC297" s="584"/>
      <c r="AD297" s="584"/>
      <c r="AE297" s="584"/>
      <c r="AF297" s="584"/>
      <c r="AG297" s="584"/>
      <c r="AH297" s="584"/>
      <c r="AI297" s="584"/>
    </row>
    <row r="298" spans="8:70" ht="20.100000000000001" customHeight="1">
      <c r="N298" s="351" t="s">
        <v>117</v>
      </c>
      <c r="O298" s="352"/>
      <c r="P298" s="59" t="e">
        <f ca="1">INDIRECT(O298&amp;"!N5")</f>
        <v>#REF!</v>
      </c>
      <c r="Z298" s="349" t="s">
        <v>195</v>
      </c>
      <c r="AA298" s="349"/>
      <c r="AB298" s="349"/>
      <c r="AC298" s="349"/>
      <c r="AD298" s="349"/>
      <c r="AE298" s="349"/>
      <c r="AF298" s="349"/>
      <c r="AG298" s="349"/>
      <c r="AH298" s="349"/>
      <c r="AI298" s="349"/>
    </row>
    <row r="299" spans="8:70" ht="20.100000000000001" customHeight="1"/>
    <row r="300" spans="8:70" s="69" customFormat="1" ht="26.25">
      <c r="L300" s="40"/>
      <c r="M300" s="22"/>
      <c r="N300" s="25">
        <f>통합!M104</f>
        <v>2022</v>
      </c>
      <c r="O300" s="26">
        <f>통합!N104</f>
        <v>3</v>
      </c>
      <c r="P300" s="343">
        <v>1</v>
      </c>
      <c r="Q300" s="686" t="s">
        <v>138</v>
      </c>
      <c r="R300" s="686"/>
      <c r="S300" s="686"/>
      <c r="T300" s="686"/>
      <c r="U300" s="686"/>
      <c r="V300" s="686"/>
      <c r="W300" s="686"/>
      <c r="X300" s="686"/>
      <c r="Y300" s="357"/>
      <c r="Z300" s="357"/>
      <c r="AA300" s="70"/>
      <c r="AB300" s="70"/>
      <c r="AC300" s="70"/>
      <c r="AD300" s="70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8:70" s="69" customFormat="1" ht="26.25" customHeight="1">
      <c r="L301" s="40"/>
      <c r="M301" s="22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8:70" s="69" customFormat="1" ht="20.100000000000001" customHeight="1">
      <c r="L302" s="40"/>
      <c r="M302" s="22"/>
      <c r="P302" s="642" t="s">
        <v>80</v>
      </c>
      <c r="Q302" s="645" t="s">
        <v>119</v>
      </c>
      <c r="R302" s="646"/>
      <c r="S302" s="645" t="s">
        <v>120</v>
      </c>
      <c r="T302" s="646"/>
      <c r="U302" s="645" t="s">
        <v>81</v>
      </c>
      <c r="V302" s="646"/>
      <c r="W302" s="645" t="s">
        <v>89</v>
      </c>
      <c r="X302" s="646"/>
      <c r="AO302" s="58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</row>
    <row r="303" spans="8:70" s="69" customFormat="1" ht="20.100000000000001" customHeight="1">
      <c r="L303" s="40"/>
      <c r="M303" s="22"/>
      <c r="N303" s="367"/>
      <c r="O303" s="367"/>
      <c r="P303" s="643"/>
      <c r="Q303" s="628"/>
      <c r="R303" s="629"/>
      <c r="S303" s="628"/>
      <c r="T303" s="629"/>
      <c r="U303" s="628"/>
      <c r="V303" s="629"/>
      <c r="W303" s="628"/>
      <c r="X303" s="629"/>
      <c r="AO303" s="58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</row>
    <row r="304" spans="8:70" s="69" customFormat="1" ht="30" customHeight="1">
      <c r="H304" s="70"/>
      <c r="I304" s="70"/>
      <c r="J304" s="70"/>
      <c r="K304" s="70"/>
      <c r="L304" s="40"/>
      <c r="M304" s="44"/>
      <c r="N304" s="70"/>
      <c r="O304" s="70"/>
      <c r="P304" s="644"/>
      <c r="Q304" s="630"/>
      <c r="R304" s="631"/>
      <c r="S304" s="630"/>
      <c r="T304" s="631"/>
      <c r="U304" s="630"/>
      <c r="V304" s="631"/>
      <c r="W304" s="630"/>
      <c r="X304" s="631"/>
      <c r="AO304" s="58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</row>
    <row r="305" spans="8:70" s="9" customFormat="1" ht="18" customHeight="1">
      <c r="H305" s="302"/>
      <c r="I305" s="302"/>
      <c r="J305" s="302"/>
      <c r="K305" s="302"/>
      <c r="L305" s="301"/>
      <c r="M305" s="344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466" t="s">
        <v>171</v>
      </c>
      <c r="AA305" s="302"/>
      <c r="AB305" s="302"/>
      <c r="AC305" s="302"/>
      <c r="AD305" s="302"/>
      <c r="BA305" s="303"/>
      <c r="BB305" s="302"/>
      <c r="BC305" s="302"/>
      <c r="BD305" s="302"/>
      <c r="BE305" s="302"/>
      <c r="BF305" s="302"/>
      <c r="BG305" s="302"/>
      <c r="BH305" s="302"/>
      <c r="BI305" s="302"/>
      <c r="BJ305" s="302"/>
      <c r="BK305" s="302"/>
      <c r="BL305" s="302"/>
      <c r="BM305" s="302"/>
      <c r="BN305" s="302"/>
      <c r="BO305" s="302"/>
      <c r="BP305" s="302"/>
      <c r="BQ305" s="302"/>
      <c r="BR305" s="302"/>
    </row>
    <row r="306" spans="8:70" s="69" customFormat="1" ht="20.100000000000001" customHeight="1">
      <c r="H306" s="70"/>
      <c r="I306" s="70"/>
      <c r="J306" s="70"/>
      <c r="K306" s="70"/>
      <c r="L306" s="40"/>
      <c r="M306" s="44"/>
      <c r="N306" s="632" t="s">
        <v>90</v>
      </c>
      <c r="O306" s="634" t="s">
        <v>91</v>
      </c>
      <c r="P306" s="635"/>
      <c r="Q306" s="618"/>
      <c r="R306" s="636" t="s">
        <v>118</v>
      </c>
      <c r="S306" s="637"/>
      <c r="T306" s="638"/>
      <c r="U306" s="636" t="s">
        <v>115</v>
      </c>
      <c r="V306" s="637"/>
      <c r="W306" s="637"/>
      <c r="X306" s="638"/>
      <c r="Y306"/>
      <c r="Z306" s="632" t="s">
        <v>172</v>
      </c>
      <c r="AA306" s="654" t="s">
        <v>173</v>
      </c>
      <c r="AB306" s="293"/>
      <c r="AC306" s="293"/>
      <c r="AD306" s="293"/>
      <c r="AE306" s="293"/>
      <c r="AF306" s="293"/>
      <c r="AU306" s="58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</row>
    <row r="307" spans="8:70" s="69" customFormat="1" ht="20.100000000000001" customHeight="1">
      <c r="H307" s="70"/>
      <c r="I307" s="70"/>
      <c r="J307" s="70"/>
      <c r="K307" s="70"/>
      <c r="L307" s="40"/>
      <c r="M307" s="44"/>
      <c r="N307" s="633"/>
      <c r="O307" s="294" t="s">
        <v>84</v>
      </c>
      <c r="P307" s="295" t="s">
        <v>92</v>
      </c>
      <c r="Q307" s="296" t="s">
        <v>83</v>
      </c>
      <c r="R307" s="294" t="s">
        <v>84</v>
      </c>
      <c r="S307" s="295" t="s">
        <v>92</v>
      </c>
      <c r="T307" s="296" t="s">
        <v>83</v>
      </c>
      <c r="U307" s="639"/>
      <c r="V307" s="640"/>
      <c r="W307" s="640"/>
      <c r="X307" s="641"/>
      <c r="Y307"/>
      <c r="Z307" s="633"/>
      <c r="AA307" s="633"/>
      <c r="AB307" s="293"/>
      <c r="AC307" s="293"/>
      <c r="AD307" s="293"/>
      <c r="AE307" s="293"/>
      <c r="AF307" s="293"/>
      <c r="AU307" s="58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</row>
    <row r="308" spans="8:70" s="69" customFormat="1" ht="20.100000000000001" customHeight="1">
      <c r="H308" s="70"/>
      <c r="I308" s="70"/>
      <c r="J308" s="70"/>
      <c r="K308" s="70"/>
      <c r="L308" s="40"/>
      <c r="M308" s="345">
        <v>106</v>
      </c>
      <c r="N308" s="346" t="e">
        <f ca="1">INDIRECT($O$298&amp;"!N"&amp;$M308)</f>
        <v>#REF!</v>
      </c>
      <c r="O308" s="418" t="e">
        <f ca="1">IF(P308*24&gt;Q308,(P308*24-Q308)/24,(24-(Q308-P308*24))/24)</f>
        <v>#VALUE!</v>
      </c>
      <c r="P308" s="419" t="str">
        <f ca="1">IFERROR(IF(Q308=0,"",IF(AA308="",(VLOOKUP(VLOOKUP($N308,INDIRECT($O$298&amp;"!$N$106"):INDIRECT($O$298&amp;"!$AS$120"),DAY($P$300)+1,FALSE),INDIRECT($O$298&amp;"!$D$8"):INDIRECT($O$298&amp;"!$F$17"),3,FALSE)*24+VLOOKUP($N308,INDIRECT($O$298&amp;"!$N$148"):INDIRECT($O$298&amp;"!$AS$162"),DAY($P$300)+1,FALSE)-VLOOKUP(VLOOKUP($N308,INDIRECT($O$298&amp;"!$N$106"):INDIRECT($O$298&amp;"!$AS$120"),DAY($P$300)+1,FALSE),INDIRECT($O$298&amp;"!$D$8"):INDIRECT($O$298&amp;"!$h$17"),5,FALSE))/24,AA308)),"")</f>
        <v/>
      </c>
      <c r="Q308" s="436" t="str">
        <f ca="1">IFERROR(VLOOKUP($N308,INDIRECT($O$298&amp;"!$N$283"):INDIRECT($O$298&amp;"!$AS$297"),DAY($P$300)+1,FALSE),"")</f>
        <v/>
      </c>
      <c r="R308" s="418" t="str">
        <f ca="1">IFERROR(IF(T308&gt;0,VLOOKUP(VLOOKUP($N308,INDIRECT($O$298&amp;"!$N$106"):INDIRECT($O$298&amp;"!$AS$120"),DAY($P$300)+1,FALSE),INDIRECT($O$298&amp;"!$D$8"):INDIRECT($O$298&amp;"!$F$17"),2,FALSE),""),"")</f>
        <v/>
      </c>
      <c r="S308" s="419" t="str">
        <f ca="1">IFERROR((IF(T308=0,"",VLOOKUP(VLOOKUP($N308,INDIRECT($O$298&amp;"!$N$106"):INDIRECT($O$298&amp;"!$AS$120"),DAY($P$300)+1,FALSE),INDIRECT($O$298&amp;"!$D$8"):INDIRECT($O$298&amp;"!$F$17"),3,FALSE))*24+(T308-VLOOKUP(VLOOKUP($N308,INDIRECT($O$298&amp;"!$N$106"):INDIRECT($O$298&amp;"!$AS$120"),DAY($P$300)+1,FALSE),INDIRECT($O$298&amp;"!$D$8"):INDIRECT($O$298&amp;"!$h$17"),5,FALSE)))/24,"")</f>
        <v/>
      </c>
      <c r="T308" s="436" t="str">
        <f ca="1">IFERROR(VLOOKUP($N308,INDIRECT($O$298&amp;"!$N$191"):INDIRECT($O$298&amp;"!$AS$205"),DAY($P$300)+1,FALSE)+VLOOKUP($N308,INDIRECT($O$298&amp;"!$N$212"):INDIRECT($O$298&amp;"!$AS$226"),DAY($P$300)+1,FALSE),"")</f>
        <v/>
      </c>
      <c r="U308" s="677"/>
      <c r="V308" s="678"/>
      <c r="W308" s="678"/>
      <c r="X308" s="679"/>
      <c r="Y308"/>
      <c r="Z308" s="464" t="e">
        <f t="shared" ref="Z308:Z322" ca="1" si="0">N308</f>
        <v>#REF!</v>
      </c>
      <c r="AA308" s="467"/>
      <c r="AU308" s="58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</row>
    <row r="309" spans="8:70" s="69" customFormat="1" ht="20.100000000000001" customHeight="1">
      <c r="H309" s="70"/>
      <c r="I309" s="70"/>
      <c r="J309" s="70"/>
      <c r="K309" s="70"/>
      <c r="L309" s="40"/>
      <c r="M309" s="345">
        <v>107</v>
      </c>
      <c r="N309" s="347" t="e">
        <f t="shared" ref="N309:N322" ca="1" si="1">INDIRECT($O$298&amp;"!N"&amp;$M309)</f>
        <v>#REF!</v>
      </c>
      <c r="O309" s="421" t="e">
        <f ca="1">IF(VLOOKUP($N309,INDIRECT($O$298&amp;"!$N$255"):INDIRECT($O$298&amp;"!$AS$269"),DAY($P$300)+1,FALSE)=5,VLOOKUP(VLOOKUP($N309,INDIRECT($O$298&amp;"!$N$106"):INDIRECT($O$298&amp;"!$AS$120"),DAY($P$300)+1,FALSE),INDIRECT($O$298&amp;"!$D$8"):INDIRECT($O$298&amp;"!$h$17"),2,FALSE),IF(P309*24&gt;Q309,(P309*24-Q309)/24,(24-(Q309-P309*24))/24))</f>
        <v>#REF!</v>
      </c>
      <c r="P309" s="422" t="str">
        <f ca="1">IFERROR(IF(Q309=0,"",IF(AA309="",(VLOOKUP(VLOOKUP($N309,INDIRECT($O$298&amp;"!$N$106"):INDIRECT($O$298&amp;"!$AS$120"),DAY($P$300)+1,FALSE),INDIRECT($O$298&amp;"!$D$8"):INDIRECT($O$298&amp;"!$F$17"),3,FALSE)*24+VLOOKUP($N309,INDIRECT($O$298&amp;"!$N$148"):INDIRECT($O$298&amp;"!$AS$162"),DAY($P$300)+1,FALSE)-VLOOKUP(VLOOKUP($N309,INDIRECT($O$298&amp;"!$N$106"):INDIRECT($O$298&amp;"!$AS$120"),DAY($P$300)+1,FALSE),INDIRECT($O$298&amp;"!$D$8"):INDIRECT($O$298&amp;"!$h$17"),5,FALSE))/24,AA309)),"")</f>
        <v/>
      </c>
      <c r="Q309" s="437" t="str">
        <f ca="1">IFERROR(VLOOKUP($N309,INDIRECT($O$298&amp;"!$N$283"):INDIRECT($O$298&amp;"!$AS$297"),DAY($P$300)+1,FALSE),"")</f>
        <v/>
      </c>
      <c r="R309" s="421" t="str">
        <f ca="1">IFERROR(IF(T309&gt;0,VLOOKUP(VLOOKUP($N309,INDIRECT($O$298&amp;"!$N$106"):INDIRECT($O$298&amp;"!$AS$120"),DAY($P$300)+1,FALSE),INDIRECT($O$298&amp;"!$D$8"):INDIRECT($O$298&amp;"!$F$17"),2,FALSE),""),"")</f>
        <v/>
      </c>
      <c r="S309" s="422" t="str">
        <f ca="1">IFERROR((IF(T309=0,"",VLOOKUP(VLOOKUP($N309,INDIRECT($O$298&amp;"!$N$106"):INDIRECT($O$298&amp;"!$AS$120"),DAY($P$300)+1,FALSE),INDIRECT($O$298&amp;"!$D$8"):INDIRECT($O$298&amp;"!$F$17"),3,FALSE))*24+(T309-VLOOKUP(VLOOKUP($N309,INDIRECT($O$298&amp;"!$N$106"):INDIRECT($O$298&amp;"!$AS$120"),DAY($P$300)+1,FALSE),INDIRECT($O$298&amp;"!$D$8"):INDIRECT($O$298&amp;"!$h$17"),5,FALSE)))/24,"")</f>
        <v/>
      </c>
      <c r="T309" s="437" t="str">
        <f ca="1">IFERROR(VLOOKUP($N309,INDIRECT($O$298&amp;"!$N$191"):INDIRECT($O$298&amp;"!$AS$205"),DAY($P$300)+1,FALSE)+VLOOKUP($N309,INDIRECT($O$298&amp;"!$N$212"):INDIRECT($O$298&amp;"!$AS$226"),DAY($P$300)+1,FALSE),"")</f>
        <v/>
      </c>
      <c r="U309" s="680"/>
      <c r="V309" s="681"/>
      <c r="W309" s="681"/>
      <c r="X309" s="682"/>
      <c r="Y309"/>
      <c r="Z309" s="462" t="e">
        <f t="shared" ca="1" si="0"/>
        <v>#REF!</v>
      </c>
      <c r="AA309" s="468"/>
      <c r="AU309" s="58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</row>
    <row r="310" spans="8:70" s="69" customFormat="1" ht="20.100000000000001" customHeight="1">
      <c r="H310" s="70"/>
      <c r="I310" s="70"/>
      <c r="J310" s="70"/>
      <c r="K310" s="70"/>
      <c r="L310" s="40"/>
      <c r="M310" s="345">
        <v>108</v>
      </c>
      <c r="N310" s="347" t="e">
        <f t="shared" ca="1" si="1"/>
        <v>#REF!</v>
      </c>
      <c r="O310" s="421" t="e">
        <f ca="1">IF(VLOOKUP($N310,INDIRECT($O$298&amp;"!$N$255"):INDIRECT($O$298&amp;"!$AS$269"),DAY($P$300)+1,FALSE)=5,VLOOKUP(VLOOKUP($N310,INDIRECT($O$298&amp;"!$N$106"):INDIRECT($O$298&amp;"!$AS$120"),DAY($P$300)+1,FALSE),INDIRECT($O$298&amp;"!$D$8"):INDIRECT($O$298&amp;"!$h$17"),2,FALSE),IF(P310*24&gt;Q310,(P310*24-Q310)/24,(24-(Q310-P310*24))/24))</f>
        <v>#REF!</v>
      </c>
      <c r="P310" s="422" t="str">
        <f ca="1">IFERROR(IF(Q310=0,"",IF(AA310="",(VLOOKUP(VLOOKUP($N310,INDIRECT($O$298&amp;"!$N$106"):INDIRECT($O$298&amp;"!$AS$120"),DAY($P$300)+1,FALSE),INDIRECT($O$298&amp;"!$D$8"):INDIRECT($O$298&amp;"!$F$17"),3,FALSE)*24+VLOOKUP($N310,INDIRECT($O$298&amp;"!$N$148"):INDIRECT($O$298&amp;"!$AS$162"),DAY($P$300)+1,FALSE)-VLOOKUP(VLOOKUP($N310,INDIRECT($O$298&amp;"!$N$106"):INDIRECT($O$298&amp;"!$AS$120"),DAY($P$300)+1,FALSE),INDIRECT($O$298&amp;"!$D$8"):INDIRECT($O$298&amp;"!$h$17"),5,FALSE))/24,AA310)),"")</f>
        <v/>
      </c>
      <c r="Q310" s="437" t="str">
        <f ca="1">IFERROR(VLOOKUP($N310,INDIRECT($O$298&amp;"!$N$283"):INDIRECT($O$298&amp;"!$AS$297"),DAY($P$300)+1,FALSE),"")</f>
        <v/>
      </c>
      <c r="R310" s="421" t="str">
        <f ca="1">IFERROR(IF(T310&gt;0,VLOOKUP(VLOOKUP($N310,INDIRECT($O$298&amp;"!$N$106"):INDIRECT($O$298&amp;"!$AS$120"),DAY($P$300)+1,FALSE),INDIRECT($O$298&amp;"!$D$8"):INDIRECT($O$298&amp;"!$F$17"),2,FALSE),""),"")</f>
        <v/>
      </c>
      <c r="S310" s="422" t="str">
        <f ca="1">IFERROR((IF(T310=0,"",VLOOKUP(VLOOKUP($N310,INDIRECT($O$298&amp;"!$N$106"):INDIRECT($O$298&amp;"!$AS$120"),DAY($P$300)+1,FALSE),INDIRECT($O$298&amp;"!$D$8"):INDIRECT($O$298&amp;"!$F$17"),3,FALSE))*24+(T310-VLOOKUP(VLOOKUP($N310,INDIRECT($O$298&amp;"!$N$106"):INDIRECT($O$298&amp;"!$AS$120"),DAY($P$300)+1,FALSE),INDIRECT($O$298&amp;"!$D$8"):INDIRECT($O$298&amp;"!$h$17"),5,FALSE)))/24,"")</f>
        <v/>
      </c>
      <c r="T310" s="437" t="str">
        <f ca="1">IFERROR(VLOOKUP($N310,INDIRECT($O$298&amp;"!$N$191"):INDIRECT($O$298&amp;"!$AS$205"),DAY($P$300)+1,FALSE)+VLOOKUP($N310,INDIRECT($O$298&amp;"!$N$212"):INDIRECT($O$298&amp;"!$AS$226"),DAY($P$300)+1,FALSE),"")</f>
        <v/>
      </c>
      <c r="U310" s="680"/>
      <c r="V310" s="681"/>
      <c r="W310" s="681"/>
      <c r="X310" s="682"/>
      <c r="Y310"/>
      <c r="Z310" s="462" t="e">
        <f t="shared" ca="1" si="0"/>
        <v>#REF!</v>
      </c>
      <c r="AA310" s="469"/>
      <c r="AC310" s="353"/>
      <c r="AF310" s="353"/>
      <c r="AU310" s="58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</row>
    <row r="311" spans="8:70" s="69" customFormat="1" ht="20.100000000000001" customHeight="1">
      <c r="H311" s="70"/>
      <c r="I311" s="70"/>
      <c r="J311" s="70"/>
      <c r="K311" s="70"/>
      <c r="L311" s="40"/>
      <c r="M311" s="345">
        <v>109</v>
      </c>
      <c r="N311" s="347" t="e">
        <f t="shared" ca="1" si="1"/>
        <v>#REF!</v>
      </c>
      <c r="O311" s="421" t="e">
        <f ca="1">IF(VLOOKUP($N311,INDIRECT($O$298&amp;"!$N$255"):INDIRECT($O$298&amp;"!$AS$269"),DAY($P$300)+1,FALSE)=5,VLOOKUP(VLOOKUP($N311,INDIRECT($O$298&amp;"!$N$106"):INDIRECT($O$298&amp;"!$AS$120"),DAY($P$300)+1,FALSE),INDIRECT($O$298&amp;"!$D$8"):INDIRECT($O$298&amp;"!$h$17"),2,FALSE),IF(P311*24&gt;Q311,(P311*24-Q311)/24,(24-(Q311-P311*24))/24))</f>
        <v>#REF!</v>
      </c>
      <c r="P311" s="422" t="str">
        <f ca="1">IFERROR(IF(Q311=0,"",IF(AA311="",(VLOOKUP(VLOOKUP($N311,INDIRECT($O$298&amp;"!$N$106"):INDIRECT($O$298&amp;"!$AS$120"),DAY($P$300)+1,FALSE),INDIRECT($O$298&amp;"!$D$8"):INDIRECT($O$298&amp;"!$F$17"),3,FALSE)*24+VLOOKUP($N311,INDIRECT($O$298&amp;"!$N$148"):INDIRECT($O$298&amp;"!$AS$162"),DAY($P$300)+1,FALSE)-VLOOKUP(VLOOKUP($N311,INDIRECT($O$298&amp;"!$N$106"):INDIRECT($O$298&amp;"!$AS$120"),DAY($P$300)+1,FALSE),INDIRECT($O$298&amp;"!$D$8"):INDIRECT($O$298&amp;"!$h$17"),5,FALSE))/24,AA311)),"")</f>
        <v/>
      </c>
      <c r="Q311" s="437" t="str">
        <f ca="1">IFERROR(VLOOKUP($N311,INDIRECT($O$298&amp;"!$N$283"):INDIRECT($O$298&amp;"!$AS$297"),DAY($P$300)+1,FALSE),"")</f>
        <v/>
      </c>
      <c r="R311" s="421" t="str">
        <f ca="1">IFERROR(IF(T311&gt;0,VLOOKUP(VLOOKUP($N311,INDIRECT($O$298&amp;"!$N$106"):INDIRECT($O$298&amp;"!$AS$120"),DAY($P$300)+1,FALSE),INDIRECT($O$298&amp;"!$D$8"):INDIRECT($O$298&amp;"!$F$17"),2,FALSE),""),"")</f>
        <v/>
      </c>
      <c r="S311" s="422" t="str">
        <f ca="1">IFERROR((IF(T311=0,"",VLOOKUP(VLOOKUP($N311,INDIRECT($O$298&amp;"!$N$106"):INDIRECT($O$298&amp;"!$AS$120"),DAY($P$300)+1,FALSE),INDIRECT($O$298&amp;"!$D$8"):INDIRECT($O$298&amp;"!$F$17"),3,FALSE))*24+(T311-VLOOKUP(VLOOKUP($N311,INDIRECT($O$298&amp;"!$N$106"):INDIRECT($O$298&amp;"!$AS$120"),DAY($P$300)+1,FALSE),INDIRECT($O$298&amp;"!$D$8"):INDIRECT($O$298&amp;"!$h$17"),5,FALSE)))/24,"")</f>
        <v/>
      </c>
      <c r="T311" s="437" t="str">
        <f ca="1">IFERROR(VLOOKUP($N311,INDIRECT($O$298&amp;"!$N$191"):INDIRECT($O$298&amp;"!$AS$205"),DAY($P$300)+1,FALSE)+VLOOKUP($N311,INDIRECT($O$298&amp;"!$N$212"):INDIRECT($O$298&amp;"!$AS$226"),DAY($P$300)+1,FALSE),"")</f>
        <v/>
      </c>
      <c r="U311" s="680"/>
      <c r="V311" s="681"/>
      <c r="W311" s="681"/>
      <c r="X311" s="682"/>
      <c r="Y311"/>
      <c r="Z311" s="462" t="e">
        <f t="shared" ca="1" si="0"/>
        <v>#REF!</v>
      </c>
      <c r="AA311" s="468"/>
      <c r="AU311" s="58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</row>
    <row r="312" spans="8:70" s="69" customFormat="1" ht="20.100000000000001" customHeight="1">
      <c r="I312" s="70"/>
      <c r="J312" s="70"/>
      <c r="K312" s="70"/>
      <c r="L312" s="40"/>
      <c r="M312" s="345">
        <v>110</v>
      </c>
      <c r="N312" s="347" t="e">
        <f t="shared" ca="1" si="1"/>
        <v>#REF!</v>
      </c>
      <c r="O312" s="421" t="e">
        <f ca="1">IF(VLOOKUP($N312,INDIRECT($O$298&amp;"!$N$255"):INDIRECT($O$298&amp;"!$AS$269"),DAY($P$300)+1,FALSE)=5,VLOOKUP(VLOOKUP($N312,INDIRECT($O$298&amp;"!$N$106"):INDIRECT($O$298&amp;"!$AS$120"),DAY($P$300)+1,FALSE),INDIRECT($O$298&amp;"!$D$8"):INDIRECT($O$298&amp;"!$h$17"),2,FALSE),IF(P312*24&gt;Q312,(P312*24-Q312)/24,(24-(Q312-P312*24))/24))</f>
        <v>#REF!</v>
      </c>
      <c r="P312" s="422" t="str">
        <f ca="1">IFERROR(IF(Q312=0,"",IF(AA312="",(VLOOKUP(VLOOKUP($N312,INDIRECT($O$298&amp;"!$N$106"):INDIRECT($O$298&amp;"!$AS$120"),DAY($P$300)+1,FALSE),INDIRECT($O$298&amp;"!$D$8"):INDIRECT($O$298&amp;"!$F$17"),3,FALSE)*24+VLOOKUP($N312,INDIRECT($O$298&amp;"!$N$148"):INDIRECT($O$298&amp;"!$AS$162"),DAY($P$300)+1,FALSE)-VLOOKUP(VLOOKUP($N312,INDIRECT($O$298&amp;"!$N$106"):INDIRECT($O$298&amp;"!$AS$120"),DAY($P$300)+1,FALSE),INDIRECT($O$298&amp;"!$D$8"):INDIRECT($O$298&amp;"!$h$17"),5,FALSE))/24,AA312)),"")</f>
        <v/>
      </c>
      <c r="Q312" s="437" t="str">
        <f ca="1">IFERROR(VLOOKUP($N312,INDIRECT($O$298&amp;"!$N$283"):INDIRECT($O$298&amp;"!$AS$297"),DAY($P$300)+1,FALSE),"")</f>
        <v/>
      </c>
      <c r="R312" s="421" t="str">
        <f ca="1">IFERROR(IF(T312&gt;0,VLOOKUP(VLOOKUP($N312,INDIRECT($O$298&amp;"!$N$106"):INDIRECT($O$298&amp;"!$AS$120"),DAY($P$300)+1,FALSE),INDIRECT($O$298&amp;"!$D$8"):INDIRECT($O$298&amp;"!$F$17"),2,FALSE),""),"")</f>
        <v/>
      </c>
      <c r="S312" s="422" t="str">
        <f ca="1">IFERROR((IF(T312=0,"",VLOOKUP(VLOOKUP($N312,INDIRECT($O$298&amp;"!$N$106"):INDIRECT($O$298&amp;"!$AS$120"),DAY($P$300)+1,FALSE),INDIRECT($O$298&amp;"!$D$8"):INDIRECT($O$298&amp;"!$F$17"),3,FALSE))*24+(T312-VLOOKUP(VLOOKUP($N312,INDIRECT($O$298&amp;"!$N$106"):INDIRECT($O$298&amp;"!$AS$120"),DAY($P$300)+1,FALSE),INDIRECT($O$298&amp;"!$D$8"):INDIRECT($O$298&amp;"!$h$17"),5,FALSE)))/24,"")</f>
        <v/>
      </c>
      <c r="T312" s="437" t="str">
        <f ca="1">IFERROR(VLOOKUP($N312,INDIRECT($O$298&amp;"!$N$191"):INDIRECT($O$298&amp;"!$AS$205"),DAY($P$300)+1,FALSE)+VLOOKUP($N312,INDIRECT($O$298&amp;"!$N$212"):INDIRECT($O$298&amp;"!$AS$226"),DAY($P$300)+1,FALSE),"")</f>
        <v/>
      </c>
      <c r="U312" s="680"/>
      <c r="V312" s="681"/>
      <c r="W312" s="681"/>
      <c r="X312" s="682"/>
      <c r="Y312"/>
      <c r="Z312" s="462" t="e">
        <f t="shared" ca="1" si="0"/>
        <v>#REF!</v>
      </c>
      <c r="AA312" s="469"/>
      <c r="AU312" s="58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</row>
    <row r="313" spans="8:70" s="69" customFormat="1" ht="20.100000000000001" customHeight="1">
      <c r="I313" s="70"/>
      <c r="J313" s="70"/>
      <c r="K313" s="70"/>
      <c r="L313" s="40"/>
      <c r="M313" s="345">
        <v>111</v>
      </c>
      <c r="N313" s="347" t="e">
        <f t="shared" ca="1" si="1"/>
        <v>#REF!</v>
      </c>
      <c r="O313" s="421" t="e">
        <f ca="1">IF(VLOOKUP($N313,INDIRECT($O$298&amp;"!$N$255"):INDIRECT($O$298&amp;"!$AS$269"),DAY($P$300)+1,FALSE)=5,VLOOKUP(VLOOKUP($N313,INDIRECT($O$298&amp;"!$N$106"):INDIRECT($O$298&amp;"!$AS$120"),DAY($P$300)+1,FALSE),INDIRECT($O$298&amp;"!$D$8"):INDIRECT($O$298&amp;"!$h$17"),2,FALSE),IF(P313*24&gt;Q313,(P313*24-Q313)/24,(24-(Q313-P313*24))/24))</f>
        <v>#REF!</v>
      </c>
      <c r="P313" s="422" t="str">
        <f ca="1">IFERROR(IF(Q313=0,"",IF(AA313="",(VLOOKUP(VLOOKUP($N313,INDIRECT($O$298&amp;"!$N$106"):INDIRECT($O$298&amp;"!$AS$120"),DAY($P$300)+1,FALSE),INDIRECT($O$298&amp;"!$D$8"):INDIRECT($O$298&amp;"!$F$17"),3,FALSE)*24+VLOOKUP($N313,INDIRECT($O$298&amp;"!$N$148"):INDIRECT($O$298&amp;"!$AS$162"),DAY($P$300)+1,FALSE)-VLOOKUP(VLOOKUP($N313,INDIRECT($O$298&amp;"!$N$106"):INDIRECT($O$298&amp;"!$AS$120"),DAY($P$300)+1,FALSE),INDIRECT($O$298&amp;"!$D$8"):INDIRECT($O$298&amp;"!$h$17"),5,FALSE))/24,AA313)),"")</f>
        <v/>
      </c>
      <c r="Q313" s="437" t="str">
        <f ca="1">IFERROR(VLOOKUP($N313,INDIRECT($O$298&amp;"!$N$283"):INDIRECT($O$298&amp;"!$AS$297"),DAY($P$300)+1,FALSE),"")</f>
        <v/>
      </c>
      <c r="R313" s="421" t="str">
        <f ca="1">IFERROR(IF(T313&gt;0,VLOOKUP(VLOOKUP($N313,INDIRECT($O$298&amp;"!$N$106"):INDIRECT($O$298&amp;"!$AS$120"),DAY($P$300)+1,FALSE),INDIRECT($O$298&amp;"!$D$8"):INDIRECT($O$298&amp;"!$F$17"),2,FALSE),""),"")</f>
        <v/>
      </c>
      <c r="S313" s="422" t="str">
        <f ca="1">IFERROR((IF(T313=0,"",VLOOKUP(VLOOKUP($N313,INDIRECT($O$298&amp;"!$N$106"):INDIRECT($O$298&amp;"!$AS$120"),DAY($P$300)+1,FALSE),INDIRECT($O$298&amp;"!$D$8"):INDIRECT($O$298&amp;"!$F$17"),3,FALSE))*24+(T313-VLOOKUP(VLOOKUP($N313,INDIRECT($O$298&amp;"!$N$106"):INDIRECT($O$298&amp;"!$AS$120"),DAY($P$300)+1,FALSE),INDIRECT($O$298&amp;"!$D$8"):INDIRECT($O$298&amp;"!$h$17"),5,FALSE)))/24,"")</f>
        <v/>
      </c>
      <c r="T313" s="437" t="str">
        <f ca="1">IFERROR(VLOOKUP($N313,INDIRECT($O$298&amp;"!$N$191"):INDIRECT($O$298&amp;"!$AS$205"),DAY($P$300)+1,FALSE)+VLOOKUP($N313,INDIRECT($O$298&amp;"!$N$212"):INDIRECT($O$298&amp;"!$AS$226"),DAY($P$300)+1,FALSE),"")</f>
        <v/>
      </c>
      <c r="U313" s="680"/>
      <c r="V313" s="681"/>
      <c r="W313" s="681"/>
      <c r="X313" s="682"/>
      <c r="Y313"/>
      <c r="Z313" s="462" t="e">
        <f t="shared" ca="1" si="0"/>
        <v>#REF!</v>
      </c>
      <c r="AA313" s="468"/>
      <c r="AU313" s="58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</row>
    <row r="314" spans="8:70" s="69" customFormat="1" ht="20.100000000000001" customHeight="1">
      <c r="I314" s="70"/>
      <c r="J314" s="70"/>
      <c r="K314" s="70"/>
      <c r="L314" s="40"/>
      <c r="M314" s="345">
        <v>112</v>
      </c>
      <c r="N314" s="347" t="e">
        <f t="shared" ca="1" si="1"/>
        <v>#REF!</v>
      </c>
      <c r="O314" s="421" t="e">
        <f ca="1">IF(VLOOKUP($N314,INDIRECT($O$298&amp;"!$N$255"):INDIRECT($O$298&amp;"!$AS$269"),DAY($P$300)+1,FALSE)=5,VLOOKUP(VLOOKUP($N314,INDIRECT($O$298&amp;"!$N$106"):INDIRECT($O$298&amp;"!$AS$120"),DAY($P$300)+1,FALSE),INDIRECT($O$298&amp;"!$D$8"):INDIRECT($O$298&amp;"!$h$17"),2,FALSE),IF(P314*24&gt;Q314,(P314*24-Q314)/24,(24-(Q314-P314*24))/24))</f>
        <v>#REF!</v>
      </c>
      <c r="P314" s="422" t="str">
        <f ca="1">IFERROR(IF(Q314=0,"",IF(AA314="",(VLOOKUP(VLOOKUP($N314,INDIRECT($O$298&amp;"!$N$106"):INDIRECT($O$298&amp;"!$AS$120"),DAY($P$300)+1,FALSE),INDIRECT($O$298&amp;"!$D$8"):INDIRECT($O$298&amp;"!$F$17"),3,FALSE)*24+VLOOKUP($N314,INDIRECT($O$298&amp;"!$N$148"):INDIRECT($O$298&amp;"!$AS$162"),DAY($P$300)+1,FALSE)-VLOOKUP(VLOOKUP($N314,INDIRECT($O$298&amp;"!$N$106"):INDIRECT($O$298&amp;"!$AS$120"),DAY($P$300)+1,FALSE),INDIRECT($O$298&amp;"!$D$8"):INDIRECT($O$298&amp;"!$h$17"),5,FALSE))/24,AA314)),"")</f>
        <v/>
      </c>
      <c r="Q314" s="437" t="str">
        <f ca="1">IFERROR(VLOOKUP($N314,INDIRECT($O$298&amp;"!$N$283"):INDIRECT($O$298&amp;"!$AS$297"),DAY($P$300)+1,FALSE),"")</f>
        <v/>
      </c>
      <c r="R314" s="421" t="str">
        <f ca="1">IFERROR(IF(T314&gt;0,VLOOKUP(VLOOKUP($N314,INDIRECT($O$298&amp;"!$N$106"):INDIRECT($O$298&amp;"!$AS$120"),DAY($P$300)+1,FALSE),INDIRECT($O$298&amp;"!$D$8"):INDIRECT($O$298&amp;"!$F$17"),2,FALSE),""),"")</f>
        <v/>
      </c>
      <c r="S314" s="422" t="str">
        <f ca="1">IFERROR((IF(T314=0,"",VLOOKUP(VLOOKUP($N314,INDIRECT($O$298&amp;"!$N$106"):INDIRECT($O$298&amp;"!$AS$120"),DAY($P$300)+1,FALSE),INDIRECT($O$298&amp;"!$D$8"):INDIRECT($O$298&amp;"!$F$17"),3,FALSE))*24+(T314-VLOOKUP(VLOOKUP($N314,INDIRECT($O$298&amp;"!$N$106"):INDIRECT($O$298&amp;"!$AS$120"),DAY($P$300)+1,FALSE),INDIRECT($O$298&amp;"!$D$8"):INDIRECT($O$298&amp;"!$h$17"),5,FALSE)))/24,"")</f>
        <v/>
      </c>
      <c r="T314" s="437" t="str">
        <f ca="1">IFERROR(VLOOKUP($N314,INDIRECT($O$298&amp;"!$N$191"):INDIRECT($O$298&amp;"!$AS$205"),DAY($P$300)+1,FALSE)+VLOOKUP($N314,INDIRECT($O$298&amp;"!$N$212"):INDIRECT($O$298&amp;"!$AS$226"),DAY($P$300)+1,FALSE),"")</f>
        <v/>
      </c>
      <c r="U314" s="680"/>
      <c r="V314" s="681"/>
      <c r="W314" s="681"/>
      <c r="X314" s="682"/>
      <c r="Y314"/>
      <c r="Z314" s="462" t="e">
        <f t="shared" ca="1" si="0"/>
        <v>#REF!</v>
      </c>
      <c r="AA314" s="468"/>
      <c r="AU314" s="58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</row>
    <row r="315" spans="8:70" s="69" customFormat="1" ht="20.100000000000001" customHeight="1">
      <c r="I315" s="70"/>
      <c r="J315" s="70"/>
      <c r="K315" s="70"/>
      <c r="L315" s="40"/>
      <c r="M315" s="345">
        <v>113</v>
      </c>
      <c r="N315" s="347" t="e">
        <f t="shared" ca="1" si="1"/>
        <v>#REF!</v>
      </c>
      <c r="O315" s="421" t="e">
        <f ca="1">IF(VLOOKUP($N315,INDIRECT($O$298&amp;"!$N$255"):INDIRECT($O$298&amp;"!$AS$269"),DAY($P$300)+1,FALSE)=5,VLOOKUP(VLOOKUP($N315,INDIRECT($O$298&amp;"!$N$106"):INDIRECT($O$298&amp;"!$AS$120"),DAY($P$300)+1,FALSE),INDIRECT($O$298&amp;"!$D$8"):INDIRECT($O$298&amp;"!$h$17"),2,FALSE),IF(P315*24&gt;Q315,(P315*24-Q315)/24,(24-(Q315-P315*24))/24))</f>
        <v>#REF!</v>
      </c>
      <c r="P315" s="422" t="str">
        <f ca="1">IFERROR(IF(Q315=0,"",IF(AA315="",(VLOOKUP(VLOOKUP($N315,INDIRECT($O$298&amp;"!$N$106"):INDIRECT($O$298&amp;"!$AS$120"),DAY($P$300)+1,FALSE),INDIRECT($O$298&amp;"!$D$8"):INDIRECT($O$298&amp;"!$F$17"),3,FALSE)*24+VLOOKUP($N315,INDIRECT($O$298&amp;"!$N$148"):INDIRECT($O$298&amp;"!$AS$162"),DAY($P$300)+1,FALSE)-VLOOKUP(VLOOKUP($N315,INDIRECT($O$298&amp;"!$N$106"):INDIRECT($O$298&amp;"!$AS$120"),DAY($P$300)+1,FALSE),INDIRECT($O$298&amp;"!$D$8"):INDIRECT($O$298&amp;"!$h$17"),5,FALSE))/24,AA315)),"")</f>
        <v/>
      </c>
      <c r="Q315" s="437" t="str">
        <f ca="1">IFERROR(VLOOKUP($N315,INDIRECT($O$298&amp;"!$N$283"):INDIRECT($O$298&amp;"!$AS$297"),DAY($P$300)+1,FALSE),"")</f>
        <v/>
      </c>
      <c r="R315" s="421" t="str">
        <f ca="1">IFERROR(IF(T315&gt;0,VLOOKUP(VLOOKUP($N315,INDIRECT($O$298&amp;"!$N$106"):INDIRECT($O$298&amp;"!$AS$120"),DAY($P$300)+1,FALSE),INDIRECT($O$298&amp;"!$D$8"):INDIRECT($O$298&amp;"!$F$17"),2,FALSE),""),"")</f>
        <v/>
      </c>
      <c r="S315" s="422" t="str">
        <f ca="1">IFERROR((IF(T315=0,"",VLOOKUP(VLOOKUP($N315,INDIRECT($O$298&amp;"!$N$106"):INDIRECT($O$298&amp;"!$AS$120"),DAY($P$300)+1,FALSE),INDIRECT($O$298&amp;"!$D$8"):INDIRECT($O$298&amp;"!$F$17"),3,FALSE))*24+(T315-VLOOKUP(VLOOKUP($N315,INDIRECT($O$298&amp;"!$N$106"):INDIRECT($O$298&amp;"!$AS$120"),DAY($P$300)+1,FALSE),INDIRECT($O$298&amp;"!$D$8"):INDIRECT($O$298&amp;"!$h$17"),5,FALSE)))/24,"")</f>
        <v/>
      </c>
      <c r="T315" s="437" t="str">
        <f ca="1">IFERROR(VLOOKUP($N315,INDIRECT($O$298&amp;"!$N$191"):INDIRECT($O$298&amp;"!$AS$205"),DAY($P$300)+1,FALSE)+VLOOKUP($N315,INDIRECT($O$298&amp;"!$N$212"):INDIRECT($O$298&amp;"!$AS$226"),DAY($P$300)+1,FALSE),"")</f>
        <v/>
      </c>
      <c r="U315" s="680"/>
      <c r="V315" s="681"/>
      <c r="W315" s="681"/>
      <c r="X315" s="682"/>
      <c r="Y315"/>
      <c r="Z315" s="462" t="e">
        <f t="shared" ca="1" si="0"/>
        <v>#REF!</v>
      </c>
      <c r="AA315" s="468"/>
      <c r="AU315" s="58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</row>
    <row r="316" spans="8:70" s="69" customFormat="1" ht="20.100000000000001" customHeight="1">
      <c r="I316" s="70"/>
      <c r="J316" s="70"/>
      <c r="K316" s="70"/>
      <c r="L316" s="40"/>
      <c r="M316" s="345">
        <v>114</v>
      </c>
      <c r="N316" s="347" t="e">
        <f t="shared" ca="1" si="1"/>
        <v>#REF!</v>
      </c>
      <c r="O316" s="421" t="e">
        <f ca="1">IF(VLOOKUP($N316,INDIRECT($O$298&amp;"!$N$255"):INDIRECT($O$298&amp;"!$AS$269"),DAY($P$300)+1,FALSE)=5,VLOOKUP(VLOOKUP($N316,INDIRECT($O$298&amp;"!$N$106"):INDIRECT($O$298&amp;"!$AS$120"),DAY($P$300)+1,FALSE),INDIRECT($O$298&amp;"!$D$8"):INDIRECT($O$298&amp;"!$h$17"),2,FALSE),IF(P316*24&gt;Q316,(P316*24-Q316)/24,(24-(Q316-P316*24))/24))</f>
        <v>#REF!</v>
      </c>
      <c r="P316" s="422" t="str">
        <f ca="1">IFERROR(IF(Q316=0,"",IF(AA316="",(VLOOKUP(VLOOKUP($N316,INDIRECT($O$298&amp;"!$N$106"):INDIRECT($O$298&amp;"!$AS$120"),DAY($P$300)+1,FALSE),INDIRECT($O$298&amp;"!$D$8"):INDIRECT($O$298&amp;"!$F$17"),3,FALSE)*24+VLOOKUP($N316,INDIRECT($O$298&amp;"!$N$148"):INDIRECT($O$298&amp;"!$AS$162"),DAY($P$300)+1,FALSE)-VLOOKUP(VLOOKUP($N316,INDIRECT($O$298&amp;"!$N$106"):INDIRECT($O$298&amp;"!$AS$120"),DAY($P$300)+1,FALSE),INDIRECT($O$298&amp;"!$D$8"):INDIRECT($O$298&amp;"!$h$17"),5,FALSE))/24,AA316)),"")</f>
        <v/>
      </c>
      <c r="Q316" s="437" t="str">
        <f ca="1">IFERROR(VLOOKUP($N316,INDIRECT($O$298&amp;"!$N$283"):INDIRECT($O$298&amp;"!$AS$297"),DAY($P$300)+1,FALSE),"")</f>
        <v/>
      </c>
      <c r="R316" s="421" t="str">
        <f ca="1">IFERROR(IF(T316&gt;0,VLOOKUP(VLOOKUP($N316,INDIRECT($O$298&amp;"!$N$106"):INDIRECT($O$298&amp;"!$AS$120"),DAY($P$300)+1,FALSE),INDIRECT($O$298&amp;"!$D$8"):INDIRECT($O$298&amp;"!$F$17"),2,FALSE),""),"")</f>
        <v/>
      </c>
      <c r="S316" s="422" t="str">
        <f ca="1">IFERROR((IF(T316=0,"",VLOOKUP(VLOOKUP($N316,INDIRECT($O$298&amp;"!$N$106"):INDIRECT($O$298&amp;"!$AS$120"),DAY($P$300)+1,FALSE),INDIRECT($O$298&amp;"!$D$8"):INDIRECT($O$298&amp;"!$F$17"),3,FALSE))*24+(T316-VLOOKUP(VLOOKUP($N316,INDIRECT($O$298&amp;"!$N$106"):INDIRECT($O$298&amp;"!$AS$120"),DAY($P$300)+1,FALSE),INDIRECT($O$298&amp;"!$D$8"):INDIRECT($O$298&amp;"!$h$17"),5,FALSE)))/24,"")</f>
        <v/>
      </c>
      <c r="T316" s="437" t="str">
        <f ca="1">IFERROR(VLOOKUP($N316,INDIRECT($O$298&amp;"!$N$191"):INDIRECT($O$298&amp;"!$AS$205"),DAY($P$300)+1,FALSE)+VLOOKUP($N316,INDIRECT($O$298&amp;"!$N$212"):INDIRECT($O$298&amp;"!$AS$226"),DAY($P$300)+1,FALSE),"")</f>
        <v/>
      </c>
      <c r="U316" s="680"/>
      <c r="V316" s="681"/>
      <c r="W316" s="681"/>
      <c r="X316" s="682"/>
      <c r="Y316"/>
      <c r="Z316" s="462" t="e">
        <f t="shared" ca="1" si="0"/>
        <v>#REF!</v>
      </c>
      <c r="AA316" s="468"/>
      <c r="AU316" s="58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</row>
    <row r="317" spans="8:70" s="69" customFormat="1" ht="20.100000000000001" customHeight="1">
      <c r="I317" s="70"/>
      <c r="J317" s="70"/>
      <c r="K317" s="70"/>
      <c r="L317" s="40"/>
      <c r="M317" s="345">
        <v>115</v>
      </c>
      <c r="N317" s="347" t="e">
        <f t="shared" ca="1" si="1"/>
        <v>#REF!</v>
      </c>
      <c r="O317" s="421" t="e">
        <f ca="1">IF(VLOOKUP($N317,INDIRECT($O$298&amp;"!$N$255"):INDIRECT($O$298&amp;"!$AS$269"),DAY($P$300)+1,FALSE)=5,VLOOKUP(VLOOKUP($N317,INDIRECT($O$298&amp;"!$N$106"):INDIRECT($O$298&amp;"!$AS$120"),DAY($P$300)+1,FALSE),INDIRECT($O$298&amp;"!$D$8"):INDIRECT($O$298&amp;"!$h$17"),2,FALSE),IF(P317*24&gt;Q317,(P317*24-Q317)/24,(24-(Q317-P317*24))/24))</f>
        <v>#REF!</v>
      </c>
      <c r="P317" s="422" t="str">
        <f ca="1">IFERROR(IF(Q317=0,"",IF(AA317="",(VLOOKUP(VLOOKUP($N317,INDIRECT($O$298&amp;"!$N$106"):INDIRECT($O$298&amp;"!$AS$120"),DAY($P$300)+1,FALSE),INDIRECT($O$298&amp;"!$D$8"):INDIRECT($O$298&amp;"!$F$17"),3,FALSE)*24+VLOOKUP($N317,INDIRECT($O$298&amp;"!$N$148"):INDIRECT($O$298&amp;"!$AS$162"),DAY($P$300)+1,FALSE)-VLOOKUP(VLOOKUP($N317,INDIRECT($O$298&amp;"!$N$106"):INDIRECT($O$298&amp;"!$AS$120"),DAY($P$300)+1,FALSE),INDIRECT($O$298&amp;"!$D$8"):INDIRECT($O$298&amp;"!$h$17"),5,FALSE))/24,AA317)),"")</f>
        <v/>
      </c>
      <c r="Q317" s="437" t="str">
        <f ca="1">IFERROR(VLOOKUP($N317,INDIRECT($O$298&amp;"!$N$283"):INDIRECT($O$298&amp;"!$AS$297"),DAY($P$300)+1,FALSE),"")</f>
        <v/>
      </c>
      <c r="R317" s="421" t="str">
        <f ca="1">IFERROR(IF(T317&gt;0,VLOOKUP(VLOOKUP($N317,INDIRECT($O$298&amp;"!$N$106"):INDIRECT($O$298&amp;"!$AS$120"),DAY($P$300)+1,FALSE),INDIRECT($O$298&amp;"!$D$8"):INDIRECT($O$298&amp;"!$F$17"),2,FALSE),""),"")</f>
        <v/>
      </c>
      <c r="S317" s="422" t="str">
        <f ca="1">IFERROR((IF(T317=0,"",VLOOKUP(VLOOKUP($N317,INDIRECT($O$298&amp;"!$N$106"):INDIRECT($O$298&amp;"!$AS$120"),DAY($P$300)+1,FALSE),INDIRECT($O$298&amp;"!$D$8"):INDIRECT($O$298&amp;"!$F$17"),3,FALSE))*24+(T317-VLOOKUP(VLOOKUP($N317,INDIRECT($O$298&amp;"!$N$106"):INDIRECT($O$298&amp;"!$AS$120"),DAY($P$300)+1,FALSE),INDIRECT($O$298&amp;"!$D$8"):INDIRECT($O$298&amp;"!$h$17"),5,FALSE)))/24,"")</f>
        <v/>
      </c>
      <c r="T317" s="437" t="str">
        <f ca="1">IFERROR(VLOOKUP($N317,INDIRECT($O$298&amp;"!$N$191"):INDIRECT($O$298&amp;"!$AS$205"),DAY($P$300)+1,FALSE)+VLOOKUP($N317,INDIRECT($O$298&amp;"!$N$212"):INDIRECT($O$298&amp;"!$AS$226"),DAY($P$300)+1,FALSE),"")</f>
        <v/>
      </c>
      <c r="U317" s="680"/>
      <c r="V317" s="681"/>
      <c r="W317" s="681"/>
      <c r="X317" s="682"/>
      <c r="Y317"/>
      <c r="Z317" s="462" t="e">
        <f t="shared" ca="1" si="0"/>
        <v>#REF!</v>
      </c>
      <c r="AA317" s="468"/>
      <c r="AU317" s="58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</row>
    <row r="318" spans="8:70" s="69" customFormat="1" ht="20.100000000000001" customHeight="1">
      <c r="I318" s="70"/>
      <c r="J318" s="70"/>
      <c r="K318" s="70"/>
      <c r="L318" s="40"/>
      <c r="M318" s="345">
        <v>116</v>
      </c>
      <c r="N318" s="347" t="e">
        <f t="shared" ca="1" si="1"/>
        <v>#REF!</v>
      </c>
      <c r="O318" s="421" t="e">
        <f ca="1">IF(VLOOKUP($N318,INDIRECT($O$298&amp;"!$N$255"):INDIRECT($O$298&amp;"!$AS$269"),DAY($P$300)+1,FALSE)=5,VLOOKUP(VLOOKUP($N318,INDIRECT($O$298&amp;"!$N$106"):INDIRECT($O$298&amp;"!$AS$120"),DAY($P$300)+1,FALSE),INDIRECT($O$298&amp;"!$D$8"):INDIRECT($O$298&amp;"!$h$17"),2,FALSE),IF(P318*24&gt;Q318,(P318*24-Q318)/24,(24-(Q318-P318*24))/24))</f>
        <v>#REF!</v>
      </c>
      <c r="P318" s="422" t="str">
        <f ca="1">IFERROR(IF(Q318=0,"",IF(AA318="",(VLOOKUP(VLOOKUP($N318,INDIRECT($O$298&amp;"!$N$106"):INDIRECT($O$298&amp;"!$AS$120"),DAY($P$300)+1,FALSE),INDIRECT($O$298&amp;"!$D$8"):INDIRECT($O$298&amp;"!$F$17"),3,FALSE)*24+VLOOKUP($N318,INDIRECT($O$298&amp;"!$N$148"):INDIRECT($O$298&amp;"!$AS$162"),DAY($P$300)+1,FALSE)-VLOOKUP(VLOOKUP($N318,INDIRECT($O$298&amp;"!$N$106"):INDIRECT($O$298&amp;"!$AS$120"),DAY($P$300)+1,FALSE),INDIRECT($O$298&amp;"!$D$8"):INDIRECT($O$298&amp;"!$h$17"),5,FALSE))/24,AA318)),"")</f>
        <v/>
      </c>
      <c r="Q318" s="437" t="str">
        <f ca="1">IFERROR(VLOOKUP($N318,INDIRECT($O$298&amp;"!$N$283"):INDIRECT($O$298&amp;"!$AS$297"),DAY($P$300)+1,FALSE),"")</f>
        <v/>
      </c>
      <c r="R318" s="421" t="str">
        <f ca="1">IFERROR(IF(T318&gt;0,VLOOKUP(VLOOKUP($N318,INDIRECT($O$298&amp;"!$N$106"):INDIRECT($O$298&amp;"!$AS$120"),DAY($P$300)+1,FALSE),INDIRECT($O$298&amp;"!$D$8"):INDIRECT($O$298&amp;"!$F$17"),2,FALSE),""),"")</f>
        <v/>
      </c>
      <c r="S318" s="422" t="str">
        <f ca="1">IFERROR((IF(T318=0,"",VLOOKUP(VLOOKUP($N318,INDIRECT($O$298&amp;"!$N$106"):INDIRECT($O$298&amp;"!$AS$120"),DAY($P$300)+1,FALSE),INDIRECT($O$298&amp;"!$D$8"):INDIRECT($O$298&amp;"!$F$17"),3,FALSE))*24+(T318-VLOOKUP(VLOOKUP($N318,INDIRECT($O$298&amp;"!$N$106"):INDIRECT($O$298&amp;"!$AS$120"),DAY($P$300)+1,FALSE),INDIRECT($O$298&amp;"!$D$8"):INDIRECT($O$298&amp;"!$h$17"),5,FALSE)))/24,"")</f>
        <v/>
      </c>
      <c r="T318" s="437" t="str">
        <f ca="1">IFERROR(VLOOKUP($N318,INDIRECT($O$298&amp;"!$N$191"):INDIRECT($O$298&amp;"!$AS$205"),DAY($P$300)+1,FALSE)+VLOOKUP($N318,INDIRECT($O$298&amp;"!$N$212"):INDIRECT($O$298&amp;"!$AS$226"),DAY($P$300)+1,FALSE),"")</f>
        <v/>
      </c>
      <c r="U318" s="680"/>
      <c r="V318" s="681"/>
      <c r="W318" s="681"/>
      <c r="X318" s="682"/>
      <c r="Y318"/>
      <c r="Z318" s="462" t="e">
        <f t="shared" ca="1" si="0"/>
        <v>#REF!</v>
      </c>
      <c r="AA318" s="468"/>
      <c r="AU318" s="58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</row>
    <row r="319" spans="8:70" s="69" customFormat="1" ht="20.100000000000001" customHeight="1">
      <c r="I319" s="70"/>
      <c r="J319" s="70"/>
      <c r="K319" s="70"/>
      <c r="L319" s="40"/>
      <c r="M319" s="345">
        <v>117</v>
      </c>
      <c r="N319" s="347" t="e">
        <f t="shared" ca="1" si="1"/>
        <v>#REF!</v>
      </c>
      <c r="O319" s="421" t="e">
        <f ca="1">IF(VLOOKUP($N319,INDIRECT($O$298&amp;"!$N$255"):INDIRECT($O$298&amp;"!$AS$269"),DAY($P$300)+1,FALSE)=5,VLOOKUP(VLOOKUP($N319,INDIRECT($O$298&amp;"!$N$106"):INDIRECT($O$298&amp;"!$AS$120"),DAY($P$300)+1,FALSE),INDIRECT($O$298&amp;"!$D$8"):INDIRECT($O$298&amp;"!$h$17"),2,FALSE),IF(P319*24&gt;Q319,(P319*24-Q319)/24,(24-(Q319-P319*24))/24))</f>
        <v>#REF!</v>
      </c>
      <c r="P319" s="422" t="str">
        <f ca="1">IFERROR(IF(Q319=0,"",IF(AA319="",(VLOOKUP(VLOOKUP($N319,INDIRECT($O$298&amp;"!$N$106"):INDIRECT($O$298&amp;"!$AS$120"),DAY($P$300)+1,FALSE),INDIRECT($O$298&amp;"!$D$8"):INDIRECT($O$298&amp;"!$F$17"),3,FALSE)*24+VLOOKUP($N319,INDIRECT($O$298&amp;"!$N$148"):INDIRECT($O$298&amp;"!$AS$162"),DAY($P$300)+1,FALSE)-VLOOKUP(VLOOKUP($N319,INDIRECT($O$298&amp;"!$N$106"):INDIRECT($O$298&amp;"!$AS$120"),DAY($P$300)+1,FALSE),INDIRECT($O$298&amp;"!$D$8"):INDIRECT($O$298&amp;"!$h$17"),5,FALSE))/24,AA319)),"")</f>
        <v/>
      </c>
      <c r="Q319" s="437" t="str">
        <f ca="1">IFERROR(VLOOKUP($N319,INDIRECT($O$298&amp;"!$N$283"):INDIRECT($O$298&amp;"!$AS$297"),DAY($P$300)+1,FALSE),"")</f>
        <v/>
      </c>
      <c r="R319" s="421" t="str">
        <f ca="1">IFERROR(IF(T319&gt;0,VLOOKUP(VLOOKUP($N319,INDIRECT($O$298&amp;"!$N$106"):INDIRECT($O$298&amp;"!$AS$120"),DAY($P$300)+1,FALSE),INDIRECT($O$298&amp;"!$D$8"):INDIRECT($O$298&amp;"!$F$17"),2,FALSE),""),"")</f>
        <v/>
      </c>
      <c r="S319" s="422" t="str">
        <f ca="1">IFERROR((IF(T319=0,"",VLOOKUP(VLOOKUP($N319,INDIRECT($O$298&amp;"!$N$106"):INDIRECT($O$298&amp;"!$AS$120"),DAY($P$300)+1,FALSE),INDIRECT($O$298&amp;"!$D$8"):INDIRECT($O$298&amp;"!$F$17"),3,FALSE))*24+(T319-VLOOKUP(VLOOKUP($N319,INDIRECT($O$298&amp;"!$N$106"):INDIRECT($O$298&amp;"!$AS$120"),DAY($P$300)+1,FALSE),INDIRECT($O$298&amp;"!$D$8"):INDIRECT($O$298&amp;"!$h$17"),5,FALSE)))/24,"")</f>
        <v/>
      </c>
      <c r="T319" s="437" t="str">
        <f ca="1">IFERROR(VLOOKUP($N319,INDIRECT($O$298&amp;"!$N$191"):INDIRECT($O$298&amp;"!$AS$205"),DAY($P$300)+1,FALSE)+VLOOKUP($N319,INDIRECT($O$298&amp;"!$N$212"):INDIRECT($O$298&amp;"!$AS$226"),DAY($P$300)+1,FALSE),"")</f>
        <v/>
      </c>
      <c r="U319" s="680"/>
      <c r="V319" s="681"/>
      <c r="W319" s="681"/>
      <c r="X319" s="682"/>
      <c r="Y319"/>
      <c r="Z319" s="462" t="e">
        <f t="shared" ca="1" si="0"/>
        <v>#REF!</v>
      </c>
      <c r="AA319" s="468"/>
      <c r="AU319" s="58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</row>
    <row r="320" spans="8:70" s="69" customFormat="1" ht="20.100000000000001" customHeight="1">
      <c r="I320" s="70"/>
      <c r="J320" s="70"/>
      <c r="K320" s="70"/>
      <c r="L320" s="40"/>
      <c r="M320" s="345">
        <v>118</v>
      </c>
      <c r="N320" s="347" t="e">
        <f t="shared" ca="1" si="1"/>
        <v>#REF!</v>
      </c>
      <c r="O320" s="421" t="e">
        <f ca="1">IF(VLOOKUP($N320,INDIRECT($O$298&amp;"!$N$255"):INDIRECT($O$298&amp;"!$AS$269"),DAY($P$300)+1,FALSE)=5,VLOOKUP(VLOOKUP($N320,INDIRECT($O$298&amp;"!$N$106"):INDIRECT($O$298&amp;"!$AS$120"),DAY($P$300)+1,FALSE),INDIRECT($O$298&amp;"!$D$8"):INDIRECT($O$298&amp;"!$h$17"),2,FALSE),IF(P320*24&gt;Q320,(P320*24-Q320)/24,(24-(Q320-P320*24))/24))</f>
        <v>#REF!</v>
      </c>
      <c r="P320" s="422" t="str">
        <f ca="1">IFERROR(IF(Q320=0,"",IF(AA320="",(VLOOKUP(VLOOKUP($N320,INDIRECT($O$298&amp;"!$N$106"):INDIRECT($O$298&amp;"!$AS$120"),DAY($P$300)+1,FALSE),INDIRECT($O$298&amp;"!$D$8"):INDIRECT($O$298&amp;"!$F$17"),3,FALSE)*24+VLOOKUP($N320,INDIRECT($O$298&amp;"!$N$148"):INDIRECT($O$298&amp;"!$AS$162"),DAY($P$300)+1,FALSE)-VLOOKUP(VLOOKUP($N320,INDIRECT($O$298&amp;"!$N$106"):INDIRECT($O$298&amp;"!$AS$120"),DAY($P$300)+1,FALSE),INDIRECT($O$298&amp;"!$D$8"):INDIRECT($O$298&amp;"!$h$17"),5,FALSE))/24,AA320)),"")</f>
        <v/>
      </c>
      <c r="Q320" s="437" t="str">
        <f ca="1">IFERROR(VLOOKUP($N320,INDIRECT($O$298&amp;"!$N$283"):INDIRECT($O$298&amp;"!$AS$297"),DAY($P$300)+1,FALSE),"")</f>
        <v/>
      </c>
      <c r="R320" s="421" t="str">
        <f ca="1">IFERROR(IF(T320&gt;0,VLOOKUP(VLOOKUP($N320,INDIRECT($O$298&amp;"!$N$106"):INDIRECT($O$298&amp;"!$AS$120"),DAY($P$300)+1,FALSE),INDIRECT($O$298&amp;"!$D$8"):INDIRECT($O$298&amp;"!$F$17"),2,FALSE),""),"")</f>
        <v/>
      </c>
      <c r="S320" s="422" t="str">
        <f ca="1">IFERROR((IF(T320=0,"",VLOOKUP(VLOOKUP($N320,INDIRECT($O$298&amp;"!$N$106"):INDIRECT($O$298&amp;"!$AS$120"),DAY($P$300)+1,FALSE),INDIRECT($O$298&amp;"!$D$8"):INDIRECT($O$298&amp;"!$F$17"),3,FALSE))*24+(T320-VLOOKUP(VLOOKUP($N320,INDIRECT($O$298&amp;"!$N$106"):INDIRECT($O$298&amp;"!$AS$120"),DAY($P$300)+1,FALSE),INDIRECT($O$298&amp;"!$D$8"):INDIRECT($O$298&amp;"!$h$17"),5,FALSE)))/24,"")</f>
        <v/>
      </c>
      <c r="T320" s="437" t="str">
        <f ca="1">IFERROR(VLOOKUP($N320,INDIRECT($O$298&amp;"!$N$191"):INDIRECT($O$298&amp;"!$AS$205"),DAY($P$300)+1,FALSE)+VLOOKUP($N320,INDIRECT($O$298&amp;"!$N$212"):INDIRECT($O$298&amp;"!$AS$226"),DAY($P$300)+1,FALSE),"")</f>
        <v/>
      </c>
      <c r="U320" s="680"/>
      <c r="V320" s="681"/>
      <c r="W320" s="681"/>
      <c r="X320" s="682"/>
      <c r="Y320"/>
      <c r="Z320" s="462" t="e">
        <f t="shared" ca="1" si="0"/>
        <v>#REF!</v>
      </c>
      <c r="AA320" s="468"/>
      <c r="AU320" s="58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</row>
    <row r="321" spans="6:70" s="69" customFormat="1" ht="20.100000000000001" customHeight="1">
      <c r="L321" s="40"/>
      <c r="M321" s="345">
        <v>119</v>
      </c>
      <c r="N321" s="347" t="e">
        <f t="shared" ca="1" si="1"/>
        <v>#REF!</v>
      </c>
      <c r="O321" s="421" t="e">
        <f ca="1">IF(VLOOKUP($N321,INDIRECT($O$298&amp;"!$N$255"):INDIRECT($O$298&amp;"!$AS$269"),DAY($P$300)+1,FALSE)=5,VLOOKUP(VLOOKUP($N321,INDIRECT($O$298&amp;"!$N$106"):INDIRECT($O$298&amp;"!$AS$120"),DAY($P$300)+1,FALSE),INDIRECT($O$298&amp;"!$D$8"):INDIRECT($O$298&amp;"!$h$17"),2,FALSE),IF(P321*24&gt;Q321,(P321*24-Q321)/24,(24-(Q321-P321*24))/24))</f>
        <v>#REF!</v>
      </c>
      <c r="P321" s="422" t="str">
        <f ca="1">IFERROR(IF(Q321=0,"",IF(AA321="",(VLOOKUP(VLOOKUP($N321,INDIRECT($O$298&amp;"!$N$106"):INDIRECT($O$298&amp;"!$AS$120"),DAY($P$300)+1,FALSE),INDIRECT($O$298&amp;"!$D$8"):INDIRECT($O$298&amp;"!$F$17"),3,FALSE)*24+VLOOKUP($N321,INDIRECT($O$298&amp;"!$N$148"):INDIRECT($O$298&amp;"!$AS$162"),DAY($P$300)+1,FALSE)-VLOOKUP(VLOOKUP($N321,INDIRECT($O$298&amp;"!$N$106"):INDIRECT($O$298&amp;"!$AS$120"),DAY($P$300)+1,FALSE),INDIRECT($O$298&amp;"!$D$8"):INDIRECT($O$298&amp;"!$h$17"),5,FALSE))/24,AA321)),"")</f>
        <v/>
      </c>
      <c r="Q321" s="437" t="str">
        <f ca="1">IFERROR(VLOOKUP($N321,INDIRECT($O$298&amp;"!$N$283"):INDIRECT($O$298&amp;"!$AS$297"),DAY($P$300)+1,FALSE),"")</f>
        <v/>
      </c>
      <c r="R321" s="421" t="str">
        <f ca="1">IFERROR(IF(T321&gt;0,VLOOKUP(VLOOKUP($N321,INDIRECT($O$298&amp;"!$N$106"):INDIRECT($O$298&amp;"!$AS$120"),DAY($P$300)+1,FALSE),INDIRECT($O$298&amp;"!$D$8"):INDIRECT($O$298&amp;"!$F$17"),2,FALSE),""),"")</f>
        <v/>
      </c>
      <c r="S321" s="422" t="str">
        <f ca="1">IFERROR((IF(T321=0,"",VLOOKUP(VLOOKUP($N321,INDIRECT($O$298&amp;"!$N$106"):INDIRECT($O$298&amp;"!$AS$120"),DAY($P$300)+1,FALSE),INDIRECT($O$298&amp;"!$D$8"):INDIRECT($O$298&amp;"!$F$17"),3,FALSE))*24+(T321-VLOOKUP(VLOOKUP($N321,INDIRECT($O$298&amp;"!$N$106"):INDIRECT($O$298&amp;"!$AS$120"),DAY($P$300)+1,FALSE),INDIRECT($O$298&amp;"!$D$8"):INDIRECT($O$298&amp;"!$h$17"),5,FALSE)))/24,"")</f>
        <v/>
      </c>
      <c r="T321" s="437" t="str">
        <f ca="1">IFERROR(VLOOKUP($N321,INDIRECT($O$298&amp;"!$N$191"):INDIRECT($O$298&amp;"!$AS$205"),DAY($P$300)+1,FALSE)+VLOOKUP($N321,INDIRECT($O$298&amp;"!$N$212"):INDIRECT($O$298&amp;"!$AS$226"),DAY($P$300)+1,FALSE),"")</f>
        <v/>
      </c>
      <c r="U321" s="680"/>
      <c r="V321" s="681"/>
      <c r="W321" s="681"/>
      <c r="X321" s="682"/>
      <c r="Y321"/>
      <c r="Z321" s="462" t="e">
        <f t="shared" ca="1" si="0"/>
        <v>#REF!</v>
      </c>
      <c r="AA321" s="468"/>
      <c r="AU321" s="58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</row>
    <row r="322" spans="6:70" s="69" customFormat="1" ht="20.100000000000001" customHeight="1">
      <c r="L322" s="40"/>
      <c r="M322" s="345">
        <v>120</v>
      </c>
      <c r="N322" s="348" t="e">
        <f t="shared" ca="1" si="1"/>
        <v>#REF!</v>
      </c>
      <c r="O322" s="424" t="e">
        <f ca="1">IF(VLOOKUP($N322,INDIRECT($O$298&amp;"!$N$255"):INDIRECT($O$298&amp;"!$AS$269"),DAY($P$300)+1,FALSE)=5,VLOOKUP(VLOOKUP($N322,INDIRECT($O$298&amp;"!$N$106"):INDIRECT($O$298&amp;"!$AS$120"),DAY($P$300)+1,FALSE),INDIRECT($O$298&amp;"!$D$8"):INDIRECT($O$298&amp;"!$h$17"),2,FALSE),IF(P322*24&gt;Q322,(P322*24-Q322)/24,(24-(Q322-P322*24))/24))</f>
        <v>#REF!</v>
      </c>
      <c r="P322" s="425" t="str">
        <f ca="1">IFERROR(IF(Q322=0,"",IF(AA322="",(VLOOKUP(VLOOKUP($N322,INDIRECT($O$298&amp;"!$N$106"):INDIRECT($O$298&amp;"!$AS$120"),DAY($P$300)+1,FALSE),INDIRECT($O$298&amp;"!$D$8"):INDIRECT($O$298&amp;"!$F$17"),3,FALSE)*24+VLOOKUP($N322,INDIRECT($O$298&amp;"!$N$148"):INDIRECT($O$298&amp;"!$AS$162"),DAY($P$300)+1,FALSE)-VLOOKUP(VLOOKUP($N322,INDIRECT($O$298&amp;"!$N$106"):INDIRECT($O$298&amp;"!$AS$120"),DAY($P$300)+1,FALSE),INDIRECT($O$298&amp;"!$D$8"):INDIRECT($O$298&amp;"!$h$17"),5,FALSE))/24,AA322)),"")</f>
        <v/>
      </c>
      <c r="Q322" s="438" t="str">
        <f ca="1">IFERROR(VLOOKUP($N322,INDIRECT($O$298&amp;"!$N$283"):INDIRECT($O$298&amp;"!$AS$297"),DAY($P$300)+1,FALSE),"")</f>
        <v/>
      </c>
      <c r="R322" s="424" t="str">
        <f ca="1">IFERROR(IF(T322&gt;0,VLOOKUP(VLOOKUP($N322,INDIRECT($O$298&amp;"!$N$106"):INDIRECT($O$298&amp;"!$AS$120"),DAY($P$300)+1,FALSE),INDIRECT($O$298&amp;"!$D$8"):INDIRECT($O$298&amp;"!$F$17"),2,FALSE),""),"")</f>
        <v/>
      </c>
      <c r="S322" s="425" t="str">
        <f ca="1">IFERROR((IF(T322=0,"",VLOOKUP(VLOOKUP($N322,INDIRECT($O$298&amp;"!$N$106"):INDIRECT($O$298&amp;"!$AS$120"),DAY($P$300)+1,FALSE),INDIRECT($O$298&amp;"!$D$8"):INDIRECT($O$298&amp;"!$F$17"),3,FALSE))*24+(T322-VLOOKUP(VLOOKUP($N322,INDIRECT($O$298&amp;"!$N$106"):INDIRECT($O$298&amp;"!$AS$120"),DAY($P$300)+1,FALSE),INDIRECT($O$298&amp;"!$D$8"):INDIRECT($O$298&amp;"!$h$17"),5,FALSE)))/24,"")</f>
        <v/>
      </c>
      <c r="T322" s="438" t="str">
        <f ca="1">IFERROR(VLOOKUP($N322,INDIRECT($O$298&amp;"!$N$191"):INDIRECT($O$298&amp;"!$AS$205"),DAY($P$300)+1,FALSE)+VLOOKUP($N322,INDIRECT($O$298&amp;"!$N$212"):INDIRECT($O$298&amp;"!$AS$226"),DAY($P$300)+1,FALSE),"")</f>
        <v/>
      </c>
      <c r="U322" s="683"/>
      <c r="V322" s="684"/>
      <c r="W322" s="684"/>
      <c r="X322" s="685"/>
      <c r="Y322"/>
      <c r="Z322" s="463" t="e">
        <f t="shared" ca="1" si="0"/>
        <v>#REF!</v>
      </c>
      <c r="AA322" s="470"/>
      <c r="AU322" s="58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</row>
    <row r="323" spans="6:70" s="69" customFormat="1" ht="20.100000000000001" customHeight="1">
      <c r="L323" s="40"/>
      <c r="M323" s="22"/>
      <c r="N323" s="70"/>
      <c r="O323" s="70"/>
      <c r="P323" s="70"/>
      <c r="Q323" s="70"/>
      <c r="R323" s="70"/>
      <c r="S323" s="70"/>
      <c r="T323" s="70"/>
      <c r="U323"/>
      <c r="V323"/>
      <c r="W323"/>
      <c r="X323"/>
      <c r="Y323" s="70"/>
      <c r="Z323" s="70"/>
      <c r="AA323" s="70"/>
      <c r="AB323" s="70"/>
      <c r="AC323" s="70"/>
      <c r="AD323" s="70"/>
      <c r="BA323" s="58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</row>
    <row r="324" spans="6:70" ht="20.100000000000001" customHeight="1">
      <c r="F324" s="69"/>
      <c r="G324" s="69"/>
      <c r="H324" s="69"/>
    </row>
    <row r="325" spans="6:70" ht="20.100000000000001" customHeight="1">
      <c r="F325" s="69"/>
      <c r="G325" s="69"/>
      <c r="H325" s="69"/>
    </row>
    <row r="326" spans="6:70">
      <c r="F326" s="69"/>
      <c r="G326" s="69"/>
      <c r="H326" s="69"/>
    </row>
    <row r="327" spans="6:70">
      <c r="F327" s="69"/>
      <c r="G327" s="69"/>
      <c r="H327" s="69"/>
    </row>
    <row r="328" spans="6:70">
      <c r="F328" s="69"/>
      <c r="G328" s="69"/>
      <c r="H328" s="69"/>
    </row>
    <row r="329" spans="6:70">
      <c r="F329" s="69"/>
      <c r="G329" s="69"/>
      <c r="H329" s="69"/>
    </row>
    <row r="330" spans="6:70">
      <c r="F330" s="69"/>
      <c r="G330" s="69"/>
      <c r="H330" s="69"/>
    </row>
    <row r="331" spans="6:70">
      <c r="F331" s="69"/>
      <c r="G331" s="69"/>
      <c r="H331" s="69"/>
    </row>
    <row r="332" spans="6:70">
      <c r="F332" s="69"/>
      <c r="G332" s="69"/>
      <c r="H332" s="69"/>
    </row>
    <row r="333" spans="6:70">
      <c r="F333" s="69"/>
      <c r="G333" s="69"/>
      <c r="H333" s="69"/>
    </row>
    <row r="334" spans="6:70">
      <c r="F334" s="69"/>
      <c r="G334" s="69"/>
      <c r="H334" s="69"/>
    </row>
  </sheetData>
  <sheetProtection sheet="1" objects="1" scenarios="1"/>
  <mergeCells count="32">
    <mergeCell ref="Z306:Z307"/>
    <mergeCell ref="AA306:AA307"/>
    <mergeCell ref="U319:X319"/>
    <mergeCell ref="U320:X320"/>
    <mergeCell ref="Z294:AI297"/>
    <mergeCell ref="U321:X321"/>
    <mergeCell ref="U322:X322"/>
    <mergeCell ref="Q300:X300"/>
    <mergeCell ref="R306:T306"/>
    <mergeCell ref="U306:X307"/>
    <mergeCell ref="U311:X311"/>
    <mergeCell ref="U312:X312"/>
    <mergeCell ref="U313:X313"/>
    <mergeCell ref="U314:X314"/>
    <mergeCell ref="U315:X315"/>
    <mergeCell ref="U316:X316"/>
    <mergeCell ref="U317:X317"/>
    <mergeCell ref="U318:X318"/>
    <mergeCell ref="N306:N307"/>
    <mergeCell ref="O306:Q306"/>
    <mergeCell ref="U308:X308"/>
    <mergeCell ref="U309:X309"/>
    <mergeCell ref="U310:X310"/>
    <mergeCell ref="P302:P304"/>
    <mergeCell ref="Q302:R302"/>
    <mergeCell ref="S302:T302"/>
    <mergeCell ref="U302:V302"/>
    <mergeCell ref="W302:X302"/>
    <mergeCell ref="Q303:R304"/>
    <mergeCell ref="S303:T304"/>
    <mergeCell ref="U303:V304"/>
    <mergeCell ref="W303:X304"/>
  </mergeCells>
  <phoneticPr fontId="3" type="noConversion"/>
  <conditionalFormatting sqref="N308:X322">
    <cfRule type="expression" dxfId="44" priority="11">
      <formula>ROW()-$P$298&gt;ROW($N$307)</formula>
    </cfRule>
    <cfRule type="expression" dxfId="43" priority="12">
      <formula>ROW()-$P$298=ROW($N$307)</formula>
    </cfRule>
    <cfRule type="cellIs" dxfId="42" priority="13" operator="lessThanOrEqual">
      <formula>0</formula>
    </cfRule>
  </conditionalFormatting>
  <conditionalFormatting sqref="O308:P322">
    <cfRule type="expression" dxfId="41" priority="10">
      <formula>$Q308&lt;=0</formula>
    </cfRule>
  </conditionalFormatting>
  <conditionalFormatting sqref="R308:S322">
    <cfRule type="expression" dxfId="40" priority="9">
      <formula>$T308&lt;=0</formula>
    </cfRule>
  </conditionalFormatting>
  <conditionalFormatting sqref="N308:O322">
    <cfRule type="containsErrors" dxfId="39" priority="8">
      <formula>ISERROR(N308)</formula>
    </cfRule>
  </conditionalFormatting>
  <conditionalFormatting sqref="Z308:Z322">
    <cfRule type="containsErrors" dxfId="38" priority="1">
      <formula>ISERROR(Z308)</formula>
    </cfRule>
  </conditionalFormatting>
  <conditionalFormatting sqref="AA308:AA322">
    <cfRule type="expression" dxfId="37" priority="6">
      <formula>ROW()-$P$298&gt;ROW($N$307)</formula>
    </cfRule>
    <cfRule type="expression" dxfId="36" priority="7">
      <formula>ROW()-$P$298=ROW($N$307)</formula>
    </cfRule>
  </conditionalFormatting>
  <conditionalFormatting sqref="AA308:AA322">
    <cfRule type="containsErrors" dxfId="35" priority="5">
      <formula>ISERROR(AA308)</formula>
    </cfRule>
  </conditionalFormatting>
  <conditionalFormatting sqref="Z308:Z322">
    <cfRule type="expression" dxfId="34" priority="2">
      <formula>ROW()-$P$298&gt;ROW($N$307)</formula>
    </cfRule>
    <cfRule type="expression" dxfId="33" priority="3">
      <formula>ROW()-$P$298=ROW($N$307)</formula>
    </cfRule>
    <cfRule type="cellIs" dxfId="32" priority="4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700-000000000000}">
          <x14:formula1>
            <xm:f>통합!$O$104:$AS$104</xm:f>
          </x14:formula1>
          <xm:sqref>P300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X442"/>
  <sheetViews>
    <sheetView showGridLines="0" showRowColHeaders="0" workbookViewId="0">
      <selection activeCell="N293" sqref="N293"/>
    </sheetView>
  </sheetViews>
  <sheetFormatPr defaultRowHeight="13.5"/>
  <cols>
    <col min="1" max="1" width="3.5703125" style="70" customWidth="1"/>
    <col min="2" max="12" width="9.140625" style="70" hidden="1" customWidth="1"/>
    <col min="13" max="23" width="7.7109375" style="368" customWidth="1"/>
    <col min="24" max="16384" width="9.140625" style="70"/>
  </cols>
  <sheetData>
    <row r="1" ht="16.5" customHeight="1"/>
    <row r="2" ht="17.25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8:70" hidden="1"/>
    <row r="290" spans="8:70" hidden="1"/>
    <row r="291" spans="8:70" hidden="1"/>
    <row r="292" spans="8:70" hidden="1"/>
    <row r="293" spans="8:70" ht="15.95" customHeight="1">
      <c r="M293" s="369" t="s">
        <v>132</v>
      </c>
      <c r="N293" s="370"/>
      <c r="O293" s="694" t="s">
        <v>133</v>
      </c>
      <c r="P293" s="695"/>
      <c r="Q293" s="359" t="s">
        <v>134</v>
      </c>
      <c r="R293" s="371"/>
      <c r="S293" s="371"/>
      <c r="T293" s="371"/>
      <c r="U293" s="371"/>
      <c r="V293" s="371"/>
      <c r="W293" s="371"/>
      <c r="Z293" s="584" t="s">
        <v>194</v>
      </c>
      <c r="AA293" s="584"/>
      <c r="AB293" s="584"/>
      <c r="AC293" s="584"/>
      <c r="AD293" s="584"/>
      <c r="AE293" s="584"/>
      <c r="AF293" s="584"/>
      <c r="AG293" s="584"/>
      <c r="AH293" s="584"/>
      <c r="AI293" s="584"/>
      <c r="AJ293" s="465"/>
      <c r="AK293" s="465"/>
    </row>
    <row r="294" spans="8:70" ht="15.95" customHeight="1">
      <c r="M294" s="371"/>
      <c r="N294" s="371"/>
      <c r="O294" s="371"/>
      <c r="P294" s="371"/>
      <c r="Q294" s="371"/>
      <c r="R294" s="371"/>
      <c r="S294" s="371"/>
      <c r="T294" s="371"/>
      <c r="U294" s="371"/>
      <c r="V294" s="371"/>
      <c r="W294" s="371"/>
      <c r="Z294" s="584"/>
      <c r="AA294" s="584"/>
      <c r="AB294" s="584"/>
      <c r="AC294" s="584"/>
      <c r="AD294" s="584"/>
      <c r="AE294" s="584"/>
      <c r="AF294" s="584"/>
      <c r="AG294" s="584"/>
      <c r="AH294" s="584"/>
      <c r="AI294" s="584"/>
      <c r="AJ294" s="465"/>
      <c r="AK294" s="465"/>
    </row>
    <row r="295" spans="8:70" ht="15.95" customHeight="1">
      <c r="M295" s="372" t="s">
        <v>7</v>
      </c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Z295" s="584"/>
      <c r="AA295" s="584"/>
      <c r="AB295" s="584"/>
      <c r="AC295" s="584"/>
      <c r="AD295" s="584"/>
      <c r="AE295" s="584"/>
      <c r="AF295" s="584"/>
      <c r="AG295" s="584"/>
      <c r="AH295" s="584"/>
      <c r="AI295" s="584"/>
      <c r="AJ295" s="465"/>
      <c r="AK295" s="465"/>
    </row>
    <row r="296" spans="8:70" ht="15.95" customHeight="1">
      <c r="M296" s="373" t="s">
        <v>8</v>
      </c>
      <c r="N296" s="374">
        <f ca="1">IFERROR(INDIRECT(N295&amp;"!N5"),0)</f>
        <v>0</v>
      </c>
      <c r="O296" s="374">
        <f t="shared" ref="O296:W296" ca="1" si="0">IFERROR(INDIRECT(O295&amp;"!N5"),0)</f>
        <v>0</v>
      </c>
      <c r="P296" s="374">
        <f t="shared" ca="1" si="0"/>
        <v>0</v>
      </c>
      <c r="Q296" s="374">
        <f t="shared" ca="1" si="0"/>
        <v>0</v>
      </c>
      <c r="R296" s="374">
        <f t="shared" ca="1" si="0"/>
        <v>0</v>
      </c>
      <c r="S296" s="374">
        <f t="shared" ca="1" si="0"/>
        <v>0</v>
      </c>
      <c r="T296" s="374">
        <f t="shared" ca="1" si="0"/>
        <v>0</v>
      </c>
      <c r="U296" s="374">
        <f t="shared" ca="1" si="0"/>
        <v>0</v>
      </c>
      <c r="V296" s="374">
        <f t="shared" ca="1" si="0"/>
        <v>0</v>
      </c>
      <c r="W296" s="374">
        <f t="shared" ca="1" si="0"/>
        <v>0</v>
      </c>
      <c r="Z296" s="584"/>
      <c r="AA296" s="584"/>
      <c r="AB296" s="584"/>
      <c r="AC296" s="584"/>
      <c r="AD296" s="584"/>
      <c r="AE296" s="584"/>
      <c r="AF296" s="584"/>
      <c r="AG296" s="584"/>
      <c r="AH296" s="584"/>
      <c r="AI296" s="584"/>
      <c r="AJ296" s="465"/>
      <c r="AK296" s="465"/>
    </row>
    <row r="297" spans="8:70" s="349" customFormat="1" ht="15.95" customHeight="1">
      <c r="M297" s="375" t="s">
        <v>9</v>
      </c>
      <c r="N297" s="376">
        <f ca="1">N296</f>
        <v>0</v>
      </c>
      <c r="O297" s="376">
        <f ca="1">N297+O296</f>
        <v>0</v>
      </c>
      <c r="P297" s="376">
        <f t="shared" ref="P297:W297" ca="1" si="1">O297+P296</f>
        <v>0</v>
      </c>
      <c r="Q297" s="376">
        <f ca="1">P297+Q296</f>
        <v>0</v>
      </c>
      <c r="R297" s="376">
        <f t="shared" ca="1" si="1"/>
        <v>0</v>
      </c>
      <c r="S297" s="376">
        <f t="shared" ca="1" si="1"/>
        <v>0</v>
      </c>
      <c r="T297" s="376">
        <f t="shared" ca="1" si="1"/>
        <v>0</v>
      </c>
      <c r="U297" s="376">
        <f t="shared" ca="1" si="1"/>
        <v>0</v>
      </c>
      <c r="V297" s="376">
        <f t="shared" ca="1" si="1"/>
        <v>0</v>
      </c>
      <c r="W297" s="376">
        <f t="shared" ca="1" si="1"/>
        <v>0</v>
      </c>
      <c r="Z297" s="349" t="s">
        <v>195</v>
      </c>
    </row>
    <row r="298" spans="8:70" s="59" customFormat="1" ht="20.100000000000001" customHeight="1">
      <c r="M298" s="377"/>
      <c r="N298" s="377">
        <f>COLUMN()</f>
        <v>14</v>
      </c>
      <c r="O298" s="377">
        <f>COLUMN()</f>
        <v>15</v>
      </c>
      <c r="P298" s="377">
        <f>COLUMN()</f>
        <v>16</v>
      </c>
      <c r="Q298" s="377">
        <f>COLUMN()</f>
        <v>17</v>
      </c>
      <c r="R298" s="377">
        <f>COLUMN()</f>
        <v>18</v>
      </c>
      <c r="S298" s="377">
        <f>COLUMN()</f>
        <v>19</v>
      </c>
      <c r="T298" s="377">
        <f>COLUMN()</f>
        <v>20</v>
      </c>
      <c r="U298" s="377">
        <f>COLUMN()</f>
        <v>21</v>
      </c>
      <c r="V298" s="377">
        <f>COLUMN()</f>
        <v>22</v>
      </c>
      <c r="W298" s="377">
        <f>COLUMN()</f>
        <v>23</v>
      </c>
      <c r="Y298" s="358"/>
    </row>
    <row r="299" spans="8:70" ht="20.100000000000001" customHeight="1"/>
    <row r="300" spans="8:70" s="69" customFormat="1" ht="26.25">
      <c r="L300" s="40"/>
      <c r="M300" s="378">
        <f>통합!M104</f>
        <v>2022</v>
      </c>
      <c r="N300" s="379">
        <f>통합!N104</f>
        <v>3</v>
      </c>
      <c r="O300" s="380">
        <v>1</v>
      </c>
      <c r="P300" s="381"/>
      <c r="Q300" s="357" t="s">
        <v>137</v>
      </c>
      <c r="R300" s="381"/>
      <c r="S300" s="382"/>
      <c r="T300" s="382"/>
      <c r="U300" s="382"/>
      <c r="V300" s="382"/>
      <c r="W300" s="382"/>
      <c r="X300" s="357"/>
      <c r="Y300" s="357"/>
      <c r="Z300" s="357"/>
      <c r="AA300" s="70"/>
      <c r="AB300" s="70"/>
      <c r="AC300" s="70"/>
      <c r="AD300" s="70"/>
      <c r="BA300" s="58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</row>
    <row r="301" spans="8:70" s="69" customFormat="1" ht="26.25" customHeight="1">
      <c r="L301" s="40"/>
      <c r="M301" s="383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70"/>
      <c r="Y301" s="70"/>
      <c r="Z301" s="70"/>
      <c r="AA301" s="70"/>
      <c r="AB301" s="70"/>
      <c r="AC301" s="70"/>
      <c r="AD301" s="70"/>
      <c r="BA301" s="58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</row>
    <row r="302" spans="8:70" s="69" customFormat="1" ht="20.100000000000001" customHeight="1">
      <c r="L302" s="40"/>
      <c r="M302" s="383"/>
      <c r="N302" s="381"/>
      <c r="O302" s="368"/>
      <c r="P302" s="368"/>
      <c r="Q302" s="696" t="s">
        <v>131</v>
      </c>
      <c r="R302" s="705" t="s">
        <v>122</v>
      </c>
      <c r="S302" s="706"/>
      <c r="T302" s="707" t="s">
        <v>81</v>
      </c>
      <c r="U302" s="706"/>
      <c r="V302" s="707" t="s">
        <v>89</v>
      </c>
      <c r="W302" s="706"/>
      <c r="AQ302" s="58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</row>
    <row r="303" spans="8:70" s="69" customFormat="1" ht="20.100000000000001" customHeight="1">
      <c r="L303" s="40"/>
      <c r="M303" s="383"/>
      <c r="N303" s="381"/>
      <c r="O303" s="368"/>
      <c r="P303" s="368"/>
      <c r="Q303" s="697"/>
      <c r="R303" s="708"/>
      <c r="S303" s="709"/>
      <c r="T303" s="712"/>
      <c r="U303" s="709"/>
      <c r="V303" s="712"/>
      <c r="W303" s="709"/>
      <c r="X303" s="653"/>
      <c r="Y303" s="653"/>
      <c r="Z303" s="653"/>
      <c r="AA303" s="70"/>
      <c r="AQ303" s="58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</row>
    <row r="304" spans="8:70" s="69" customFormat="1" ht="37.5" customHeight="1">
      <c r="H304" s="70"/>
      <c r="I304" s="70"/>
      <c r="J304" s="70"/>
      <c r="K304" s="70"/>
      <c r="L304" s="40"/>
      <c r="M304" s="384"/>
      <c r="N304" s="381"/>
      <c r="O304" s="368"/>
      <c r="P304" s="368"/>
      <c r="Q304" s="698"/>
      <c r="R304" s="710"/>
      <c r="S304" s="711"/>
      <c r="T304" s="713"/>
      <c r="U304" s="711"/>
      <c r="V304" s="713"/>
      <c r="W304" s="711"/>
      <c r="X304" s="70"/>
      <c r="Y304" s="70"/>
      <c r="Z304" s="70"/>
      <c r="AA304" s="70"/>
      <c r="AQ304" s="58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</row>
    <row r="305" spans="8:70" s="261" customFormat="1" ht="22.5" customHeight="1">
      <c r="H305" s="8"/>
      <c r="I305" s="8"/>
      <c r="J305" s="8"/>
      <c r="K305" s="8"/>
      <c r="L305" s="304"/>
      <c r="M305" s="385"/>
      <c r="N305" s="386"/>
      <c r="O305" s="386"/>
      <c r="P305" s="386"/>
      <c r="Q305" s="386"/>
      <c r="R305" s="386"/>
      <c r="S305" s="386"/>
      <c r="T305" s="386"/>
      <c r="U305" s="386"/>
      <c r="V305" s="386"/>
      <c r="W305" s="386"/>
      <c r="X305" s="8"/>
      <c r="Y305" s="8"/>
      <c r="Z305" s="466" t="s">
        <v>171</v>
      </c>
      <c r="AA305" s="471"/>
      <c r="AB305" s="471"/>
      <c r="AC305" s="8"/>
      <c r="AD305" s="8"/>
      <c r="BA305" s="306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</row>
    <row r="306" spans="8:70" s="69" customFormat="1" ht="20.100000000000001" customHeight="1">
      <c r="H306" s="70"/>
      <c r="I306" s="70"/>
      <c r="J306" s="70"/>
      <c r="K306" s="70"/>
      <c r="L306" s="40"/>
      <c r="M306" s="687" t="s">
        <v>130</v>
      </c>
      <c r="N306" s="689" t="s">
        <v>90</v>
      </c>
      <c r="O306" s="691" t="s">
        <v>91</v>
      </c>
      <c r="P306" s="692"/>
      <c r="Q306" s="693"/>
      <c r="R306" s="691" t="s">
        <v>136</v>
      </c>
      <c r="S306" s="692"/>
      <c r="T306" s="693"/>
      <c r="U306" s="699" t="s">
        <v>135</v>
      </c>
      <c r="V306" s="700"/>
      <c r="W306" s="701"/>
      <c r="X306"/>
      <c r="Y306"/>
      <c r="Z306" s="672" t="str">
        <f t="shared" ref="Z306:AA306" si="2">M306</f>
        <v>소속</v>
      </c>
      <c r="AA306" s="632" t="str">
        <f t="shared" si="2"/>
        <v>이름</v>
      </c>
      <c r="AB306" s="654" t="s">
        <v>173</v>
      </c>
      <c r="AC306"/>
      <c r="AD306" s="70"/>
      <c r="AE306" s="70"/>
      <c r="AF306" s="70"/>
      <c r="AG306" s="293"/>
      <c r="AH306" s="293"/>
      <c r="AI306" s="293"/>
      <c r="AJ306" s="293"/>
      <c r="AK306" s="293"/>
      <c r="AL306" s="293"/>
      <c r="BA306" s="58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</row>
    <row r="307" spans="8:70" s="69" customFormat="1" ht="20.100000000000001" customHeight="1">
      <c r="H307" s="70"/>
      <c r="I307" s="70"/>
      <c r="J307" s="70"/>
      <c r="K307" s="70"/>
      <c r="L307" s="40"/>
      <c r="M307" s="688"/>
      <c r="N307" s="690"/>
      <c r="O307" s="364" t="s">
        <v>84</v>
      </c>
      <c r="P307" s="365" t="s">
        <v>92</v>
      </c>
      <c r="Q307" s="366" t="s">
        <v>83</v>
      </c>
      <c r="R307" s="364" t="s">
        <v>84</v>
      </c>
      <c r="S307" s="365" t="s">
        <v>92</v>
      </c>
      <c r="T307" s="366" t="s">
        <v>83</v>
      </c>
      <c r="U307" s="702"/>
      <c r="V307" s="703"/>
      <c r="W307" s="704"/>
      <c r="X307"/>
      <c r="Y307"/>
      <c r="Z307" s="673"/>
      <c r="AA307" s="633"/>
      <c r="AB307" s="633"/>
      <c r="AC307"/>
      <c r="AD307" s="70"/>
      <c r="AE307" s="70"/>
      <c r="AF307" s="70"/>
      <c r="AG307" s="293"/>
      <c r="AH307" s="293"/>
      <c r="AI307" s="293"/>
      <c r="AJ307" s="293"/>
      <c r="AK307" s="293"/>
      <c r="AL307" s="293"/>
      <c r="BA307" s="58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</row>
    <row r="308" spans="8:70" s="69" customFormat="1" ht="20.100000000000001" customHeight="1">
      <c r="H308" s="70"/>
      <c r="I308" s="70"/>
      <c r="J308" s="70"/>
      <c r="K308" s="70"/>
      <c r="L308" s="345">
        <v>106</v>
      </c>
      <c r="M308" s="439">
        <f>N295</f>
        <v>0</v>
      </c>
      <c r="N308" s="387" t="e">
        <f ca="1">INDIRECT(M308&amp;"!N"&amp;$L308)</f>
        <v>#REF!</v>
      </c>
      <c r="O308" s="440" t="e">
        <f ca="1">IF(P308*24&gt;Q308,(P308*24-Q308)/24,(24-(Q308-P308*24))/24)</f>
        <v>#VALUE!</v>
      </c>
      <c r="P308" s="441" t="str">
        <f ca="1">IFERROR(IF(Q308=0,"",IF(AB308="",(VLOOKUP(VLOOKUP($N308,INDIRECT(M308&amp;"!$N$106"):INDIRECT(M308&amp;"!$AS$120"),DAY($O$300)+1,FALSE),INDIRECT(M308&amp;"!$D$8"):INDIRECT(M308&amp;"!$F$17"),3,FALSE)*24+VLOOKUP($N308,INDIRECT(M308&amp;"!$N$148"):INDIRECT(M308&amp;"!$AS$162"),DAY($O$300)+1,FALSE)-VLOOKUP(VLOOKUP($N308,INDIRECT(M308&amp;"!$N$106"):INDIRECT(M308&amp;"!$AS$120"),DAY($O$300)+1,FALSE),INDIRECT(M308&amp;"!$D$8"):INDIRECT(M308&amp;"!$h$17"),5,FALSE))/24,AB308)),"")</f>
        <v/>
      </c>
      <c r="Q308" s="442" t="str">
        <f ca="1">IFERROR(VLOOKUP($N308,INDIRECT(M308&amp;"!$N$283"):INDIRECT(M308&amp;"!$AS$297"),DAY($O$300)+1,FALSE),"")</f>
        <v/>
      </c>
      <c r="R308" s="440" t="str">
        <f ca="1">IFERROR(IF(T308&gt;0,VLOOKUP(VLOOKUP($N308,INDIRECT(M308&amp;"!$N$106"):INDIRECT(M308&amp;"!$AS$120"),DAY($O$300)+1,FALSE),INDIRECT(M308&amp;"!$D$8"):INDIRECT(M308&amp;"!$F$17"),2,FALSE),""),"")</f>
        <v/>
      </c>
      <c r="S308" s="441" t="str">
        <f ca="1">IFERROR((IF(T308=0,"",VLOOKUP(VLOOKUP($N308,INDIRECT(M308&amp;"!$N$106"):INDIRECT(M308&amp;"!$AS$120"),DAY($O$300)+1,FALSE),INDIRECT(M308&amp;"!$D$8"):INDIRECT(M308&amp;"!$F$17"),3,FALSE))*24+(T308-VLOOKUP(VLOOKUP($N308,INDIRECT(M308&amp;"!$N$106"):INDIRECT(M308&amp;"!$AS$120"),DAY($O$300)+1,FALSE),INDIRECT(M308&amp;"!$D$8"):INDIRECT(M308&amp;"!$h$17"),5,FALSE)))/24,"")</f>
        <v/>
      </c>
      <c r="T308" s="442" t="str">
        <f ca="1">IFERROR(VLOOKUP($N308,INDIRECT(M308&amp;"!$N$191"):INDIRECT(M308&amp;"!$AS$205"),DAY($O$300)+1,FALSE)+VLOOKUP($N308,INDIRECT(M308&amp;"!$N$212"):INDIRECT(M308&amp;"!$AS$226"),DAY($O$300)+1,FALSE),"")</f>
        <v/>
      </c>
      <c r="U308" s="388"/>
      <c r="V308" s="389"/>
      <c r="W308" s="390"/>
      <c r="X308"/>
      <c r="Y308"/>
      <c r="Z308" s="472">
        <f t="shared" ref="Z308:AA339" si="3">M308</f>
        <v>0</v>
      </c>
      <c r="AA308" s="460" t="e">
        <f t="shared" ca="1" si="3"/>
        <v>#REF!</v>
      </c>
      <c r="AB308" s="473"/>
      <c r="AC308"/>
      <c r="AD308" s="70"/>
      <c r="AE308" s="70"/>
      <c r="AF308" s="70"/>
      <c r="BA308" s="58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</row>
    <row r="309" spans="8:70" s="69" customFormat="1" ht="20.100000000000001" customHeight="1">
      <c r="H309" s="70"/>
      <c r="I309" s="70"/>
      <c r="J309" s="70"/>
      <c r="K309" s="70"/>
      <c r="L309" s="345" t="e">
        <f ca="1">IF(M309=M308,L308+1,106)</f>
        <v>#N/A</v>
      </c>
      <c r="M309" s="443" t="e">
        <f ca="1">IF(ROW()-ROW($O$307)&lt;=HLOOKUP(M308,$N$295:$W$297,3,FALSE),M308,INDIRECT(ADDRESS(ROW($M$295),HLOOKUP(M308,$N$295:$W$298,4,FALSE)+1,4)))</f>
        <v>#N/A</v>
      </c>
      <c r="N309" s="391" t="e">
        <f ca="1">IF(M309=M308,INDEX(INDIRECT(M308&amp;"!$n$106"):INDIRECT(M308&amp;"!$n$120"),MATCH(N308,INDIRECT(M308&amp;"!$n$106"):INDIRECT(M308&amp;"!$n$120"),0)+1),INDIRECT(M309&amp;"!"&amp;ADDRESS(L309,COLUMN($M300),4)))</f>
        <v>#N/A</v>
      </c>
      <c r="O309" s="444" t="e">
        <f t="shared" ref="O309:O372" ca="1" si="4">IF(P309*24&gt;Q309,(P309*24-Q309)/24,(24-(Q309-P309*24))/24)</f>
        <v>#VALUE!</v>
      </c>
      <c r="P309" s="445" t="str">
        <f ca="1">IFERROR(IF(Q309=0,"",IF(AB309="",(VLOOKUP(VLOOKUP($N309,INDIRECT(M309&amp;"!$N$106"):INDIRECT(M309&amp;"!$AS$120"),DAY($O$300)+1,FALSE),INDIRECT(M309&amp;"!$D$8"):INDIRECT(M309&amp;"!$F$17"),3,FALSE)*24+VLOOKUP($N309,INDIRECT(M309&amp;"!$N$148"):INDIRECT(M309&amp;"!$AS$162"),DAY($O$300)+1,FALSE)-VLOOKUP(VLOOKUP($N309,INDIRECT(M309&amp;"!$N$106"):INDIRECT(M309&amp;"!$AS$120"),DAY($O$300)+1,FALSE),INDIRECT(M309&amp;"!$D$8"):INDIRECT(M309&amp;"!$h$17"),5,FALSE))/24,AB309)),"")</f>
        <v/>
      </c>
      <c r="Q309" s="446" t="str">
        <f ca="1">IFERROR(VLOOKUP($N309,INDIRECT(M309&amp;"!$N$283"):INDIRECT(M309&amp;"!$AS$297"),DAY($O$300)+1,FALSE),"")</f>
        <v/>
      </c>
      <c r="R309" s="444" t="str">
        <f ca="1">IFERROR(IF(T309&gt;0,VLOOKUP(VLOOKUP($N309,INDIRECT(M309&amp;"!$N$106"):INDIRECT(M309&amp;"!$AS$120"),DAY($O$300)+1,FALSE),INDIRECT(M309&amp;"!$D$8"):INDIRECT(M309&amp;"!$F$17"),2,FALSE),""),"")</f>
        <v/>
      </c>
      <c r="S309" s="445" t="str">
        <f ca="1">IFERROR((IF(T309=0,"",VLOOKUP(VLOOKUP($N309,INDIRECT(M309&amp;"!$N$106"):INDIRECT(M309&amp;"!$AS$120"),DAY($O$300)+1,FALSE),INDIRECT(M309&amp;"!$D$8"):INDIRECT(M309&amp;"!$F$17"),3,FALSE))*24+(T309-VLOOKUP(VLOOKUP($N309,INDIRECT(M309&amp;"!$N$106"):INDIRECT(M309&amp;"!$AS$120"),DAY($O$300)+1,FALSE),INDIRECT(M309&amp;"!$D$8"):INDIRECT(M309&amp;"!$h$17"),5,FALSE)))/24,"")</f>
        <v/>
      </c>
      <c r="T309" s="446" t="str">
        <f ca="1">IFERROR(VLOOKUP($N309,INDIRECT(M309&amp;"!$N$191"):INDIRECT(M309&amp;"!$AS$205"),DAY($O$300)+1,FALSE)+VLOOKUP($N309,INDIRECT(M309&amp;"!$N$212"):INDIRECT(M309&amp;"!$AS$226"),DAY($O$300)+1,FALSE),"")</f>
        <v/>
      </c>
      <c r="U309" s="392"/>
      <c r="V309" s="393"/>
      <c r="W309" s="394"/>
      <c r="X309"/>
      <c r="Y309"/>
      <c r="Z309" s="474" t="e">
        <f t="shared" ca="1" si="3"/>
        <v>#N/A</v>
      </c>
      <c r="AA309" s="475" t="e">
        <f t="shared" ca="1" si="3"/>
        <v>#N/A</v>
      </c>
      <c r="AB309" s="468"/>
      <c r="AC309"/>
      <c r="AD309" s="70"/>
      <c r="AE309" s="70"/>
      <c r="AF309" s="70"/>
      <c r="BA309" s="58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</row>
    <row r="310" spans="8:70" s="69" customFormat="1" ht="20.100000000000001" customHeight="1">
      <c r="H310" s="70"/>
      <c r="I310" s="70"/>
      <c r="J310" s="70"/>
      <c r="K310" s="70"/>
      <c r="L310" s="345" t="e">
        <f t="shared" ref="L310:L322" ca="1" si="5">IF(M310=M309,L309+1,106)</f>
        <v>#N/A</v>
      </c>
      <c r="M310" s="443" t="e">
        <f t="shared" ref="M310:M373" ca="1" si="6">IF(ROW()-ROW($O$307)&lt;=HLOOKUP(M309,$N$295:$W$297,3,FALSE),M309,INDIRECT(ADDRESS(ROW($M$295),HLOOKUP(M309,$N$295:$W$298,4,FALSE)+1,4)))</f>
        <v>#N/A</v>
      </c>
      <c r="N310" s="391" t="e">
        <f ca="1">IF(M310=M309,INDEX(INDIRECT(M309&amp;"!$n$106"):INDIRECT(M309&amp;"!$n$120"),MATCH(N309,INDIRECT(M309&amp;"!$n$106"):INDIRECT(M309&amp;"!$n$120"),0)+1),INDIRECT(M310&amp;"!"&amp;ADDRESS(L310,COLUMN($N301),4)))</f>
        <v>#N/A</v>
      </c>
      <c r="O310" s="444" t="e">
        <f t="shared" ca="1" si="4"/>
        <v>#VALUE!</v>
      </c>
      <c r="P310" s="445" t="str">
        <f ca="1">IFERROR(IF(Q310=0,"",IF(AB310="",(VLOOKUP(VLOOKUP($N310,INDIRECT(M310&amp;"!$N$106"):INDIRECT(M310&amp;"!$AS$120"),DAY($O$300)+1,FALSE),INDIRECT(M310&amp;"!$D$8"):INDIRECT(M310&amp;"!$F$17"),3,FALSE)*24+VLOOKUP($N310,INDIRECT(M310&amp;"!$N$148"):INDIRECT(M310&amp;"!$AS$162"),DAY($O$300)+1,FALSE)-VLOOKUP(VLOOKUP($N310,INDIRECT(M310&amp;"!$N$106"):INDIRECT(M310&amp;"!$AS$120"),DAY($O$300)+1,FALSE),INDIRECT(M310&amp;"!$D$8"):INDIRECT(M310&amp;"!$h$17"),5,FALSE))/24,AB310)),"")</f>
        <v/>
      </c>
      <c r="Q310" s="446" t="str">
        <f ca="1">IFERROR(VLOOKUP($N310,INDIRECT(M310&amp;"!$N$283"):INDIRECT(M310&amp;"!$AS$297"),DAY($O$300)+1,FALSE),"")</f>
        <v/>
      </c>
      <c r="R310" s="444" t="str">
        <f ca="1">IFERROR(IF(T310&gt;0,VLOOKUP(VLOOKUP($N310,INDIRECT(M310&amp;"!$N$106"):INDIRECT(M310&amp;"!$AS$120"),DAY($O$300)+1,FALSE),INDIRECT(M310&amp;"!$D$8"):INDIRECT(M310&amp;"!$F$17"),2,FALSE),""),"")</f>
        <v/>
      </c>
      <c r="S310" s="445" t="str">
        <f ca="1">IFERROR((IF(T310=0,"",VLOOKUP(VLOOKUP($N310,INDIRECT(M310&amp;"!$N$106"):INDIRECT(M310&amp;"!$AS$120"),DAY($O$300)+1,FALSE),INDIRECT(M310&amp;"!$D$8"):INDIRECT(M310&amp;"!$F$17"),3,FALSE))*24+(T310-VLOOKUP(VLOOKUP($N310,INDIRECT(M310&amp;"!$N$106"):INDIRECT(M310&amp;"!$AS$120"),DAY($O$300)+1,FALSE),INDIRECT(M310&amp;"!$D$8"):INDIRECT(M310&amp;"!$h$17"),5,FALSE)))/24,"")</f>
        <v/>
      </c>
      <c r="T310" s="446" t="str">
        <f ca="1">IFERROR(VLOOKUP($N310,INDIRECT(M310&amp;"!$N$191"):INDIRECT(M310&amp;"!$AS$205"),DAY($O$300)+1,FALSE)+VLOOKUP($N310,INDIRECT(M310&amp;"!$N$212"):INDIRECT(M310&amp;"!$AS$226"),DAY($O$300)+1,FALSE),"")</f>
        <v/>
      </c>
      <c r="U310" s="392"/>
      <c r="V310" s="393"/>
      <c r="W310" s="394"/>
      <c r="X310"/>
      <c r="Y310"/>
      <c r="Z310" s="474" t="e">
        <f t="shared" ca="1" si="3"/>
        <v>#N/A</v>
      </c>
      <c r="AA310" s="475" t="e">
        <f t="shared" ca="1" si="3"/>
        <v>#N/A</v>
      </c>
      <c r="AB310" s="469"/>
      <c r="AC310"/>
      <c r="AD310" s="70"/>
      <c r="AE310" s="70"/>
      <c r="AF310" s="70"/>
      <c r="BA310" s="58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</row>
    <row r="311" spans="8:70" s="69" customFormat="1" ht="20.100000000000001" customHeight="1">
      <c r="H311" s="70"/>
      <c r="I311" s="70"/>
      <c r="J311" s="70"/>
      <c r="K311" s="70"/>
      <c r="L311" s="345" t="e">
        <f t="shared" ca="1" si="5"/>
        <v>#N/A</v>
      </c>
      <c r="M311" s="443" t="e">
        <f t="shared" ca="1" si="6"/>
        <v>#N/A</v>
      </c>
      <c r="N311" s="391" t="e">
        <f ca="1">IF(M311=M310,INDEX(INDIRECT(M310&amp;"!$n$106"):INDIRECT(M310&amp;"!$n$120"),MATCH(N310,INDIRECT(M310&amp;"!$n$106"):INDIRECT(M310&amp;"!$n$120"),0)+1),INDIRECT(M311&amp;"!"&amp;ADDRESS(L311,COLUMN($N302),4)))</f>
        <v>#N/A</v>
      </c>
      <c r="O311" s="444" t="e">
        <f t="shared" ca="1" si="4"/>
        <v>#VALUE!</v>
      </c>
      <c r="P311" s="445" t="str">
        <f ca="1">IFERROR(IF(Q311=0,"",IF(AB311="",(VLOOKUP(VLOOKUP($N311,INDIRECT(M311&amp;"!$N$106"):INDIRECT(M311&amp;"!$AS$120"),DAY($O$300)+1,FALSE),INDIRECT(M311&amp;"!$D$8"):INDIRECT(M311&amp;"!$F$17"),3,FALSE)*24+VLOOKUP($N311,INDIRECT(M311&amp;"!$N$148"):INDIRECT(M311&amp;"!$AS$162"),DAY($O$300)+1,FALSE)-VLOOKUP(VLOOKUP($N311,INDIRECT(M311&amp;"!$N$106"):INDIRECT(M311&amp;"!$AS$120"),DAY($O$300)+1,FALSE),INDIRECT(M311&amp;"!$D$8"):INDIRECT(M311&amp;"!$h$17"),5,FALSE))/24,AB311)),"")</f>
        <v/>
      </c>
      <c r="Q311" s="446" t="str">
        <f ca="1">IFERROR(VLOOKUP($N311,INDIRECT(M311&amp;"!$N$283"):INDIRECT(M311&amp;"!$AS$297"),DAY($O$300)+1,FALSE),"")</f>
        <v/>
      </c>
      <c r="R311" s="444" t="str">
        <f ca="1">IFERROR(IF(T311&gt;0,VLOOKUP(VLOOKUP($N311,INDIRECT(M311&amp;"!$N$106"):INDIRECT(M311&amp;"!$AS$120"),DAY($O$300)+1,FALSE),INDIRECT(M311&amp;"!$D$8"):INDIRECT(M311&amp;"!$F$17"),2,FALSE),""),"")</f>
        <v/>
      </c>
      <c r="S311" s="445" t="str">
        <f ca="1">IFERROR((IF(T311=0,"",VLOOKUP(VLOOKUP($N311,INDIRECT(M311&amp;"!$N$106"):INDIRECT(M311&amp;"!$AS$120"),DAY($O$300)+1,FALSE),INDIRECT(M311&amp;"!$D$8"):INDIRECT(M311&amp;"!$F$17"),3,FALSE))*24+(T311-VLOOKUP(VLOOKUP($N311,INDIRECT(M311&amp;"!$N$106"):INDIRECT(M311&amp;"!$AS$120"),DAY($O$300)+1,FALSE),INDIRECT(M311&amp;"!$D$8"):INDIRECT(M311&amp;"!$h$17"),5,FALSE)))/24,"")</f>
        <v/>
      </c>
      <c r="T311" s="446" t="str">
        <f ca="1">IFERROR(VLOOKUP($N311,INDIRECT(M311&amp;"!$N$191"):INDIRECT(M311&amp;"!$AS$205"),DAY($O$300)+1,FALSE)+VLOOKUP($N311,INDIRECT(M311&amp;"!$N$212"):INDIRECT(M311&amp;"!$AS$226"),DAY($O$300)+1,FALSE),"")</f>
        <v/>
      </c>
      <c r="U311" s="392"/>
      <c r="V311" s="393"/>
      <c r="W311" s="394"/>
      <c r="X311"/>
      <c r="Y311"/>
      <c r="Z311" s="474" t="e">
        <f t="shared" ca="1" si="3"/>
        <v>#N/A</v>
      </c>
      <c r="AA311" s="475" t="e">
        <f t="shared" ca="1" si="3"/>
        <v>#N/A</v>
      </c>
      <c r="AB311" s="468"/>
      <c r="AC311"/>
      <c r="AD311" s="70"/>
      <c r="AE311" s="70"/>
      <c r="AF311" s="70"/>
      <c r="BA311" s="58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</row>
    <row r="312" spans="8:70" s="69" customFormat="1" ht="20.100000000000001" customHeight="1">
      <c r="I312" s="70"/>
      <c r="J312" s="70"/>
      <c r="K312" s="70"/>
      <c r="L312" s="345" t="e">
        <f t="shared" ca="1" si="5"/>
        <v>#N/A</v>
      </c>
      <c r="M312" s="443" t="e">
        <f t="shared" ca="1" si="6"/>
        <v>#N/A</v>
      </c>
      <c r="N312" s="391" t="e">
        <f ca="1">IF(M312=M311,INDEX(INDIRECT(M311&amp;"!$n$106"):INDIRECT(M311&amp;"!$n$120"),MATCH(N311,INDIRECT(M311&amp;"!$n$106"):INDIRECT(M311&amp;"!$n$120"),0)+1),INDIRECT(M312&amp;"!"&amp;ADDRESS(L312,COLUMN($N303),4)))</f>
        <v>#N/A</v>
      </c>
      <c r="O312" s="444" t="e">
        <f t="shared" ca="1" si="4"/>
        <v>#VALUE!</v>
      </c>
      <c r="P312" s="445" t="str">
        <f ca="1">IFERROR(IF(Q312=0,"",IF(AB312="",(VLOOKUP(VLOOKUP($N312,INDIRECT(M312&amp;"!$N$106"):INDIRECT(M312&amp;"!$AS$120"),DAY($O$300)+1,FALSE),INDIRECT(M312&amp;"!$D$8"):INDIRECT(M312&amp;"!$F$17"),3,FALSE)*24+VLOOKUP($N312,INDIRECT(M312&amp;"!$N$148"):INDIRECT(M312&amp;"!$AS$162"),DAY($O$300)+1,FALSE)-VLOOKUP(VLOOKUP($N312,INDIRECT(M312&amp;"!$N$106"):INDIRECT(M312&amp;"!$AS$120"),DAY($O$300)+1,FALSE),INDIRECT(M312&amp;"!$D$8"):INDIRECT(M312&amp;"!$h$17"),5,FALSE))/24,AB312)),"")</f>
        <v/>
      </c>
      <c r="Q312" s="446" t="str">
        <f ca="1">IFERROR(VLOOKUP($N312,INDIRECT(M312&amp;"!$N$283"):INDIRECT(M312&amp;"!$AS$297"),DAY($O$300)+1,FALSE),"")</f>
        <v/>
      </c>
      <c r="R312" s="444" t="str">
        <f ca="1">IFERROR(IF(T312&gt;0,VLOOKUP(VLOOKUP($N312,INDIRECT(M312&amp;"!$N$106"):INDIRECT(M312&amp;"!$AS$120"),DAY($O$300)+1,FALSE),INDIRECT(M312&amp;"!$D$8"):INDIRECT(M312&amp;"!$F$17"),2,FALSE),""),"")</f>
        <v/>
      </c>
      <c r="S312" s="445" t="str">
        <f ca="1">IFERROR((IF(T312=0,"",VLOOKUP(VLOOKUP($N312,INDIRECT(M312&amp;"!$N$106"):INDIRECT(M312&amp;"!$AS$120"),DAY($O$300)+1,FALSE),INDIRECT(M312&amp;"!$D$8"):INDIRECT(M312&amp;"!$F$17"),3,FALSE))*24+(T312-VLOOKUP(VLOOKUP($N312,INDIRECT(M312&amp;"!$N$106"):INDIRECT(M312&amp;"!$AS$120"),DAY($O$300)+1,FALSE),INDIRECT(M312&amp;"!$D$8"):INDIRECT(M312&amp;"!$h$17"),5,FALSE)))/24,"")</f>
        <v/>
      </c>
      <c r="T312" s="446" t="str">
        <f ca="1">IFERROR(VLOOKUP($N312,INDIRECT(M312&amp;"!$N$191"):INDIRECT(M312&amp;"!$AS$205"),DAY($O$300)+1,FALSE)+VLOOKUP($N312,INDIRECT(M312&amp;"!$N$212"):INDIRECT(M312&amp;"!$AS$226"),DAY($O$300)+1,FALSE),"")</f>
        <v/>
      </c>
      <c r="U312" s="392"/>
      <c r="V312" s="393"/>
      <c r="W312" s="394"/>
      <c r="X312"/>
      <c r="Y312"/>
      <c r="Z312" s="474" t="e">
        <f t="shared" ca="1" si="3"/>
        <v>#N/A</v>
      </c>
      <c r="AA312" s="475" t="e">
        <f t="shared" ca="1" si="3"/>
        <v>#N/A</v>
      </c>
      <c r="AB312" s="469"/>
      <c r="AC312"/>
      <c r="AD312" s="70"/>
      <c r="AE312" s="70"/>
      <c r="AF312" s="70"/>
      <c r="BA312" s="58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</row>
    <row r="313" spans="8:70" s="69" customFormat="1" ht="20.100000000000001" customHeight="1">
      <c r="I313" s="70"/>
      <c r="J313" s="70"/>
      <c r="K313" s="70"/>
      <c r="L313" s="345" t="e">
        <f t="shared" ca="1" si="5"/>
        <v>#N/A</v>
      </c>
      <c r="M313" s="443" t="e">
        <f t="shared" ca="1" si="6"/>
        <v>#N/A</v>
      </c>
      <c r="N313" s="391" t="e">
        <f ca="1">IF(M313=M312,INDEX(INDIRECT(M312&amp;"!$n$106"):INDIRECT(M312&amp;"!$n$120"),MATCH(N312,INDIRECT(M312&amp;"!$n$106"):INDIRECT(M312&amp;"!$n$120"),0)+1),INDIRECT(M313&amp;"!"&amp;ADDRESS(L313,COLUMN($N304),4)))</f>
        <v>#N/A</v>
      </c>
      <c r="O313" s="444" t="e">
        <f t="shared" ca="1" si="4"/>
        <v>#VALUE!</v>
      </c>
      <c r="P313" s="445" t="str">
        <f ca="1">IFERROR(IF(Q313=0,"",IF(AB313="",(VLOOKUP(VLOOKUP($N313,INDIRECT(M313&amp;"!$N$106"):INDIRECT(M313&amp;"!$AS$120"),DAY($O$300)+1,FALSE),INDIRECT(M313&amp;"!$D$8"):INDIRECT(M313&amp;"!$F$17"),3,FALSE)*24+VLOOKUP($N313,INDIRECT(M313&amp;"!$N$148"):INDIRECT(M313&amp;"!$AS$162"),DAY($O$300)+1,FALSE)-VLOOKUP(VLOOKUP($N313,INDIRECT(M313&amp;"!$N$106"):INDIRECT(M313&amp;"!$AS$120"),DAY($O$300)+1,FALSE),INDIRECT(M313&amp;"!$D$8"):INDIRECT(M313&amp;"!$h$17"),5,FALSE))/24,AB313)),"")</f>
        <v/>
      </c>
      <c r="Q313" s="446" t="str">
        <f ca="1">IFERROR(VLOOKUP($N313,INDIRECT(M313&amp;"!$N$283"):INDIRECT(M313&amp;"!$AS$297"),DAY($O$300)+1,FALSE),"")</f>
        <v/>
      </c>
      <c r="R313" s="444" t="str">
        <f ca="1">IFERROR(IF(T313&gt;0,VLOOKUP(VLOOKUP($N313,INDIRECT(M313&amp;"!$N$106"):INDIRECT(M313&amp;"!$AS$120"),DAY($O$300)+1,FALSE),INDIRECT(M313&amp;"!$D$8"):INDIRECT(M313&amp;"!$F$17"),2,FALSE),""),"")</f>
        <v/>
      </c>
      <c r="S313" s="445" t="str">
        <f ca="1">IFERROR((IF(T313=0,"",VLOOKUP(VLOOKUP($N313,INDIRECT(M313&amp;"!$N$106"):INDIRECT(M313&amp;"!$AS$120"),DAY($O$300)+1,FALSE),INDIRECT(M313&amp;"!$D$8"):INDIRECT(M313&amp;"!$F$17"),3,FALSE))*24+(T313-VLOOKUP(VLOOKUP($N313,INDIRECT(M313&amp;"!$N$106"):INDIRECT(M313&amp;"!$AS$120"),DAY($O$300)+1,FALSE),INDIRECT(M313&amp;"!$D$8"):INDIRECT(M313&amp;"!$h$17"),5,FALSE)))/24,"")</f>
        <v/>
      </c>
      <c r="T313" s="446" t="str">
        <f ca="1">IFERROR(VLOOKUP($N313,INDIRECT(M313&amp;"!$N$191"):INDIRECT(M313&amp;"!$AS$205"),DAY($O$300)+1,FALSE)+VLOOKUP($N313,INDIRECT(M313&amp;"!$N$212"):INDIRECT(M313&amp;"!$AS$226"),DAY($O$300)+1,FALSE),"")</f>
        <v/>
      </c>
      <c r="U313" s="392"/>
      <c r="V313" s="393"/>
      <c r="W313" s="394"/>
      <c r="X313"/>
      <c r="Y313"/>
      <c r="Z313" s="474" t="e">
        <f t="shared" ca="1" si="3"/>
        <v>#N/A</v>
      </c>
      <c r="AA313" s="475" t="e">
        <f t="shared" ca="1" si="3"/>
        <v>#N/A</v>
      </c>
      <c r="AB313" s="468"/>
      <c r="AC313"/>
      <c r="AD313" s="70"/>
      <c r="AE313" s="70"/>
      <c r="AF313" s="70"/>
      <c r="BA313" s="58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</row>
    <row r="314" spans="8:70" s="69" customFormat="1" ht="20.100000000000001" customHeight="1">
      <c r="I314" s="70"/>
      <c r="J314" s="70"/>
      <c r="K314" s="70"/>
      <c r="L314" s="345" t="e">
        <f t="shared" ca="1" si="5"/>
        <v>#N/A</v>
      </c>
      <c r="M314" s="443" t="e">
        <f t="shared" ca="1" si="6"/>
        <v>#N/A</v>
      </c>
      <c r="N314" s="391" t="e">
        <f ca="1">IF(M314=M313,INDEX(INDIRECT(M313&amp;"!$n$106"):INDIRECT(M313&amp;"!$n$120"),MATCH(N313,INDIRECT(M313&amp;"!$n$106"):INDIRECT(M313&amp;"!$n$120"),0)+1),INDIRECT(M314&amp;"!"&amp;ADDRESS(L314,COLUMN($N305),4)))</f>
        <v>#N/A</v>
      </c>
      <c r="O314" s="444" t="e">
        <f t="shared" ca="1" si="4"/>
        <v>#VALUE!</v>
      </c>
      <c r="P314" s="445" t="str">
        <f ca="1">IFERROR(IF(Q314=0,"",IF(AB314="",(VLOOKUP(VLOOKUP($N314,INDIRECT(M314&amp;"!$N$106"):INDIRECT(M314&amp;"!$AS$120"),DAY($O$300)+1,FALSE),INDIRECT(M314&amp;"!$D$8"):INDIRECT(M314&amp;"!$F$17"),3,FALSE)*24+VLOOKUP($N314,INDIRECT(M314&amp;"!$N$148"):INDIRECT(M314&amp;"!$AS$162"),DAY($O$300)+1,FALSE)-VLOOKUP(VLOOKUP($N314,INDIRECT(M314&amp;"!$N$106"):INDIRECT(M314&amp;"!$AS$120"),DAY($O$300)+1,FALSE),INDIRECT(M314&amp;"!$D$8"):INDIRECT(M314&amp;"!$h$17"),5,FALSE))/24,AB314)),"")</f>
        <v/>
      </c>
      <c r="Q314" s="446" t="str">
        <f ca="1">IFERROR(VLOOKUP($N314,INDIRECT(M314&amp;"!$N$283"):INDIRECT(M314&amp;"!$AS$297"),DAY($O$300)+1,FALSE),"")</f>
        <v/>
      </c>
      <c r="R314" s="444" t="str">
        <f ca="1">IFERROR(IF(T314&gt;0,VLOOKUP(VLOOKUP($N314,INDIRECT(M314&amp;"!$N$106"):INDIRECT(M314&amp;"!$AS$120"),DAY($O$300)+1,FALSE),INDIRECT(M314&amp;"!$D$8"):INDIRECT(M314&amp;"!$F$17"),2,FALSE),""),"")</f>
        <v/>
      </c>
      <c r="S314" s="445" t="str">
        <f ca="1">IFERROR((IF(T314=0,"",VLOOKUP(VLOOKUP($N314,INDIRECT(M314&amp;"!$N$106"):INDIRECT(M314&amp;"!$AS$120"),DAY($O$300)+1,FALSE),INDIRECT(M314&amp;"!$D$8"):INDIRECT(M314&amp;"!$F$17"),3,FALSE))*24+(T314-VLOOKUP(VLOOKUP($N314,INDIRECT(M314&amp;"!$N$106"):INDIRECT(M314&amp;"!$AS$120"),DAY($O$300)+1,FALSE),INDIRECT(M314&amp;"!$D$8"):INDIRECT(M314&amp;"!$h$17"),5,FALSE)))/24,"")</f>
        <v/>
      </c>
      <c r="T314" s="446" t="str">
        <f ca="1">IFERROR(VLOOKUP($N314,INDIRECT(M314&amp;"!$N$191"):INDIRECT(M314&amp;"!$AS$205"),DAY($O$300)+1,FALSE)+VLOOKUP($N314,INDIRECT(M314&amp;"!$N$212"):INDIRECT(M314&amp;"!$AS$226"),DAY($O$300)+1,FALSE),"")</f>
        <v/>
      </c>
      <c r="U314" s="392"/>
      <c r="V314" s="393"/>
      <c r="W314" s="394"/>
      <c r="X314"/>
      <c r="Y314"/>
      <c r="Z314" s="474" t="e">
        <f t="shared" ca="1" si="3"/>
        <v>#N/A</v>
      </c>
      <c r="AA314" s="475" t="e">
        <f t="shared" ca="1" si="3"/>
        <v>#N/A</v>
      </c>
      <c r="AB314" s="468"/>
      <c r="AC314"/>
      <c r="AD314" s="70"/>
      <c r="AE314" s="70"/>
      <c r="AF314" s="70"/>
      <c r="BA314" s="58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</row>
    <row r="315" spans="8:70" s="69" customFormat="1" ht="20.100000000000001" customHeight="1">
      <c r="I315" s="70"/>
      <c r="J315" s="70"/>
      <c r="K315" s="70"/>
      <c r="L315" s="345" t="e">
        <f t="shared" ca="1" si="5"/>
        <v>#N/A</v>
      </c>
      <c r="M315" s="443" t="e">
        <f t="shared" ca="1" si="6"/>
        <v>#N/A</v>
      </c>
      <c r="N315" s="391" t="e">
        <f ca="1">IF(M315=M314,INDEX(INDIRECT(M314&amp;"!$n$106"):INDIRECT(M314&amp;"!$n$120"),MATCH(N314,INDIRECT(M314&amp;"!$n$106"):INDIRECT(M314&amp;"!$n$120"),0)+1),INDIRECT(M315&amp;"!"&amp;ADDRESS(L315,COLUMN($N306),4)))</f>
        <v>#N/A</v>
      </c>
      <c r="O315" s="444" t="e">
        <f t="shared" ca="1" si="4"/>
        <v>#VALUE!</v>
      </c>
      <c r="P315" s="445" t="str">
        <f ca="1">IFERROR(IF(Q315=0,"",IF(AB315="",(VLOOKUP(VLOOKUP($N315,INDIRECT(M315&amp;"!$N$106"):INDIRECT(M315&amp;"!$AS$120"),DAY($O$300)+1,FALSE),INDIRECT(M315&amp;"!$D$8"):INDIRECT(M315&amp;"!$F$17"),3,FALSE)*24+VLOOKUP($N315,INDIRECT(M315&amp;"!$N$148"):INDIRECT(M315&amp;"!$AS$162"),DAY($O$300)+1,FALSE)-VLOOKUP(VLOOKUP($N315,INDIRECT(M315&amp;"!$N$106"):INDIRECT(M315&amp;"!$AS$120"),DAY($O$300)+1,FALSE),INDIRECT(M315&amp;"!$D$8"):INDIRECT(M315&amp;"!$h$17"),5,FALSE))/24,AB315)),"")</f>
        <v/>
      </c>
      <c r="Q315" s="446" t="str">
        <f ca="1">IFERROR(VLOOKUP($N315,INDIRECT(M315&amp;"!$N$283"):INDIRECT(M315&amp;"!$AS$297"),DAY($O$300)+1,FALSE),"")</f>
        <v/>
      </c>
      <c r="R315" s="444" t="str">
        <f ca="1">IFERROR(IF(T315&gt;0,VLOOKUP(VLOOKUP($N315,INDIRECT(M315&amp;"!$N$106"):INDIRECT(M315&amp;"!$AS$120"),DAY($O$300)+1,FALSE),INDIRECT(M315&amp;"!$D$8"):INDIRECT(M315&amp;"!$F$17"),2,FALSE),""),"")</f>
        <v/>
      </c>
      <c r="S315" s="445" t="str">
        <f ca="1">IFERROR((IF(T315=0,"",VLOOKUP(VLOOKUP($N315,INDIRECT(M315&amp;"!$N$106"):INDIRECT(M315&amp;"!$AS$120"),DAY($O$300)+1,FALSE),INDIRECT(M315&amp;"!$D$8"):INDIRECT(M315&amp;"!$F$17"),3,FALSE))*24+(T315-VLOOKUP(VLOOKUP($N315,INDIRECT(M315&amp;"!$N$106"):INDIRECT(M315&amp;"!$AS$120"),DAY($O$300)+1,FALSE),INDIRECT(M315&amp;"!$D$8"):INDIRECT(M315&amp;"!$h$17"),5,FALSE)))/24,"")</f>
        <v/>
      </c>
      <c r="T315" s="446" t="str">
        <f ca="1">IFERROR(VLOOKUP($N315,INDIRECT(M315&amp;"!$N$191"):INDIRECT(M315&amp;"!$AS$205"),DAY($O$300)+1,FALSE)+VLOOKUP($N315,INDIRECT(M315&amp;"!$N$212"):INDIRECT(M315&amp;"!$AS$226"),DAY($O$300)+1,FALSE),"")</f>
        <v/>
      </c>
      <c r="U315" s="392"/>
      <c r="V315" s="393"/>
      <c r="W315" s="394"/>
      <c r="X315"/>
      <c r="Y315"/>
      <c r="Z315" s="474" t="e">
        <f t="shared" ca="1" si="3"/>
        <v>#N/A</v>
      </c>
      <c r="AA315" s="475" t="e">
        <f t="shared" ca="1" si="3"/>
        <v>#N/A</v>
      </c>
      <c r="AB315" s="468"/>
      <c r="AC315"/>
      <c r="AD315" s="70"/>
      <c r="AE315" s="70"/>
      <c r="AF315" s="70"/>
      <c r="BA315" s="58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</row>
    <row r="316" spans="8:70" s="69" customFormat="1" ht="20.100000000000001" customHeight="1">
      <c r="I316" s="70"/>
      <c r="J316" s="70"/>
      <c r="K316" s="70"/>
      <c r="L316" s="345" t="e">
        <f t="shared" ca="1" si="5"/>
        <v>#N/A</v>
      </c>
      <c r="M316" s="443" t="e">
        <f t="shared" ca="1" si="6"/>
        <v>#N/A</v>
      </c>
      <c r="N316" s="391" t="e">
        <f ca="1">IF(M316=M315,INDEX(INDIRECT(M315&amp;"!$n$106"):INDIRECT(M315&amp;"!$n$120"),MATCH(N315,INDIRECT(M315&amp;"!$n$106"):INDIRECT(M315&amp;"!$n$120"),0)+1),INDIRECT(M316&amp;"!"&amp;ADDRESS(L316,COLUMN($N307),4)))</f>
        <v>#N/A</v>
      </c>
      <c r="O316" s="444" t="e">
        <f t="shared" ca="1" si="4"/>
        <v>#VALUE!</v>
      </c>
      <c r="P316" s="445" t="str">
        <f ca="1">IFERROR(IF(Q316=0,"",IF(AB316="",(VLOOKUP(VLOOKUP($N316,INDIRECT(M316&amp;"!$N$106"):INDIRECT(M316&amp;"!$AS$120"),DAY($O$300)+1,FALSE),INDIRECT(M316&amp;"!$D$8"):INDIRECT(M316&amp;"!$F$17"),3,FALSE)*24+VLOOKUP($N316,INDIRECT(M316&amp;"!$N$148"):INDIRECT(M316&amp;"!$AS$162"),DAY($O$300)+1,FALSE)-VLOOKUP(VLOOKUP($N316,INDIRECT(M316&amp;"!$N$106"):INDIRECT(M316&amp;"!$AS$120"),DAY($O$300)+1,FALSE),INDIRECT(M316&amp;"!$D$8"):INDIRECT(M316&amp;"!$h$17"),5,FALSE))/24,AB316)),"")</f>
        <v/>
      </c>
      <c r="Q316" s="446" t="str">
        <f ca="1">IFERROR(VLOOKUP($N316,INDIRECT(M316&amp;"!$N$283"):INDIRECT(M316&amp;"!$AS$297"),DAY($O$300)+1,FALSE),"")</f>
        <v/>
      </c>
      <c r="R316" s="444" t="str">
        <f ca="1">IFERROR(IF(T316&gt;0,VLOOKUP(VLOOKUP($N316,INDIRECT(M316&amp;"!$N$106"):INDIRECT(M316&amp;"!$AS$120"),DAY($O$300)+1,FALSE),INDIRECT(M316&amp;"!$D$8"):INDIRECT(M316&amp;"!$F$17"),2,FALSE),""),"")</f>
        <v/>
      </c>
      <c r="S316" s="445" t="str">
        <f ca="1">IFERROR((IF(T316=0,"",VLOOKUP(VLOOKUP($N316,INDIRECT(M316&amp;"!$N$106"):INDIRECT(M316&amp;"!$AS$120"),DAY($O$300)+1,FALSE),INDIRECT(M316&amp;"!$D$8"):INDIRECT(M316&amp;"!$F$17"),3,FALSE))*24+(T316-VLOOKUP(VLOOKUP($N316,INDIRECT(M316&amp;"!$N$106"):INDIRECT(M316&amp;"!$AS$120"),DAY($O$300)+1,FALSE),INDIRECT(M316&amp;"!$D$8"):INDIRECT(M316&amp;"!$h$17"),5,FALSE)))/24,"")</f>
        <v/>
      </c>
      <c r="T316" s="446" t="str">
        <f ca="1">IFERROR(VLOOKUP($N316,INDIRECT(M316&amp;"!$N$191"):INDIRECT(M316&amp;"!$AS$205"),DAY($O$300)+1,FALSE)+VLOOKUP($N316,INDIRECT(M316&amp;"!$N$212"):INDIRECT(M316&amp;"!$AS$226"),DAY($O$300)+1,FALSE),"")</f>
        <v/>
      </c>
      <c r="U316" s="392"/>
      <c r="V316" s="393"/>
      <c r="W316" s="394"/>
      <c r="X316"/>
      <c r="Y316"/>
      <c r="Z316" s="474" t="e">
        <f t="shared" ca="1" si="3"/>
        <v>#N/A</v>
      </c>
      <c r="AA316" s="475" t="e">
        <f t="shared" ca="1" si="3"/>
        <v>#N/A</v>
      </c>
      <c r="AB316" s="468"/>
      <c r="AC316"/>
      <c r="AD316" s="70"/>
      <c r="AE316" s="70"/>
      <c r="AF316" s="70"/>
      <c r="BA316" s="58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</row>
    <row r="317" spans="8:70" s="69" customFormat="1" ht="20.100000000000001" customHeight="1">
      <c r="I317" s="70"/>
      <c r="J317" s="70"/>
      <c r="K317" s="70"/>
      <c r="L317" s="345" t="e">
        <f t="shared" ca="1" si="5"/>
        <v>#N/A</v>
      </c>
      <c r="M317" s="443" t="e">
        <f t="shared" ca="1" si="6"/>
        <v>#N/A</v>
      </c>
      <c r="N317" s="391" t="e">
        <f ca="1">IF(M317=M316,INDEX(INDIRECT(M316&amp;"!$n$106"):INDIRECT(M316&amp;"!$n$120"),MATCH(N316,INDIRECT(M316&amp;"!$n$106"):INDIRECT(M316&amp;"!$n$120"),0)+1),INDIRECT(M317&amp;"!"&amp;ADDRESS(L317,COLUMN($N308),4)))</f>
        <v>#N/A</v>
      </c>
      <c r="O317" s="444" t="e">
        <f t="shared" ca="1" si="4"/>
        <v>#VALUE!</v>
      </c>
      <c r="P317" s="445" t="str">
        <f ca="1">IFERROR(IF(Q317=0,"",IF(AB317="",(VLOOKUP(VLOOKUP($N317,INDIRECT(M317&amp;"!$N$106"):INDIRECT(M317&amp;"!$AS$120"),DAY($O$300)+1,FALSE),INDIRECT(M317&amp;"!$D$8"):INDIRECT(M317&amp;"!$F$17"),3,FALSE)*24+VLOOKUP($N317,INDIRECT(M317&amp;"!$N$148"):INDIRECT(M317&amp;"!$AS$162"),DAY($O$300)+1,FALSE)-VLOOKUP(VLOOKUP($N317,INDIRECT(M317&amp;"!$N$106"):INDIRECT(M317&amp;"!$AS$120"),DAY($O$300)+1,FALSE),INDIRECT(M317&amp;"!$D$8"):INDIRECT(M317&amp;"!$h$17"),5,FALSE))/24,AB317)),"")</f>
        <v/>
      </c>
      <c r="Q317" s="446" t="str">
        <f ca="1">IFERROR(VLOOKUP($N317,INDIRECT(M317&amp;"!$N$283"):INDIRECT(M317&amp;"!$AS$297"),DAY($O$300)+1,FALSE),"")</f>
        <v/>
      </c>
      <c r="R317" s="444" t="str">
        <f ca="1">IFERROR(IF(T317&gt;0,VLOOKUP(VLOOKUP($N317,INDIRECT(M317&amp;"!$N$106"):INDIRECT(M317&amp;"!$AS$120"),DAY($O$300)+1,FALSE),INDIRECT(M317&amp;"!$D$8"):INDIRECT(M317&amp;"!$F$17"),2,FALSE),""),"")</f>
        <v/>
      </c>
      <c r="S317" s="445" t="str">
        <f ca="1">IFERROR((IF(T317=0,"",VLOOKUP(VLOOKUP($N317,INDIRECT(M317&amp;"!$N$106"):INDIRECT(M317&amp;"!$AS$120"),DAY($O$300)+1,FALSE),INDIRECT(M317&amp;"!$D$8"):INDIRECT(M317&amp;"!$F$17"),3,FALSE))*24+(T317-VLOOKUP(VLOOKUP($N317,INDIRECT(M317&amp;"!$N$106"):INDIRECT(M317&amp;"!$AS$120"),DAY($O$300)+1,FALSE),INDIRECT(M317&amp;"!$D$8"):INDIRECT(M317&amp;"!$h$17"),5,FALSE)))/24,"")</f>
        <v/>
      </c>
      <c r="T317" s="446" t="str">
        <f ca="1">IFERROR(VLOOKUP($N317,INDIRECT(M317&amp;"!$N$191"):INDIRECT(M317&amp;"!$AS$205"),DAY($O$300)+1,FALSE)+VLOOKUP($N317,INDIRECT(M317&amp;"!$N$212"):INDIRECT(M317&amp;"!$AS$226"),DAY($O$300)+1,FALSE),"")</f>
        <v/>
      </c>
      <c r="U317" s="392"/>
      <c r="V317" s="393"/>
      <c r="W317" s="394"/>
      <c r="X317"/>
      <c r="Y317"/>
      <c r="Z317" s="474" t="e">
        <f t="shared" ca="1" si="3"/>
        <v>#N/A</v>
      </c>
      <c r="AA317" s="475" t="e">
        <f t="shared" ca="1" si="3"/>
        <v>#N/A</v>
      </c>
      <c r="AB317" s="468"/>
      <c r="AC317"/>
      <c r="AD317" s="70"/>
      <c r="AE317" s="70"/>
      <c r="AF317" s="70"/>
      <c r="BA317" s="58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</row>
    <row r="318" spans="8:70" s="69" customFormat="1" ht="20.100000000000001" customHeight="1">
      <c r="I318" s="70"/>
      <c r="J318" s="70"/>
      <c r="K318" s="70"/>
      <c r="L318" s="345" t="e">
        <f t="shared" ca="1" si="5"/>
        <v>#N/A</v>
      </c>
      <c r="M318" s="443" t="e">
        <f t="shared" ca="1" si="6"/>
        <v>#N/A</v>
      </c>
      <c r="N318" s="391" t="e">
        <f ca="1">IF(M318=M317,INDEX(INDIRECT(M317&amp;"!$n$106"):INDIRECT(M317&amp;"!$n$120"),MATCH(N317,INDIRECT(M317&amp;"!$n$106"):INDIRECT(M317&amp;"!$n$120"),0)+1),INDIRECT(M318&amp;"!"&amp;ADDRESS(L318,COLUMN($N309),4)))</f>
        <v>#N/A</v>
      </c>
      <c r="O318" s="444" t="e">
        <f t="shared" ca="1" si="4"/>
        <v>#VALUE!</v>
      </c>
      <c r="P318" s="445" t="str">
        <f ca="1">IFERROR(IF(Q318=0,"",IF(AB318="",(VLOOKUP(VLOOKUP($N318,INDIRECT(M318&amp;"!$N$106"):INDIRECT(M318&amp;"!$AS$120"),DAY($O$300)+1,FALSE),INDIRECT(M318&amp;"!$D$8"):INDIRECT(M318&amp;"!$F$17"),3,FALSE)*24+VLOOKUP($N318,INDIRECT(M318&amp;"!$N$148"):INDIRECT(M318&amp;"!$AS$162"),DAY($O$300)+1,FALSE)-VLOOKUP(VLOOKUP($N318,INDIRECT(M318&amp;"!$N$106"):INDIRECT(M318&amp;"!$AS$120"),DAY($O$300)+1,FALSE),INDIRECT(M318&amp;"!$D$8"):INDIRECT(M318&amp;"!$h$17"),5,FALSE))/24,AB318)),"")</f>
        <v/>
      </c>
      <c r="Q318" s="446" t="str">
        <f ca="1">IFERROR(VLOOKUP($N318,INDIRECT(M318&amp;"!$N$283"):INDIRECT(M318&amp;"!$AS$297"),DAY($O$300)+1,FALSE),"")</f>
        <v/>
      </c>
      <c r="R318" s="444" t="str">
        <f ca="1">IFERROR(IF(T318&gt;0,VLOOKUP(VLOOKUP($N318,INDIRECT(M318&amp;"!$N$106"):INDIRECT(M318&amp;"!$AS$120"),DAY($O$300)+1,FALSE),INDIRECT(M318&amp;"!$D$8"):INDIRECT(M318&amp;"!$F$17"),2,FALSE),""),"")</f>
        <v/>
      </c>
      <c r="S318" s="445" t="str">
        <f ca="1">IFERROR((IF(T318=0,"",VLOOKUP(VLOOKUP($N318,INDIRECT(M318&amp;"!$N$106"):INDIRECT(M318&amp;"!$AS$120"),DAY($O$300)+1,FALSE),INDIRECT(M318&amp;"!$D$8"):INDIRECT(M318&amp;"!$F$17"),3,FALSE))*24+(T318-VLOOKUP(VLOOKUP($N318,INDIRECT(M318&amp;"!$N$106"):INDIRECT(M318&amp;"!$AS$120"),DAY($O$300)+1,FALSE),INDIRECT(M318&amp;"!$D$8"):INDIRECT(M318&amp;"!$h$17"),5,FALSE)))/24,"")</f>
        <v/>
      </c>
      <c r="T318" s="446" t="str">
        <f ca="1">IFERROR(VLOOKUP($N318,INDIRECT(M318&amp;"!$N$191"):INDIRECT(M318&amp;"!$AS$205"),DAY($O$300)+1,FALSE)+VLOOKUP($N318,INDIRECT(M318&amp;"!$N$212"):INDIRECT(M318&amp;"!$AS$226"),DAY($O$300)+1,FALSE),"")</f>
        <v/>
      </c>
      <c r="U318" s="392"/>
      <c r="V318" s="393"/>
      <c r="W318" s="394"/>
      <c r="X318"/>
      <c r="Y318"/>
      <c r="Z318" s="474" t="e">
        <f t="shared" ca="1" si="3"/>
        <v>#N/A</v>
      </c>
      <c r="AA318" s="475" t="e">
        <f t="shared" ca="1" si="3"/>
        <v>#N/A</v>
      </c>
      <c r="AB318" s="468"/>
      <c r="AC318"/>
      <c r="AD318" s="70"/>
      <c r="AE318" s="70"/>
      <c r="AF318" s="70"/>
      <c r="BA318" s="58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</row>
    <row r="319" spans="8:70" s="69" customFormat="1" ht="20.100000000000001" customHeight="1">
      <c r="I319" s="70"/>
      <c r="J319" s="70"/>
      <c r="K319" s="70"/>
      <c r="L319" s="345" t="e">
        <f t="shared" ca="1" si="5"/>
        <v>#N/A</v>
      </c>
      <c r="M319" s="443" t="e">
        <f t="shared" ca="1" si="6"/>
        <v>#N/A</v>
      </c>
      <c r="N319" s="391" t="e">
        <f ca="1">IF(M319=M318,INDEX(INDIRECT(M318&amp;"!$n$106"):INDIRECT(M318&amp;"!$n$120"),MATCH(N318,INDIRECT(M318&amp;"!$n$106"):INDIRECT(M318&amp;"!$n$120"),0)+1),INDIRECT(M319&amp;"!"&amp;ADDRESS(L319,COLUMN($N310),4)))</f>
        <v>#N/A</v>
      </c>
      <c r="O319" s="444" t="e">
        <f t="shared" ca="1" si="4"/>
        <v>#VALUE!</v>
      </c>
      <c r="P319" s="445" t="str">
        <f ca="1">IFERROR(IF(Q319=0,"",IF(AB319="",(VLOOKUP(VLOOKUP($N319,INDIRECT(M319&amp;"!$N$106"):INDIRECT(M319&amp;"!$AS$120"),DAY($O$300)+1,FALSE),INDIRECT(M319&amp;"!$D$8"):INDIRECT(M319&amp;"!$F$17"),3,FALSE)*24+VLOOKUP($N319,INDIRECT(M319&amp;"!$N$148"):INDIRECT(M319&amp;"!$AS$162"),DAY($O$300)+1,FALSE)-VLOOKUP(VLOOKUP($N319,INDIRECT(M319&amp;"!$N$106"):INDIRECT(M319&amp;"!$AS$120"),DAY($O$300)+1,FALSE),INDIRECT(M319&amp;"!$D$8"):INDIRECT(M319&amp;"!$h$17"),5,FALSE))/24,AB319)),"")</f>
        <v/>
      </c>
      <c r="Q319" s="446" t="str">
        <f ca="1">IFERROR(VLOOKUP($N319,INDIRECT(M319&amp;"!$N$283"):INDIRECT(M319&amp;"!$AS$297"),DAY($O$300)+1,FALSE),"")</f>
        <v/>
      </c>
      <c r="R319" s="444" t="str">
        <f ca="1">IFERROR(IF(T319&gt;0,VLOOKUP(VLOOKUP($N319,INDIRECT(M319&amp;"!$N$106"):INDIRECT(M319&amp;"!$AS$120"),DAY($O$300)+1,FALSE),INDIRECT(M319&amp;"!$D$8"):INDIRECT(M319&amp;"!$F$17"),2,FALSE),""),"")</f>
        <v/>
      </c>
      <c r="S319" s="445" t="str">
        <f ca="1">IFERROR((IF(T319=0,"",VLOOKUP(VLOOKUP($N319,INDIRECT(M319&amp;"!$N$106"):INDIRECT(M319&amp;"!$AS$120"),DAY($O$300)+1,FALSE),INDIRECT(M319&amp;"!$D$8"):INDIRECT(M319&amp;"!$F$17"),3,FALSE))*24+(T319-VLOOKUP(VLOOKUP($N319,INDIRECT(M319&amp;"!$N$106"):INDIRECT(M319&amp;"!$AS$120"),DAY($O$300)+1,FALSE),INDIRECT(M319&amp;"!$D$8"):INDIRECT(M319&amp;"!$h$17"),5,FALSE)))/24,"")</f>
        <v/>
      </c>
      <c r="T319" s="446" t="str">
        <f ca="1">IFERROR(VLOOKUP($N319,INDIRECT(M319&amp;"!$N$191"):INDIRECT(M319&amp;"!$AS$205"),DAY($O$300)+1,FALSE)+VLOOKUP($N319,INDIRECT(M319&amp;"!$N$212"):INDIRECT(M319&amp;"!$AS$226"),DAY($O$300)+1,FALSE),"")</f>
        <v/>
      </c>
      <c r="U319" s="392"/>
      <c r="V319" s="393"/>
      <c r="W319" s="394"/>
      <c r="X319"/>
      <c r="Y319"/>
      <c r="Z319" s="474" t="e">
        <f t="shared" ca="1" si="3"/>
        <v>#N/A</v>
      </c>
      <c r="AA319" s="475" t="e">
        <f t="shared" ca="1" si="3"/>
        <v>#N/A</v>
      </c>
      <c r="AB319" s="468"/>
      <c r="AC319"/>
      <c r="AD319" s="70"/>
      <c r="AE319" s="70"/>
      <c r="AF319" s="70"/>
      <c r="BA319" s="58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</row>
    <row r="320" spans="8:70" s="69" customFormat="1" ht="20.100000000000001" customHeight="1">
      <c r="I320" s="70"/>
      <c r="J320" s="70"/>
      <c r="K320" s="70"/>
      <c r="L320" s="345" t="e">
        <f t="shared" ca="1" si="5"/>
        <v>#N/A</v>
      </c>
      <c r="M320" s="443" t="e">
        <f t="shared" ca="1" si="6"/>
        <v>#N/A</v>
      </c>
      <c r="N320" s="391" t="e">
        <f ca="1">IF(M320=M319,INDEX(INDIRECT(M319&amp;"!$n$106"):INDIRECT(M319&amp;"!$n$120"),MATCH(N319,INDIRECT(M319&amp;"!$n$106"):INDIRECT(M319&amp;"!$n$120"),0)+1),INDIRECT(M320&amp;"!"&amp;ADDRESS(L320,COLUMN($N311),4)))</f>
        <v>#N/A</v>
      </c>
      <c r="O320" s="444" t="e">
        <f t="shared" ca="1" si="4"/>
        <v>#VALUE!</v>
      </c>
      <c r="P320" s="445" t="str">
        <f ca="1">IFERROR(IF(Q320=0,"",IF(AB320="",(VLOOKUP(VLOOKUP($N320,INDIRECT(M320&amp;"!$N$106"):INDIRECT(M320&amp;"!$AS$120"),DAY($O$300)+1,FALSE),INDIRECT(M320&amp;"!$D$8"):INDIRECT(M320&amp;"!$F$17"),3,FALSE)*24+VLOOKUP($N320,INDIRECT(M320&amp;"!$N$148"):INDIRECT(M320&amp;"!$AS$162"),DAY($O$300)+1,FALSE)-VLOOKUP(VLOOKUP($N320,INDIRECT(M320&amp;"!$N$106"):INDIRECT(M320&amp;"!$AS$120"),DAY($O$300)+1,FALSE),INDIRECT(M320&amp;"!$D$8"):INDIRECT(M320&amp;"!$h$17"),5,FALSE))/24,AB320)),"")</f>
        <v/>
      </c>
      <c r="Q320" s="446" t="str">
        <f ca="1">IFERROR(VLOOKUP($N320,INDIRECT(M320&amp;"!$N$283"):INDIRECT(M320&amp;"!$AS$297"),DAY($O$300)+1,FALSE),"")</f>
        <v/>
      </c>
      <c r="R320" s="444" t="str">
        <f ca="1">IFERROR(IF(T320&gt;0,VLOOKUP(VLOOKUP($N320,INDIRECT(M320&amp;"!$N$106"):INDIRECT(M320&amp;"!$AS$120"),DAY($O$300)+1,FALSE),INDIRECT(M320&amp;"!$D$8"):INDIRECT(M320&amp;"!$F$17"),2,FALSE),""),"")</f>
        <v/>
      </c>
      <c r="S320" s="445" t="str">
        <f ca="1">IFERROR((IF(T320=0,"",VLOOKUP(VLOOKUP($N320,INDIRECT(M320&amp;"!$N$106"):INDIRECT(M320&amp;"!$AS$120"),DAY($O$300)+1,FALSE),INDIRECT(M320&amp;"!$D$8"):INDIRECT(M320&amp;"!$F$17"),3,FALSE))*24+(T320-VLOOKUP(VLOOKUP($N320,INDIRECT(M320&amp;"!$N$106"):INDIRECT(M320&amp;"!$AS$120"),DAY($O$300)+1,FALSE),INDIRECT(M320&amp;"!$D$8"):INDIRECT(M320&amp;"!$h$17"),5,FALSE)))/24,"")</f>
        <v/>
      </c>
      <c r="T320" s="446" t="str">
        <f ca="1">IFERROR(VLOOKUP($N320,INDIRECT(M320&amp;"!$N$191"):INDIRECT(M320&amp;"!$AS$205"),DAY($O$300)+1,FALSE)+VLOOKUP($N320,INDIRECT(M320&amp;"!$N$212"):INDIRECT(M320&amp;"!$AS$226"),DAY($O$300)+1,FALSE),"")</f>
        <v/>
      </c>
      <c r="U320" s="392"/>
      <c r="V320" s="393"/>
      <c r="W320" s="394"/>
      <c r="X320"/>
      <c r="Y320"/>
      <c r="Z320" s="474" t="e">
        <f t="shared" ca="1" si="3"/>
        <v>#N/A</v>
      </c>
      <c r="AA320" s="475" t="e">
        <f t="shared" ca="1" si="3"/>
        <v>#N/A</v>
      </c>
      <c r="AB320" s="468"/>
      <c r="AC320"/>
      <c r="AD320" s="70"/>
      <c r="AE320" s="70"/>
      <c r="AF320" s="70"/>
      <c r="BA320" s="58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</row>
    <row r="321" spans="6:76" s="69" customFormat="1" ht="20.100000000000001" customHeight="1">
      <c r="K321" s="70"/>
      <c r="L321" s="345" t="e">
        <f t="shared" ca="1" si="5"/>
        <v>#N/A</v>
      </c>
      <c r="M321" s="443" t="e">
        <f t="shared" ca="1" si="6"/>
        <v>#N/A</v>
      </c>
      <c r="N321" s="391" t="e">
        <f ca="1">IF(M321=M320,INDEX(INDIRECT(M320&amp;"!$n$106"):INDIRECT(M320&amp;"!$n$120"),MATCH(N320,INDIRECT(M320&amp;"!$n$106"):INDIRECT(M320&amp;"!$n$120"),0)+1),INDIRECT(M321&amp;"!"&amp;ADDRESS(L321,COLUMN($N312),4)))</f>
        <v>#N/A</v>
      </c>
      <c r="O321" s="444" t="e">
        <f t="shared" ca="1" si="4"/>
        <v>#VALUE!</v>
      </c>
      <c r="P321" s="445" t="str">
        <f ca="1">IFERROR(IF(Q321=0,"",IF(AB321="",(VLOOKUP(VLOOKUP($N321,INDIRECT(M321&amp;"!$N$106"):INDIRECT(M321&amp;"!$AS$120"),DAY($O$300)+1,FALSE),INDIRECT(M321&amp;"!$D$8"):INDIRECT(M321&amp;"!$F$17"),3,FALSE)*24+VLOOKUP($N321,INDIRECT(M321&amp;"!$N$148"):INDIRECT(M321&amp;"!$AS$162"),DAY($O$300)+1,FALSE)-VLOOKUP(VLOOKUP($N321,INDIRECT(M321&amp;"!$N$106"):INDIRECT(M321&amp;"!$AS$120"),DAY($O$300)+1,FALSE),INDIRECT(M321&amp;"!$D$8"):INDIRECT(M321&amp;"!$h$17"),5,FALSE))/24,AB321)),"")</f>
        <v/>
      </c>
      <c r="Q321" s="446" t="str">
        <f ca="1">IFERROR(VLOOKUP($N321,INDIRECT(M321&amp;"!$N$283"):INDIRECT(M321&amp;"!$AS$297"),DAY($O$300)+1,FALSE),"")</f>
        <v/>
      </c>
      <c r="R321" s="444" t="str">
        <f ca="1">IFERROR(IF(T321&gt;0,VLOOKUP(VLOOKUP($N321,INDIRECT(M321&amp;"!$N$106"):INDIRECT(M321&amp;"!$AS$120"),DAY($O$300)+1,FALSE),INDIRECT(M321&amp;"!$D$8"):INDIRECT(M321&amp;"!$F$17"),2,FALSE),""),"")</f>
        <v/>
      </c>
      <c r="S321" s="445" t="str">
        <f ca="1">IFERROR((IF(T321=0,"",VLOOKUP(VLOOKUP($N321,INDIRECT(M321&amp;"!$N$106"):INDIRECT(M321&amp;"!$AS$120"),DAY($O$300)+1,FALSE),INDIRECT(M321&amp;"!$D$8"):INDIRECT(M321&amp;"!$F$17"),3,FALSE))*24+(T321-VLOOKUP(VLOOKUP($N321,INDIRECT(M321&amp;"!$N$106"):INDIRECT(M321&amp;"!$AS$120"),DAY($O$300)+1,FALSE),INDIRECT(M321&amp;"!$D$8"):INDIRECT(M321&amp;"!$h$17"),5,FALSE)))/24,"")</f>
        <v/>
      </c>
      <c r="T321" s="446" t="str">
        <f ca="1">IFERROR(VLOOKUP($N321,INDIRECT(M321&amp;"!$N$191"):INDIRECT(M321&amp;"!$AS$205"),DAY($O$300)+1,FALSE)+VLOOKUP($N321,INDIRECT(M321&amp;"!$N$212"):INDIRECT(M321&amp;"!$AS$226"),DAY($O$300)+1,FALSE),"")</f>
        <v/>
      </c>
      <c r="U321" s="392"/>
      <c r="V321" s="393"/>
      <c r="W321" s="394"/>
      <c r="X321"/>
      <c r="Y321"/>
      <c r="Z321" s="474" t="e">
        <f t="shared" ca="1" si="3"/>
        <v>#N/A</v>
      </c>
      <c r="AA321" s="475" t="e">
        <f t="shared" ca="1" si="3"/>
        <v>#N/A</v>
      </c>
      <c r="AB321" s="468"/>
      <c r="AC321"/>
      <c r="AD321" s="70"/>
      <c r="AE321" s="70"/>
      <c r="AF321" s="70"/>
      <c r="BA321" s="58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</row>
    <row r="322" spans="6:76" s="69" customFormat="1" ht="20.100000000000001" customHeight="1">
      <c r="K322" s="70"/>
      <c r="L322" s="345" t="e">
        <f t="shared" ca="1" si="5"/>
        <v>#N/A</v>
      </c>
      <c r="M322" s="443" t="e">
        <f t="shared" ca="1" si="6"/>
        <v>#N/A</v>
      </c>
      <c r="N322" s="391" t="e">
        <f ca="1">IF(M322=M321,INDEX(INDIRECT(M321&amp;"!$n$106"):INDIRECT(M321&amp;"!$n$120"),MATCH(N321,INDIRECT(M321&amp;"!$n$106"):INDIRECT(M321&amp;"!$n$120"),0)+1),INDIRECT(M322&amp;"!"&amp;ADDRESS(L322,COLUMN($N313),4)))</f>
        <v>#N/A</v>
      </c>
      <c r="O322" s="444" t="e">
        <f t="shared" ca="1" si="4"/>
        <v>#VALUE!</v>
      </c>
      <c r="P322" s="445" t="str">
        <f ca="1">IFERROR(IF(Q322=0,"",IF(AB322="",(VLOOKUP(VLOOKUP($N322,INDIRECT(M322&amp;"!$N$106"):INDIRECT(M322&amp;"!$AS$120"),DAY($O$300)+1,FALSE),INDIRECT(M322&amp;"!$D$8"):INDIRECT(M322&amp;"!$F$17"),3,FALSE)*24+VLOOKUP($N322,INDIRECT(M322&amp;"!$N$148"):INDIRECT(M322&amp;"!$AS$162"),DAY($O$300)+1,FALSE)-VLOOKUP(VLOOKUP($N322,INDIRECT(M322&amp;"!$N$106"):INDIRECT(M322&amp;"!$AS$120"),DAY($O$300)+1,FALSE),INDIRECT(M322&amp;"!$D$8"):INDIRECT(M322&amp;"!$h$17"),5,FALSE))/24,AB322)),"")</f>
        <v/>
      </c>
      <c r="Q322" s="446" t="str">
        <f ca="1">IFERROR(VLOOKUP($N322,INDIRECT(M322&amp;"!$N$283"):INDIRECT(M322&amp;"!$AS$297"),DAY($O$300)+1,FALSE),"")</f>
        <v/>
      </c>
      <c r="R322" s="444" t="str">
        <f ca="1">IFERROR(IF(T322&gt;0,VLOOKUP(VLOOKUP($N322,INDIRECT(M322&amp;"!$N$106"):INDIRECT(M322&amp;"!$AS$120"),DAY($O$300)+1,FALSE),INDIRECT(M322&amp;"!$D$8"):INDIRECT(M322&amp;"!$F$17"),2,FALSE),""),"")</f>
        <v/>
      </c>
      <c r="S322" s="445" t="str">
        <f ca="1">IFERROR((IF(T322=0,"",VLOOKUP(VLOOKUP($N322,INDIRECT(M322&amp;"!$N$106"):INDIRECT(M322&amp;"!$AS$120"),DAY($O$300)+1,FALSE),INDIRECT(M322&amp;"!$D$8"):INDIRECT(M322&amp;"!$F$17"),3,FALSE))*24+(T322-VLOOKUP(VLOOKUP($N322,INDIRECT(M322&amp;"!$N$106"):INDIRECT(M322&amp;"!$AS$120"),DAY($O$300)+1,FALSE),INDIRECT(M322&amp;"!$D$8"):INDIRECT(M322&amp;"!$h$17"),5,FALSE)))/24,"")</f>
        <v/>
      </c>
      <c r="T322" s="446" t="str">
        <f ca="1">IFERROR(VLOOKUP($N322,INDIRECT(M322&amp;"!$N$191"):INDIRECT(M322&amp;"!$AS$205"),DAY($O$300)+1,FALSE)+VLOOKUP($N322,INDIRECT(M322&amp;"!$N$212"):INDIRECT(M322&amp;"!$AS$226"),DAY($O$300)+1,FALSE),"")</f>
        <v/>
      </c>
      <c r="U322" s="392"/>
      <c r="V322" s="393"/>
      <c r="W322" s="394"/>
      <c r="X322"/>
      <c r="Y322"/>
      <c r="Z322" s="474" t="e">
        <f t="shared" ca="1" si="3"/>
        <v>#N/A</v>
      </c>
      <c r="AA322" s="475" t="e">
        <f t="shared" ca="1" si="3"/>
        <v>#N/A</v>
      </c>
      <c r="AB322" s="468"/>
      <c r="AC322"/>
      <c r="AD322" s="70"/>
      <c r="AE322" s="70"/>
      <c r="AF322" s="70"/>
      <c r="BA322" s="58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</row>
    <row r="323" spans="6:76" s="69" customFormat="1" ht="20.100000000000001" customHeight="1">
      <c r="L323" s="345" t="e">
        <f ca="1">IF(M323=M322,L322+1,106)</f>
        <v>#N/A</v>
      </c>
      <c r="M323" s="443" t="e">
        <f t="shared" ca="1" si="6"/>
        <v>#N/A</v>
      </c>
      <c r="N323" s="391" t="e">
        <f ca="1">IF(M323=M322,INDEX(INDIRECT(M322&amp;"!$n$106"):INDIRECT(M322&amp;"!$n$120"),MATCH(N322,INDIRECT(M322&amp;"!$n$106"):INDIRECT(M322&amp;"!$n$120"),0)+1),INDIRECT(M323&amp;"!"&amp;ADDRESS(L323,COLUMN($N314),4)))</f>
        <v>#N/A</v>
      </c>
      <c r="O323" s="444" t="e">
        <f t="shared" ca="1" si="4"/>
        <v>#VALUE!</v>
      </c>
      <c r="P323" s="445" t="str">
        <f ca="1">IFERROR(IF(Q323=0,"",IF(AB323="",(VLOOKUP(VLOOKUP($N323,INDIRECT(M323&amp;"!$N$106"):INDIRECT(M323&amp;"!$AS$120"),DAY($O$300)+1,FALSE),INDIRECT(M323&amp;"!$D$8"):INDIRECT(M323&amp;"!$F$17"),3,FALSE)*24+VLOOKUP($N323,INDIRECT(M323&amp;"!$N$148"):INDIRECT(M323&amp;"!$AS$162"),DAY($O$300)+1,FALSE)-VLOOKUP(VLOOKUP($N323,INDIRECT(M323&amp;"!$N$106"):INDIRECT(M323&amp;"!$AS$120"),DAY($O$300)+1,FALSE),INDIRECT(M323&amp;"!$D$8"):INDIRECT(M323&amp;"!$h$17"),5,FALSE))/24,AB323)),"")</f>
        <v/>
      </c>
      <c r="Q323" s="446" t="str">
        <f ca="1">IFERROR(VLOOKUP($N323,INDIRECT(M323&amp;"!$N$283"):INDIRECT(M323&amp;"!$AS$297"),DAY($O$300)+1,FALSE),"")</f>
        <v/>
      </c>
      <c r="R323" s="444" t="str">
        <f ca="1">IFERROR(IF(T323&gt;0,VLOOKUP(VLOOKUP($N323,INDIRECT(M323&amp;"!$N$106"):INDIRECT(M323&amp;"!$AS$120"),DAY($O$300)+1,FALSE),INDIRECT(M323&amp;"!$D$8"):INDIRECT(M323&amp;"!$F$17"),2,FALSE),""),"")</f>
        <v/>
      </c>
      <c r="S323" s="445" t="str">
        <f ca="1">IFERROR((IF(T323=0,"",VLOOKUP(VLOOKUP($N323,INDIRECT(M323&amp;"!$N$106"):INDIRECT(M323&amp;"!$AS$120"),DAY($O$300)+1,FALSE),INDIRECT(M323&amp;"!$D$8"):INDIRECT(M323&amp;"!$F$17"),3,FALSE))*24+(T323-VLOOKUP(VLOOKUP($N323,INDIRECT(M323&amp;"!$N$106"):INDIRECT(M323&amp;"!$AS$120"),DAY($O$300)+1,FALSE),INDIRECT(M323&amp;"!$D$8"):INDIRECT(M323&amp;"!$h$17"),5,FALSE)))/24,"")</f>
        <v/>
      </c>
      <c r="T323" s="446" t="str">
        <f ca="1">IFERROR(VLOOKUP($N323,INDIRECT(M323&amp;"!$N$191"):INDIRECT(M323&amp;"!$AS$205"),DAY($O$300)+1,FALSE)+VLOOKUP($N323,INDIRECT(M323&amp;"!$N$212"):INDIRECT(M323&amp;"!$AS$226"),DAY($O$300)+1,FALSE),"")</f>
        <v/>
      </c>
      <c r="U323" s="392"/>
      <c r="V323" s="393"/>
      <c r="W323" s="394"/>
      <c r="X323"/>
      <c r="Y323"/>
      <c r="Z323" s="474" t="e">
        <f t="shared" ca="1" si="3"/>
        <v>#N/A</v>
      </c>
      <c r="AA323" s="475" t="e">
        <f t="shared" ca="1" si="3"/>
        <v>#N/A</v>
      </c>
      <c r="AB323" s="468"/>
      <c r="AC323"/>
      <c r="AD323" s="70"/>
      <c r="AE323" s="70"/>
      <c r="AF323" s="70"/>
      <c r="AG323" s="70"/>
      <c r="AH323" s="70"/>
      <c r="AI323" s="70"/>
      <c r="AJ323" s="70"/>
      <c r="BG323" s="58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</row>
    <row r="324" spans="6:76" ht="20.100000000000001" customHeight="1">
      <c r="F324" s="69"/>
      <c r="G324" s="69"/>
      <c r="H324" s="69"/>
      <c r="L324" s="345" t="e">
        <f t="shared" ref="L324:L336" ca="1" si="7">IF(M324=M323,L323+1,106)</f>
        <v>#N/A</v>
      </c>
      <c r="M324" s="443" t="e">
        <f t="shared" ca="1" si="6"/>
        <v>#N/A</v>
      </c>
      <c r="N324" s="391" t="e">
        <f ca="1">IF(M324=M323,INDEX(INDIRECT(M323&amp;"!$n$106"):INDIRECT(M323&amp;"!$n$120"),MATCH(N323,INDIRECT(M323&amp;"!$n$106"):INDIRECT(M323&amp;"!$n$120"),0)+1),INDIRECT(M324&amp;"!"&amp;ADDRESS(L324,COLUMN($N315),4)))</f>
        <v>#N/A</v>
      </c>
      <c r="O324" s="444" t="e">
        <f t="shared" ca="1" si="4"/>
        <v>#VALUE!</v>
      </c>
      <c r="P324" s="445" t="str">
        <f ca="1">IFERROR(IF(Q324=0,"",IF(AB324="",(VLOOKUP(VLOOKUP($N324,INDIRECT(M324&amp;"!$N$106"):INDIRECT(M324&amp;"!$AS$120"),DAY($O$300)+1,FALSE),INDIRECT(M324&amp;"!$D$8"):INDIRECT(M324&amp;"!$F$17"),3,FALSE)*24+VLOOKUP($N324,INDIRECT(M324&amp;"!$N$148"):INDIRECT(M324&amp;"!$AS$162"),DAY($O$300)+1,FALSE)-VLOOKUP(VLOOKUP($N324,INDIRECT(M324&amp;"!$N$106"):INDIRECT(M324&amp;"!$AS$120"),DAY($O$300)+1,FALSE),INDIRECT(M324&amp;"!$D$8"):INDIRECT(M324&amp;"!$h$17"),5,FALSE))/24,AB324)),"")</f>
        <v/>
      </c>
      <c r="Q324" s="446" t="str">
        <f ca="1">IFERROR(VLOOKUP($N324,INDIRECT(M324&amp;"!$N$283"):INDIRECT(M324&amp;"!$AS$297"),DAY($O$300)+1,FALSE),"")</f>
        <v/>
      </c>
      <c r="R324" s="444" t="str">
        <f ca="1">IFERROR(IF(T324&gt;0,VLOOKUP(VLOOKUP($N324,INDIRECT(M324&amp;"!$N$106"):INDIRECT(M324&amp;"!$AS$120"),DAY($O$300)+1,FALSE),INDIRECT(M324&amp;"!$D$8"):INDIRECT(M324&amp;"!$F$17"),2,FALSE),""),"")</f>
        <v/>
      </c>
      <c r="S324" s="445" t="str">
        <f ca="1">IFERROR((IF(T324=0,"",VLOOKUP(VLOOKUP($N324,INDIRECT(M324&amp;"!$N$106"):INDIRECT(M324&amp;"!$AS$120"),DAY($O$300)+1,FALSE),INDIRECT(M324&amp;"!$D$8"):INDIRECT(M324&amp;"!$F$17"),3,FALSE))*24+(T324-VLOOKUP(VLOOKUP($N324,INDIRECT(M324&amp;"!$N$106"):INDIRECT(M324&amp;"!$AS$120"),DAY($O$300)+1,FALSE),INDIRECT(M324&amp;"!$D$8"):INDIRECT(M324&amp;"!$h$17"),5,FALSE)))/24,"")</f>
        <v/>
      </c>
      <c r="T324" s="446" t="str">
        <f ca="1">IFERROR(VLOOKUP($N324,INDIRECT(M324&amp;"!$N$191"):INDIRECT(M324&amp;"!$AS$205"),DAY($O$300)+1,FALSE)+VLOOKUP($N324,INDIRECT(M324&amp;"!$N$212"):INDIRECT(M324&amp;"!$AS$226"),DAY($O$300)+1,FALSE),"")</f>
        <v/>
      </c>
      <c r="U324" s="392"/>
      <c r="V324" s="393"/>
      <c r="W324" s="394"/>
      <c r="X324"/>
      <c r="Y324"/>
      <c r="Z324" s="474" t="e">
        <f t="shared" ca="1" si="3"/>
        <v>#N/A</v>
      </c>
      <c r="AA324" s="475" t="e">
        <f t="shared" ca="1" si="3"/>
        <v>#N/A</v>
      </c>
      <c r="AB324" s="468"/>
      <c r="AC324"/>
    </row>
    <row r="325" spans="6:76" ht="20.100000000000001" customHeight="1">
      <c r="F325" s="69"/>
      <c r="G325" s="69"/>
      <c r="H325" s="69"/>
      <c r="L325" s="345" t="e">
        <f t="shared" ca="1" si="7"/>
        <v>#N/A</v>
      </c>
      <c r="M325" s="443" t="e">
        <f t="shared" ca="1" si="6"/>
        <v>#N/A</v>
      </c>
      <c r="N325" s="391" t="e">
        <f ca="1">IF(M325=M324,INDEX(INDIRECT(M324&amp;"!$n$106"):INDIRECT(M324&amp;"!$n$120"),MATCH(N324,INDIRECT(M324&amp;"!$n$106"):INDIRECT(M324&amp;"!$n$120"),0)+1),INDIRECT(M325&amp;"!"&amp;ADDRESS(L325,COLUMN($N316),4)))</f>
        <v>#N/A</v>
      </c>
      <c r="O325" s="444" t="e">
        <f t="shared" ca="1" si="4"/>
        <v>#VALUE!</v>
      </c>
      <c r="P325" s="445" t="str">
        <f ca="1">IFERROR(IF(Q325=0,"",IF(AB325="",(VLOOKUP(VLOOKUP($N325,INDIRECT(M325&amp;"!$N$106"):INDIRECT(M325&amp;"!$AS$120"),DAY($O$300)+1,FALSE),INDIRECT(M325&amp;"!$D$8"):INDIRECT(M325&amp;"!$F$17"),3,FALSE)*24+VLOOKUP($N325,INDIRECT(M325&amp;"!$N$148"):INDIRECT(M325&amp;"!$AS$162"),DAY($O$300)+1,FALSE)-VLOOKUP(VLOOKUP($N325,INDIRECT(M325&amp;"!$N$106"):INDIRECT(M325&amp;"!$AS$120"),DAY($O$300)+1,FALSE),INDIRECT(M325&amp;"!$D$8"):INDIRECT(M325&amp;"!$h$17"),5,FALSE))/24,AB325)),"")</f>
        <v/>
      </c>
      <c r="Q325" s="446" t="str">
        <f ca="1">IFERROR(VLOOKUP($N325,INDIRECT(M325&amp;"!$N$283"):INDIRECT(M325&amp;"!$AS$297"),DAY($O$300)+1,FALSE),"")</f>
        <v/>
      </c>
      <c r="R325" s="444" t="str">
        <f ca="1">IFERROR(IF(T325&gt;0,VLOOKUP(VLOOKUP($N325,INDIRECT(M325&amp;"!$N$106"):INDIRECT(M325&amp;"!$AS$120"),DAY($O$300)+1,FALSE),INDIRECT(M325&amp;"!$D$8"):INDIRECT(M325&amp;"!$F$17"),2,FALSE),""),"")</f>
        <v/>
      </c>
      <c r="S325" s="445" t="str">
        <f ca="1">IFERROR((IF(T325=0,"",VLOOKUP(VLOOKUP($N325,INDIRECT(M325&amp;"!$N$106"):INDIRECT(M325&amp;"!$AS$120"),DAY($O$300)+1,FALSE),INDIRECT(M325&amp;"!$D$8"):INDIRECT(M325&amp;"!$F$17"),3,FALSE))*24+(T325-VLOOKUP(VLOOKUP($N325,INDIRECT(M325&amp;"!$N$106"):INDIRECT(M325&amp;"!$AS$120"),DAY($O$300)+1,FALSE),INDIRECT(M325&amp;"!$D$8"):INDIRECT(M325&amp;"!$h$17"),5,FALSE)))/24,"")</f>
        <v/>
      </c>
      <c r="T325" s="446" t="str">
        <f ca="1">IFERROR(VLOOKUP($N325,INDIRECT(M325&amp;"!$N$191"):INDIRECT(M325&amp;"!$AS$205"),DAY($O$300)+1,FALSE)+VLOOKUP($N325,INDIRECT(M325&amp;"!$N$212"):INDIRECT(M325&amp;"!$AS$226"),DAY($O$300)+1,FALSE),"")</f>
        <v/>
      </c>
      <c r="U325" s="392"/>
      <c r="V325" s="393"/>
      <c r="W325" s="394"/>
      <c r="X325"/>
      <c r="Y325"/>
      <c r="Z325" s="474" t="e">
        <f t="shared" ca="1" si="3"/>
        <v>#N/A</v>
      </c>
      <c r="AA325" s="475" t="e">
        <f t="shared" ca="1" si="3"/>
        <v>#N/A</v>
      </c>
      <c r="AB325" s="468"/>
      <c r="AC325"/>
    </row>
    <row r="326" spans="6:76" ht="20.100000000000001" customHeight="1">
      <c r="F326" s="69"/>
      <c r="G326" s="69"/>
      <c r="H326" s="69"/>
      <c r="L326" s="345" t="e">
        <f t="shared" ca="1" si="7"/>
        <v>#N/A</v>
      </c>
      <c r="M326" s="443" t="e">
        <f t="shared" ca="1" si="6"/>
        <v>#N/A</v>
      </c>
      <c r="N326" s="391" t="e">
        <f ca="1">IF(M326=M325,INDEX(INDIRECT(M325&amp;"!$n$106"):INDIRECT(M325&amp;"!$n$120"),MATCH(N325,INDIRECT(M325&amp;"!$n$106"):INDIRECT(M325&amp;"!$n$120"),0)+1),INDIRECT(M326&amp;"!"&amp;ADDRESS(L326,COLUMN($N317),4)))</f>
        <v>#N/A</v>
      </c>
      <c r="O326" s="444" t="e">
        <f t="shared" ca="1" si="4"/>
        <v>#VALUE!</v>
      </c>
      <c r="P326" s="445" t="str">
        <f ca="1">IFERROR(IF(Q326=0,"",IF(AB326="",(VLOOKUP(VLOOKUP($N326,INDIRECT(M326&amp;"!$N$106"):INDIRECT(M326&amp;"!$AS$120"),DAY($O$300)+1,FALSE),INDIRECT(M326&amp;"!$D$8"):INDIRECT(M326&amp;"!$F$17"),3,FALSE)*24+VLOOKUP($N326,INDIRECT(M326&amp;"!$N$148"):INDIRECT(M326&amp;"!$AS$162"),DAY($O$300)+1,FALSE)-VLOOKUP(VLOOKUP($N326,INDIRECT(M326&amp;"!$N$106"):INDIRECT(M326&amp;"!$AS$120"),DAY($O$300)+1,FALSE),INDIRECT(M326&amp;"!$D$8"):INDIRECT(M326&amp;"!$h$17"),5,FALSE))/24,AB326)),"")</f>
        <v/>
      </c>
      <c r="Q326" s="446" t="str">
        <f ca="1">IFERROR(VLOOKUP($N326,INDIRECT(M326&amp;"!$N$283"):INDIRECT(M326&amp;"!$AS$297"),DAY($O$300)+1,FALSE),"")</f>
        <v/>
      </c>
      <c r="R326" s="444" t="str">
        <f ca="1">IFERROR(IF(T326&gt;0,VLOOKUP(VLOOKUP($N326,INDIRECT(M326&amp;"!$N$106"):INDIRECT(M326&amp;"!$AS$120"),DAY($O$300)+1,FALSE),INDIRECT(M326&amp;"!$D$8"):INDIRECT(M326&amp;"!$F$17"),2,FALSE),""),"")</f>
        <v/>
      </c>
      <c r="S326" s="445" t="str">
        <f ca="1">IFERROR((IF(T326=0,"",VLOOKUP(VLOOKUP($N326,INDIRECT(M326&amp;"!$N$106"):INDIRECT(M326&amp;"!$AS$120"),DAY($O$300)+1,FALSE),INDIRECT(M326&amp;"!$D$8"):INDIRECT(M326&amp;"!$F$17"),3,FALSE))*24+(T326-VLOOKUP(VLOOKUP($N326,INDIRECT(M326&amp;"!$N$106"):INDIRECT(M326&amp;"!$AS$120"),DAY($O$300)+1,FALSE),INDIRECT(M326&amp;"!$D$8"):INDIRECT(M326&amp;"!$h$17"),5,FALSE)))/24,"")</f>
        <v/>
      </c>
      <c r="T326" s="446" t="str">
        <f ca="1">IFERROR(VLOOKUP($N326,INDIRECT(M326&amp;"!$N$191"):INDIRECT(M326&amp;"!$AS$205"),DAY($O$300)+1,FALSE)+VLOOKUP($N326,INDIRECT(M326&amp;"!$N$212"):INDIRECT(M326&amp;"!$AS$226"),DAY($O$300)+1,FALSE),"")</f>
        <v/>
      </c>
      <c r="U326" s="392"/>
      <c r="V326" s="393"/>
      <c r="W326" s="394"/>
      <c r="X326"/>
      <c r="Y326"/>
      <c r="Z326" s="474" t="e">
        <f t="shared" ca="1" si="3"/>
        <v>#N/A</v>
      </c>
      <c r="AA326" s="475" t="e">
        <f t="shared" ca="1" si="3"/>
        <v>#N/A</v>
      </c>
      <c r="AB326" s="468"/>
      <c r="AC326"/>
    </row>
    <row r="327" spans="6:76" ht="20.100000000000001" customHeight="1">
      <c r="F327" s="69"/>
      <c r="G327" s="69"/>
      <c r="H327" s="69"/>
      <c r="L327" s="345" t="e">
        <f t="shared" ca="1" si="7"/>
        <v>#N/A</v>
      </c>
      <c r="M327" s="443" t="e">
        <f t="shared" ca="1" si="6"/>
        <v>#N/A</v>
      </c>
      <c r="N327" s="391" t="e">
        <f ca="1">IF(M327=M326,INDEX(INDIRECT(M326&amp;"!$n$106"):INDIRECT(M326&amp;"!$n$120"),MATCH(N326,INDIRECT(M326&amp;"!$n$106"):INDIRECT(M326&amp;"!$n$120"),0)+1),INDIRECT(M327&amp;"!"&amp;ADDRESS(L327,COLUMN($N318),4)))</f>
        <v>#N/A</v>
      </c>
      <c r="O327" s="444" t="e">
        <f t="shared" ca="1" si="4"/>
        <v>#VALUE!</v>
      </c>
      <c r="P327" s="445" t="str">
        <f ca="1">IFERROR(IF(Q327=0,"",IF(AB327="",(VLOOKUP(VLOOKUP($N327,INDIRECT(M327&amp;"!$N$106"):INDIRECT(M327&amp;"!$AS$120"),DAY($O$300)+1,FALSE),INDIRECT(M327&amp;"!$D$8"):INDIRECT(M327&amp;"!$F$17"),3,FALSE)*24+VLOOKUP($N327,INDIRECT(M327&amp;"!$N$148"):INDIRECT(M327&amp;"!$AS$162"),DAY($O$300)+1,FALSE)-VLOOKUP(VLOOKUP($N327,INDIRECT(M327&amp;"!$N$106"):INDIRECT(M327&amp;"!$AS$120"),DAY($O$300)+1,FALSE),INDIRECT(M327&amp;"!$D$8"):INDIRECT(M327&amp;"!$h$17"),5,FALSE))/24,AB327)),"")</f>
        <v/>
      </c>
      <c r="Q327" s="446" t="str">
        <f ca="1">IFERROR(VLOOKUP($N327,INDIRECT(M327&amp;"!$N$283"):INDIRECT(M327&amp;"!$AS$297"),DAY($O$300)+1,FALSE),"")</f>
        <v/>
      </c>
      <c r="R327" s="444" t="str">
        <f ca="1">IFERROR(IF(T327&gt;0,VLOOKUP(VLOOKUP($N327,INDIRECT(M327&amp;"!$N$106"):INDIRECT(M327&amp;"!$AS$120"),DAY($O$300)+1,FALSE),INDIRECT(M327&amp;"!$D$8"):INDIRECT(M327&amp;"!$F$17"),2,FALSE),""),"")</f>
        <v/>
      </c>
      <c r="S327" s="445" t="str">
        <f ca="1">IFERROR((IF(T327=0,"",VLOOKUP(VLOOKUP($N327,INDIRECT(M327&amp;"!$N$106"):INDIRECT(M327&amp;"!$AS$120"),DAY($O$300)+1,FALSE),INDIRECT(M327&amp;"!$D$8"):INDIRECT(M327&amp;"!$F$17"),3,FALSE))*24+(T327-VLOOKUP(VLOOKUP($N327,INDIRECT(M327&amp;"!$N$106"):INDIRECT(M327&amp;"!$AS$120"),DAY($O$300)+1,FALSE),INDIRECT(M327&amp;"!$D$8"):INDIRECT(M327&amp;"!$h$17"),5,FALSE)))/24,"")</f>
        <v/>
      </c>
      <c r="T327" s="446" t="str">
        <f ca="1">IFERROR(VLOOKUP($N327,INDIRECT(M327&amp;"!$N$191"):INDIRECT(M327&amp;"!$AS$205"),DAY($O$300)+1,FALSE)+VLOOKUP($N327,INDIRECT(M327&amp;"!$N$212"):INDIRECT(M327&amp;"!$AS$226"),DAY($O$300)+1,FALSE),"")</f>
        <v/>
      </c>
      <c r="U327" s="392"/>
      <c r="V327" s="393"/>
      <c r="W327" s="394"/>
      <c r="X327"/>
      <c r="Y327"/>
      <c r="Z327" s="474" t="e">
        <f t="shared" ca="1" si="3"/>
        <v>#N/A</v>
      </c>
      <c r="AA327" s="475" t="e">
        <f t="shared" ca="1" si="3"/>
        <v>#N/A</v>
      </c>
      <c r="AB327" s="468"/>
      <c r="AC327"/>
    </row>
    <row r="328" spans="6:76" ht="20.100000000000001" customHeight="1">
      <c r="F328" s="69"/>
      <c r="G328" s="69"/>
      <c r="H328" s="69"/>
      <c r="L328" s="345" t="e">
        <f t="shared" ca="1" si="7"/>
        <v>#N/A</v>
      </c>
      <c r="M328" s="443" t="e">
        <f t="shared" ca="1" si="6"/>
        <v>#N/A</v>
      </c>
      <c r="N328" s="391" t="e">
        <f ca="1">IF(M328=M327,INDEX(INDIRECT(M327&amp;"!$n$106"):INDIRECT(M327&amp;"!$n$120"),MATCH(N327,INDIRECT(M327&amp;"!$n$106"):INDIRECT(M327&amp;"!$n$120"),0)+1),INDIRECT(M328&amp;"!"&amp;ADDRESS(L328,COLUMN($N319),4)))</f>
        <v>#N/A</v>
      </c>
      <c r="O328" s="444" t="e">
        <f t="shared" ca="1" si="4"/>
        <v>#VALUE!</v>
      </c>
      <c r="P328" s="445" t="str">
        <f ca="1">IFERROR(IF(Q328=0,"",IF(AB328="",(VLOOKUP(VLOOKUP($N328,INDIRECT(M328&amp;"!$N$106"):INDIRECT(M328&amp;"!$AS$120"),DAY($O$300)+1,FALSE),INDIRECT(M328&amp;"!$D$8"):INDIRECT(M328&amp;"!$F$17"),3,FALSE)*24+VLOOKUP($N328,INDIRECT(M328&amp;"!$N$148"):INDIRECT(M328&amp;"!$AS$162"),DAY($O$300)+1,FALSE)-VLOOKUP(VLOOKUP($N328,INDIRECT(M328&amp;"!$N$106"):INDIRECT(M328&amp;"!$AS$120"),DAY($O$300)+1,FALSE),INDIRECT(M328&amp;"!$D$8"):INDIRECT(M328&amp;"!$h$17"),5,FALSE))/24,AB328)),"")</f>
        <v/>
      </c>
      <c r="Q328" s="446" t="str">
        <f ca="1">IFERROR(VLOOKUP($N328,INDIRECT(M328&amp;"!$N$283"):INDIRECT(M328&amp;"!$AS$297"),DAY($O$300)+1,FALSE),"")</f>
        <v/>
      </c>
      <c r="R328" s="444" t="str">
        <f ca="1">IFERROR(IF(T328&gt;0,VLOOKUP(VLOOKUP($N328,INDIRECT(M328&amp;"!$N$106"):INDIRECT(M328&amp;"!$AS$120"),DAY($O$300)+1,FALSE),INDIRECT(M328&amp;"!$D$8"):INDIRECT(M328&amp;"!$F$17"),2,FALSE),""),"")</f>
        <v/>
      </c>
      <c r="S328" s="445" t="str">
        <f ca="1">IFERROR((IF(T328=0,"",VLOOKUP(VLOOKUP($N328,INDIRECT(M328&amp;"!$N$106"):INDIRECT(M328&amp;"!$AS$120"),DAY($O$300)+1,FALSE),INDIRECT(M328&amp;"!$D$8"):INDIRECT(M328&amp;"!$F$17"),3,FALSE))*24+(T328-VLOOKUP(VLOOKUP($N328,INDIRECT(M328&amp;"!$N$106"):INDIRECT(M328&amp;"!$AS$120"),DAY($O$300)+1,FALSE),INDIRECT(M328&amp;"!$D$8"):INDIRECT(M328&amp;"!$h$17"),5,FALSE)))/24,"")</f>
        <v/>
      </c>
      <c r="T328" s="446" t="str">
        <f ca="1">IFERROR(VLOOKUP($N328,INDIRECT(M328&amp;"!$N$191"):INDIRECT(M328&amp;"!$AS$205"),DAY($O$300)+1,FALSE)+VLOOKUP($N328,INDIRECT(M328&amp;"!$N$212"):INDIRECT(M328&amp;"!$AS$226"),DAY($O$300)+1,FALSE),"")</f>
        <v/>
      </c>
      <c r="U328" s="392"/>
      <c r="V328" s="393"/>
      <c r="W328" s="394"/>
      <c r="X328"/>
      <c r="Y328"/>
      <c r="Z328" s="474" t="e">
        <f t="shared" ca="1" si="3"/>
        <v>#N/A</v>
      </c>
      <c r="AA328" s="475" t="e">
        <f t="shared" ca="1" si="3"/>
        <v>#N/A</v>
      </c>
      <c r="AB328" s="468"/>
      <c r="AC328"/>
    </row>
    <row r="329" spans="6:76" ht="20.100000000000001" customHeight="1">
      <c r="F329" s="69"/>
      <c r="G329" s="69"/>
      <c r="H329" s="69"/>
      <c r="L329" s="345" t="e">
        <f t="shared" ca="1" si="7"/>
        <v>#N/A</v>
      </c>
      <c r="M329" s="443" t="e">
        <f t="shared" ca="1" si="6"/>
        <v>#N/A</v>
      </c>
      <c r="N329" s="391" t="e">
        <f ca="1">IF(M329=M328,INDEX(INDIRECT(M328&amp;"!$n$106"):INDIRECT(M328&amp;"!$n$120"),MATCH(N328,INDIRECT(M328&amp;"!$n$106"):INDIRECT(M328&amp;"!$n$120"),0)+1),INDIRECT(M329&amp;"!"&amp;ADDRESS(L329,COLUMN($N320),4)))</f>
        <v>#N/A</v>
      </c>
      <c r="O329" s="444" t="e">
        <f t="shared" ca="1" si="4"/>
        <v>#VALUE!</v>
      </c>
      <c r="P329" s="445" t="str">
        <f ca="1">IFERROR(IF(Q329=0,"",IF(AB329="",(VLOOKUP(VLOOKUP($N329,INDIRECT(M329&amp;"!$N$106"):INDIRECT(M329&amp;"!$AS$120"),DAY($O$300)+1,FALSE),INDIRECT(M329&amp;"!$D$8"):INDIRECT(M329&amp;"!$F$17"),3,FALSE)*24+VLOOKUP($N329,INDIRECT(M329&amp;"!$N$148"):INDIRECT(M329&amp;"!$AS$162"),DAY($O$300)+1,FALSE)-VLOOKUP(VLOOKUP($N329,INDIRECT(M329&amp;"!$N$106"):INDIRECT(M329&amp;"!$AS$120"),DAY($O$300)+1,FALSE),INDIRECT(M329&amp;"!$D$8"):INDIRECT(M329&amp;"!$h$17"),5,FALSE))/24,AB329)),"")</f>
        <v/>
      </c>
      <c r="Q329" s="446" t="str">
        <f ca="1">IFERROR(VLOOKUP($N329,INDIRECT(M329&amp;"!$N$283"):INDIRECT(M329&amp;"!$AS$297"),DAY($O$300)+1,FALSE),"")</f>
        <v/>
      </c>
      <c r="R329" s="444" t="str">
        <f ca="1">IFERROR(IF(T329&gt;0,VLOOKUP(VLOOKUP($N329,INDIRECT(M329&amp;"!$N$106"):INDIRECT(M329&amp;"!$AS$120"),DAY($O$300)+1,FALSE),INDIRECT(M329&amp;"!$D$8"):INDIRECT(M329&amp;"!$F$17"),2,FALSE),""),"")</f>
        <v/>
      </c>
      <c r="S329" s="445" t="str">
        <f ca="1">IFERROR((IF(T329=0,"",VLOOKUP(VLOOKUP($N329,INDIRECT(M329&amp;"!$N$106"):INDIRECT(M329&amp;"!$AS$120"),DAY($O$300)+1,FALSE),INDIRECT(M329&amp;"!$D$8"):INDIRECT(M329&amp;"!$F$17"),3,FALSE))*24+(T329-VLOOKUP(VLOOKUP($N329,INDIRECT(M329&amp;"!$N$106"):INDIRECT(M329&amp;"!$AS$120"),DAY($O$300)+1,FALSE),INDIRECT(M329&amp;"!$D$8"):INDIRECT(M329&amp;"!$h$17"),5,FALSE)))/24,"")</f>
        <v/>
      </c>
      <c r="T329" s="446" t="str">
        <f ca="1">IFERROR(VLOOKUP($N329,INDIRECT(M329&amp;"!$N$191"):INDIRECT(M329&amp;"!$AS$205"),DAY($O$300)+1,FALSE)+VLOOKUP($N329,INDIRECT(M329&amp;"!$N$212"):INDIRECT(M329&amp;"!$AS$226"),DAY($O$300)+1,FALSE),"")</f>
        <v/>
      </c>
      <c r="U329" s="392"/>
      <c r="V329" s="393"/>
      <c r="W329" s="394"/>
      <c r="X329"/>
      <c r="Y329"/>
      <c r="Z329" s="474" t="e">
        <f t="shared" ca="1" si="3"/>
        <v>#N/A</v>
      </c>
      <c r="AA329" s="475" t="e">
        <f t="shared" ca="1" si="3"/>
        <v>#N/A</v>
      </c>
      <c r="AB329" s="468"/>
      <c r="AC329"/>
    </row>
    <row r="330" spans="6:76" ht="20.100000000000001" customHeight="1">
      <c r="F330" s="69"/>
      <c r="G330" s="69"/>
      <c r="H330" s="69"/>
      <c r="L330" s="345" t="e">
        <f t="shared" ca="1" si="7"/>
        <v>#N/A</v>
      </c>
      <c r="M330" s="443" t="e">
        <f t="shared" ca="1" si="6"/>
        <v>#N/A</v>
      </c>
      <c r="N330" s="391" t="e">
        <f ca="1">IF(M330=M329,INDEX(INDIRECT(M329&amp;"!$n$106"):INDIRECT(M329&amp;"!$n$120"),MATCH(N329,INDIRECT(M329&amp;"!$n$106"):INDIRECT(M329&amp;"!$n$120"),0)+1),INDIRECT(M330&amp;"!"&amp;ADDRESS(L330,COLUMN($N321),4)))</f>
        <v>#N/A</v>
      </c>
      <c r="O330" s="444" t="e">
        <f t="shared" ca="1" si="4"/>
        <v>#VALUE!</v>
      </c>
      <c r="P330" s="445" t="str">
        <f ca="1">IFERROR(IF(Q330=0,"",IF(AB330="",(VLOOKUP(VLOOKUP($N330,INDIRECT(M330&amp;"!$N$106"):INDIRECT(M330&amp;"!$AS$120"),DAY($O$300)+1,FALSE),INDIRECT(M330&amp;"!$D$8"):INDIRECT(M330&amp;"!$F$17"),3,FALSE)*24+VLOOKUP($N330,INDIRECT(M330&amp;"!$N$148"):INDIRECT(M330&amp;"!$AS$162"),DAY($O$300)+1,FALSE)-VLOOKUP(VLOOKUP($N330,INDIRECT(M330&amp;"!$N$106"):INDIRECT(M330&amp;"!$AS$120"),DAY($O$300)+1,FALSE),INDIRECT(M330&amp;"!$D$8"):INDIRECT(M330&amp;"!$h$17"),5,FALSE))/24,AB330)),"")</f>
        <v/>
      </c>
      <c r="Q330" s="446" t="str">
        <f ca="1">IFERROR(VLOOKUP($N330,INDIRECT(M330&amp;"!$N$283"):INDIRECT(M330&amp;"!$AS$297"),DAY($O$300)+1,FALSE),"")</f>
        <v/>
      </c>
      <c r="R330" s="444" t="str">
        <f ca="1">IFERROR(IF(T330&gt;0,VLOOKUP(VLOOKUP($N330,INDIRECT(M330&amp;"!$N$106"):INDIRECT(M330&amp;"!$AS$120"),DAY($O$300)+1,FALSE),INDIRECT(M330&amp;"!$D$8"):INDIRECT(M330&amp;"!$F$17"),2,FALSE),""),"")</f>
        <v/>
      </c>
      <c r="S330" s="445" t="str">
        <f ca="1">IFERROR((IF(T330=0,"",VLOOKUP(VLOOKUP($N330,INDIRECT(M330&amp;"!$N$106"):INDIRECT(M330&amp;"!$AS$120"),DAY($O$300)+1,FALSE),INDIRECT(M330&amp;"!$D$8"):INDIRECT(M330&amp;"!$F$17"),3,FALSE))*24+(T330-VLOOKUP(VLOOKUP($N330,INDIRECT(M330&amp;"!$N$106"):INDIRECT(M330&amp;"!$AS$120"),DAY($O$300)+1,FALSE),INDIRECT(M330&amp;"!$D$8"):INDIRECT(M330&amp;"!$h$17"),5,FALSE)))/24,"")</f>
        <v/>
      </c>
      <c r="T330" s="446" t="str">
        <f ca="1">IFERROR(VLOOKUP($N330,INDIRECT(M330&amp;"!$N$191"):INDIRECT(M330&amp;"!$AS$205"),DAY($O$300)+1,FALSE)+VLOOKUP($N330,INDIRECT(M330&amp;"!$N$212"):INDIRECT(M330&amp;"!$AS$226"),DAY($O$300)+1,FALSE),"")</f>
        <v/>
      </c>
      <c r="U330" s="392"/>
      <c r="V330" s="393"/>
      <c r="W330" s="394"/>
      <c r="X330"/>
      <c r="Y330"/>
      <c r="Z330" s="474" t="e">
        <f t="shared" ca="1" si="3"/>
        <v>#N/A</v>
      </c>
      <c r="AA330" s="475" t="e">
        <f t="shared" ca="1" si="3"/>
        <v>#N/A</v>
      </c>
      <c r="AB330" s="468"/>
      <c r="AC330"/>
    </row>
    <row r="331" spans="6:76" ht="20.100000000000001" customHeight="1">
      <c r="F331" s="69"/>
      <c r="G331" s="69"/>
      <c r="H331" s="69"/>
      <c r="L331" s="345" t="e">
        <f t="shared" ca="1" si="7"/>
        <v>#N/A</v>
      </c>
      <c r="M331" s="443" t="e">
        <f t="shared" ca="1" si="6"/>
        <v>#N/A</v>
      </c>
      <c r="N331" s="391" t="e">
        <f ca="1">IF(M331=M330,INDEX(INDIRECT(M330&amp;"!$n$106"):INDIRECT(M330&amp;"!$n$120"),MATCH(N330,INDIRECT(M330&amp;"!$n$106"):INDIRECT(M330&amp;"!$n$120"),0)+1),INDIRECT(M331&amp;"!"&amp;ADDRESS(L331,COLUMN($N322),4)))</f>
        <v>#N/A</v>
      </c>
      <c r="O331" s="444" t="e">
        <f t="shared" ca="1" si="4"/>
        <v>#VALUE!</v>
      </c>
      <c r="P331" s="445" t="str">
        <f ca="1">IFERROR(IF(Q331=0,"",IF(AB331="",(VLOOKUP(VLOOKUP($N331,INDIRECT(M331&amp;"!$N$106"):INDIRECT(M331&amp;"!$AS$120"),DAY($O$300)+1,FALSE),INDIRECT(M331&amp;"!$D$8"):INDIRECT(M331&amp;"!$F$17"),3,FALSE)*24+VLOOKUP($N331,INDIRECT(M331&amp;"!$N$148"):INDIRECT(M331&amp;"!$AS$162"),DAY($O$300)+1,FALSE)-VLOOKUP(VLOOKUP($N331,INDIRECT(M331&amp;"!$N$106"):INDIRECT(M331&amp;"!$AS$120"),DAY($O$300)+1,FALSE),INDIRECT(M331&amp;"!$D$8"):INDIRECT(M331&amp;"!$h$17"),5,FALSE))/24,AB331)),"")</f>
        <v/>
      </c>
      <c r="Q331" s="446" t="str">
        <f ca="1">IFERROR(VLOOKUP($N331,INDIRECT(M331&amp;"!$N$283"):INDIRECT(M331&amp;"!$AS$297"),DAY($O$300)+1,FALSE),"")</f>
        <v/>
      </c>
      <c r="R331" s="444" t="str">
        <f ca="1">IFERROR(IF(T331&gt;0,VLOOKUP(VLOOKUP($N331,INDIRECT(M331&amp;"!$N$106"):INDIRECT(M331&amp;"!$AS$120"),DAY($O$300)+1,FALSE),INDIRECT(M331&amp;"!$D$8"):INDIRECT(M331&amp;"!$F$17"),2,FALSE),""),"")</f>
        <v/>
      </c>
      <c r="S331" s="445" t="str">
        <f ca="1">IFERROR((IF(T331=0,"",VLOOKUP(VLOOKUP($N331,INDIRECT(M331&amp;"!$N$106"):INDIRECT(M331&amp;"!$AS$120"),DAY($O$300)+1,FALSE),INDIRECT(M331&amp;"!$D$8"):INDIRECT(M331&amp;"!$F$17"),3,FALSE))*24+(T331-VLOOKUP(VLOOKUP($N331,INDIRECT(M331&amp;"!$N$106"):INDIRECT(M331&amp;"!$AS$120"),DAY($O$300)+1,FALSE),INDIRECT(M331&amp;"!$D$8"):INDIRECT(M331&amp;"!$h$17"),5,FALSE)))/24,"")</f>
        <v/>
      </c>
      <c r="T331" s="446" t="str">
        <f ca="1">IFERROR(VLOOKUP($N331,INDIRECT(M331&amp;"!$N$191"):INDIRECT(M331&amp;"!$AS$205"),DAY($O$300)+1,FALSE)+VLOOKUP($N331,INDIRECT(M331&amp;"!$N$212"):INDIRECT(M331&amp;"!$AS$226"),DAY($O$300)+1,FALSE),"")</f>
        <v/>
      </c>
      <c r="U331" s="392"/>
      <c r="V331" s="393"/>
      <c r="W331" s="394"/>
      <c r="X331"/>
      <c r="Y331"/>
      <c r="Z331" s="474" t="e">
        <f t="shared" ca="1" si="3"/>
        <v>#N/A</v>
      </c>
      <c r="AA331" s="475" t="e">
        <f t="shared" ca="1" si="3"/>
        <v>#N/A</v>
      </c>
      <c r="AB331" s="468"/>
      <c r="AC331"/>
    </row>
    <row r="332" spans="6:76" ht="20.100000000000001" customHeight="1">
      <c r="F332" s="69"/>
      <c r="G332" s="69"/>
      <c r="H332" s="69"/>
      <c r="L332" s="345" t="e">
        <f t="shared" ca="1" si="7"/>
        <v>#N/A</v>
      </c>
      <c r="M332" s="443" t="e">
        <f t="shared" ca="1" si="6"/>
        <v>#N/A</v>
      </c>
      <c r="N332" s="391" t="e">
        <f ca="1">IF(M332=M331,INDEX(INDIRECT(M331&amp;"!$n$106"):INDIRECT(M331&amp;"!$n$120"),MATCH(N331,INDIRECT(M331&amp;"!$n$106"):INDIRECT(M331&amp;"!$n$120"),0)+1),INDIRECT(M332&amp;"!"&amp;ADDRESS(L332,COLUMN($N323),4)))</f>
        <v>#N/A</v>
      </c>
      <c r="O332" s="444" t="e">
        <f t="shared" ca="1" si="4"/>
        <v>#VALUE!</v>
      </c>
      <c r="P332" s="445" t="str">
        <f ca="1">IFERROR(IF(Q332=0,"",IF(AB332="",(VLOOKUP(VLOOKUP($N332,INDIRECT(M332&amp;"!$N$106"):INDIRECT(M332&amp;"!$AS$120"),DAY($O$300)+1,FALSE),INDIRECT(M332&amp;"!$D$8"):INDIRECT(M332&amp;"!$F$17"),3,FALSE)*24+VLOOKUP($N332,INDIRECT(M332&amp;"!$N$148"):INDIRECT(M332&amp;"!$AS$162"),DAY($O$300)+1,FALSE)-VLOOKUP(VLOOKUP($N332,INDIRECT(M332&amp;"!$N$106"):INDIRECT(M332&amp;"!$AS$120"),DAY($O$300)+1,FALSE),INDIRECT(M332&amp;"!$D$8"):INDIRECT(M332&amp;"!$h$17"),5,FALSE))/24,AB332)),"")</f>
        <v/>
      </c>
      <c r="Q332" s="446" t="str">
        <f ca="1">IFERROR(VLOOKUP($N332,INDIRECT(M332&amp;"!$N$283"):INDIRECT(M332&amp;"!$AS$297"),DAY($O$300)+1,FALSE),"")</f>
        <v/>
      </c>
      <c r="R332" s="444" t="str">
        <f ca="1">IFERROR(IF(T332&gt;0,VLOOKUP(VLOOKUP($N332,INDIRECT(M332&amp;"!$N$106"):INDIRECT(M332&amp;"!$AS$120"),DAY($O$300)+1,FALSE),INDIRECT(M332&amp;"!$D$8"):INDIRECT(M332&amp;"!$F$17"),2,FALSE),""),"")</f>
        <v/>
      </c>
      <c r="S332" s="445" t="str">
        <f ca="1">IFERROR((IF(T332=0,"",VLOOKUP(VLOOKUP($N332,INDIRECT(M332&amp;"!$N$106"):INDIRECT(M332&amp;"!$AS$120"),DAY($O$300)+1,FALSE),INDIRECT(M332&amp;"!$D$8"):INDIRECT(M332&amp;"!$F$17"),3,FALSE))*24+(T332-VLOOKUP(VLOOKUP($N332,INDIRECT(M332&amp;"!$N$106"):INDIRECT(M332&amp;"!$AS$120"),DAY($O$300)+1,FALSE),INDIRECT(M332&amp;"!$D$8"):INDIRECT(M332&amp;"!$h$17"),5,FALSE)))/24,"")</f>
        <v/>
      </c>
      <c r="T332" s="446" t="str">
        <f ca="1">IFERROR(VLOOKUP($N332,INDIRECT(M332&amp;"!$N$191"):INDIRECT(M332&amp;"!$AS$205"),DAY($O$300)+1,FALSE)+VLOOKUP($N332,INDIRECT(M332&amp;"!$N$212"):INDIRECT(M332&amp;"!$AS$226"),DAY($O$300)+1,FALSE),"")</f>
        <v/>
      </c>
      <c r="U332" s="392"/>
      <c r="V332" s="393"/>
      <c r="W332" s="394"/>
      <c r="X332"/>
      <c r="Y332"/>
      <c r="Z332" s="474" t="e">
        <f t="shared" ca="1" si="3"/>
        <v>#N/A</v>
      </c>
      <c r="AA332" s="475" t="e">
        <f t="shared" ca="1" si="3"/>
        <v>#N/A</v>
      </c>
      <c r="AB332" s="468"/>
      <c r="AC332"/>
    </row>
    <row r="333" spans="6:76" ht="20.100000000000001" customHeight="1">
      <c r="F333" s="69"/>
      <c r="G333" s="69"/>
      <c r="H333" s="69"/>
      <c r="L333" s="345" t="e">
        <f t="shared" ca="1" si="7"/>
        <v>#N/A</v>
      </c>
      <c r="M333" s="443" t="e">
        <f t="shared" ca="1" si="6"/>
        <v>#N/A</v>
      </c>
      <c r="N333" s="391" t="e">
        <f ca="1">IF(M333=M332,INDEX(INDIRECT(M332&amp;"!$n$106"):INDIRECT(M332&amp;"!$n$120"),MATCH(N332,INDIRECT(M332&amp;"!$n$106"):INDIRECT(M332&amp;"!$n$120"),0)+1),INDIRECT(M333&amp;"!"&amp;ADDRESS(L333,COLUMN($N324),4)))</f>
        <v>#N/A</v>
      </c>
      <c r="O333" s="444" t="e">
        <f t="shared" ca="1" si="4"/>
        <v>#VALUE!</v>
      </c>
      <c r="P333" s="445" t="str">
        <f ca="1">IFERROR(IF(Q333=0,"",IF(AB333="",(VLOOKUP(VLOOKUP($N333,INDIRECT(M333&amp;"!$N$106"):INDIRECT(M333&amp;"!$AS$120"),DAY($O$300)+1,FALSE),INDIRECT(M333&amp;"!$D$8"):INDIRECT(M333&amp;"!$F$17"),3,FALSE)*24+VLOOKUP($N333,INDIRECT(M333&amp;"!$N$148"):INDIRECT(M333&amp;"!$AS$162"),DAY($O$300)+1,FALSE)-VLOOKUP(VLOOKUP($N333,INDIRECT(M333&amp;"!$N$106"):INDIRECT(M333&amp;"!$AS$120"),DAY($O$300)+1,FALSE),INDIRECT(M333&amp;"!$D$8"):INDIRECT(M333&amp;"!$h$17"),5,FALSE))/24,AB333)),"")</f>
        <v/>
      </c>
      <c r="Q333" s="446" t="str">
        <f ca="1">IFERROR(VLOOKUP($N333,INDIRECT(M333&amp;"!$N$283"):INDIRECT(M333&amp;"!$AS$297"),DAY($O$300)+1,FALSE),"")</f>
        <v/>
      </c>
      <c r="R333" s="444" t="str">
        <f ca="1">IFERROR(IF(T333&gt;0,VLOOKUP(VLOOKUP($N333,INDIRECT(M333&amp;"!$N$106"):INDIRECT(M333&amp;"!$AS$120"),DAY($O$300)+1,FALSE),INDIRECT(M333&amp;"!$D$8"):INDIRECT(M333&amp;"!$F$17"),2,FALSE),""),"")</f>
        <v/>
      </c>
      <c r="S333" s="445" t="str">
        <f ca="1">IFERROR((IF(T333=0,"",VLOOKUP(VLOOKUP($N333,INDIRECT(M333&amp;"!$N$106"):INDIRECT(M333&amp;"!$AS$120"),DAY($O$300)+1,FALSE),INDIRECT(M333&amp;"!$D$8"):INDIRECT(M333&amp;"!$F$17"),3,FALSE))*24+(T333-VLOOKUP(VLOOKUP($N333,INDIRECT(M333&amp;"!$N$106"):INDIRECT(M333&amp;"!$AS$120"),DAY($O$300)+1,FALSE),INDIRECT(M333&amp;"!$D$8"):INDIRECT(M333&amp;"!$h$17"),5,FALSE)))/24,"")</f>
        <v/>
      </c>
      <c r="T333" s="446" t="str">
        <f ca="1">IFERROR(VLOOKUP($N333,INDIRECT(M333&amp;"!$N$191"):INDIRECT(M333&amp;"!$AS$205"),DAY($O$300)+1,FALSE)+VLOOKUP($N333,INDIRECT(M333&amp;"!$N$212"):INDIRECT(M333&amp;"!$AS$226"),DAY($O$300)+1,FALSE),"")</f>
        <v/>
      </c>
      <c r="U333" s="392"/>
      <c r="V333" s="393"/>
      <c r="W333" s="394"/>
      <c r="X333"/>
      <c r="Y333"/>
      <c r="Z333" s="474" t="e">
        <f t="shared" ca="1" si="3"/>
        <v>#N/A</v>
      </c>
      <c r="AA333" s="475" t="e">
        <f t="shared" ca="1" si="3"/>
        <v>#N/A</v>
      </c>
      <c r="AB333" s="468"/>
      <c r="AC333"/>
    </row>
    <row r="334" spans="6:76" ht="20.100000000000001" customHeight="1">
      <c r="F334" s="69"/>
      <c r="G334" s="69"/>
      <c r="H334" s="69"/>
      <c r="L334" s="345" t="e">
        <f t="shared" ca="1" si="7"/>
        <v>#N/A</v>
      </c>
      <c r="M334" s="443" t="e">
        <f t="shared" ca="1" si="6"/>
        <v>#N/A</v>
      </c>
      <c r="N334" s="391" t="e">
        <f ca="1">IF(M334=M333,INDEX(INDIRECT(M333&amp;"!$n$106"):INDIRECT(M333&amp;"!$n$120"),MATCH(N333,INDIRECT(M333&amp;"!$n$106"):INDIRECT(M333&amp;"!$n$120"),0)+1),INDIRECT(M334&amp;"!"&amp;ADDRESS(L334,COLUMN($N325),4)))</f>
        <v>#N/A</v>
      </c>
      <c r="O334" s="444" t="e">
        <f t="shared" ca="1" si="4"/>
        <v>#VALUE!</v>
      </c>
      <c r="P334" s="445" t="str">
        <f ca="1">IFERROR(IF(Q334=0,"",IF(AB334="",(VLOOKUP(VLOOKUP($N334,INDIRECT(M334&amp;"!$N$106"):INDIRECT(M334&amp;"!$AS$120"),DAY($O$300)+1,FALSE),INDIRECT(M334&amp;"!$D$8"):INDIRECT(M334&amp;"!$F$17"),3,FALSE)*24+VLOOKUP($N334,INDIRECT(M334&amp;"!$N$148"):INDIRECT(M334&amp;"!$AS$162"),DAY($O$300)+1,FALSE)-VLOOKUP(VLOOKUP($N334,INDIRECT(M334&amp;"!$N$106"):INDIRECT(M334&amp;"!$AS$120"),DAY($O$300)+1,FALSE),INDIRECT(M334&amp;"!$D$8"):INDIRECT(M334&amp;"!$h$17"),5,FALSE))/24,AB334)),"")</f>
        <v/>
      </c>
      <c r="Q334" s="446" t="str">
        <f ca="1">IFERROR(VLOOKUP($N334,INDIRECT(M334&amp;"!$N$283"):INDIRECT(M334&amp;"!$AS$297"),DAY($O$300)+1,FALSE),"")</f>
        <v/>
      </c>
      <c r="R334" s="444" t="str">
        <f ca="1">IFERROR(IF(T334&gt;0,VLOOKUP(VLOOKUP($N334,INDIRECT(M334&amp;"!$N$106"):INDIRECT(M334&amp;"!$AS$120"),DAY($O$300)+1,FALSE),INDIRECT(M334&amp;"!$D$8"):INDIRECT(M334&amp;"!$F$17"),2,FALSE),""),"")</f>
        <v/>
      </c>
      <c r="S334" s="445" t="str">
        <f ca="1">IFERROR((IF(T334=0,"",VLOOKUP(VLOOKUP($N334,INDIRECT(M334&amp;"!$N$106"):INDIRECT(M334&amp;"!$AS$120"),DAY($O$300)+1,FALSE),INDIRECT(M334&amp;"!$D$8"):INDIRECT(M334&amp;"!$F$17"),3,FALSE))*24+(T334-VLOOKUP(VLOOKUP($N334,INDIRECT(M334&amp;"!$N$106"):INDIRECT(M334&amp;"!$AS$120"),DAY($O$300)+1,FALSE),INDIRECT(M334&amp;"!$D$8"):INDIRECT(M334&amp;"!$h$17"),5,FALSE)))/24,"")</f>
        <v/>
      </c>
      <c r="T334" s="446" t="str">
        <f ca="1">IFERROR(VLOOKUP($N334,INDIRECT(M334&amp;"!$N$191"):INDIRECT(M334&amp;"!$AS$205"),DAY($O$300)+1,FALSE)+VLOOKUP($N334,INDIRECT(M334&amp;"!$N$212"):INDIRECT(M334&amp;"!$AS$226"),DAY($O$300)+1,FALSE),"")</f>
        <v/>
      </c>
      <c r="U334" s="392"/>
      <c r="V334" s="393"/>
      <c r="W334" s="394"/>
      <c r="X334"/>
      <c r="Y334"/>
      <c r="Z334" s="474" t="e">
        <f t="shared" ca="1" si="3"/>
        <v>#N/A</v>
      </c>
      <c r="AA334" s="475" t="e">
        <f t="shared" ca="1" si="3"/>
        <v>#N/A</v>
      </c>
      <c r="AB334" s="468"/>
      <c r="AC334"/>
    </row>
    <row r="335" spans="6:76" ht="20.100000000000001" customHeight="1">
      <c r="L335" s="345" t="e">
        <f t="shared" ca="1" si="7"/>
        <v>#N/A</v>
      </c>
      <c r="M335" s="443" t="e">
        <f t="shared" ca="1" si="6"/>
        <v>#N/A</v>
      </c>
      <c r="N335" s="391" t="e">
        <f ca="1">IF(M335=M334,INDEX(INDIRECT(M334&amp;"!$n$106"):INDIRECT(M334&amp;"!$n$120"),MATCH(N334,INDIRECT(M334&amp;"!$n$106"):INDIRECT(M334&amp;"!$n$120"),0)+1),INDIRECT(M335&amp;"!"&amp;ADDRESS(L335,COLUMN($N326),4)))</f>
        <v>#N/A</v>
      </c>
      <c r="O335" s="444" t="e">
        <f t="shared" ca="1" si="4"/>
        <v>#VALUE!</v>
      </c>
      <c r="P335" s="445" t="str">
        <f ca="1">IFERROR(IF(Q335=0,"",IF(AB335="",(VLOOKUP(VLOOKUP($N335,INDIRECT(M335&amp;"!$N$106"):INDIRECT(M335&amp;"!$AS$120"),DAY($O$300)+1,FALSE),INDIRECT(M335&amp;"!$D$8"):INDIRECT(M335&amp;"!$F$17"),3,FALSE)*24+VLOOKUP($N335,INDIRECT(M335&amp;"!$N$148"):INDIRECT(M335&amp;"!$AS$162"),DAY($O$300)+1,FALSE)-VLOOKUP(VLOOKUP($N335,INDIRECT(M335&amp;"!$N$106"):INDIRECT(M335&amp;"!$AS$120"),DAY($O$300)+1,FALSE),INDIRECT(M335&amp;"!$D$8"):INDIRECT(M335&amp;"!$h$17"),5,FALSE))/24,AB335)),"")</f>
        <v/>
      </c>
      <c r="Q335" s="446" t="str">
        <f ca="1">IFERROR(VLOOKUP($N335,INDIRECT(M335&amp;"!$N$283"):INDIRECT(M335&amp;"!$AS$297"),DAY($O$300)+1,FALSE),"")</f>
        <v/>
      </c>
      <c r="R335" s="444" t="str">
        <f ca="1">IFERROR(IF(T335&gt;0,VLOOKUP(VLOOKUP($N335,INDIRECT(M335&amp;"!$N$106"):INDIRECT(M335&amp;"!$AS$120"),DAY($O$300)+1,FALSE),INDIRECT(M335&amp;"!$D$8"):INDIRECT(M335&amp;"!$F$17"),2,FALSE),""),"")</f>
        <v/>
      </c>
      <c r="S335" s="445" t="str">
        <f ca="1">IFERROR((IF(T335=0,"",VLOOKUP(VLOOKUP($N335,INDIRECT(M335&amp;"!$N$106"):INDIRECT(M335&amp;"!$AS$120"),DAY($O$300)+1,FALSE),INDIRECT(M335&amp;"!$D$8"):INDIRECT(M335&amp;"!$F$17"),3,FALSE))*24+(T335-VLOOKUP(VLOOKUP($N335,INDIRECT(M335&amp;"!$N$106"):INDIRECT(M335&amp;"!$AS$120"),DAY($O$300)+1,FALSE),INDIRECT(M335&amp;"!$D$8"):INDIRECT(M335&amp;"!$h$17"),5,FALSE)))/24,"")</f>
        <v/>
      </c>
      <c r="T335" s="446" t="str">
        <f ca="1">IFERROR(VLOOKUP($N335,INDIRECT(M335&amp;"!$N$191"):INDIRECT(M335&amp;"!$AS$205"),DAY($O$300)+1,FALSE)+VLOOKUP($N335,INDIRECT(M335&amp;"!$N$212"):INDIRECT(M335&amp;"!$AS$226"),DAY($O$300)+1,FALSE),"")</f>
        <v/>
      </c>
      <c r="U335" s="392"/>
      <c r="V335" s="393"/>
      <c r="W335" s="394"/>
      <c r="X335"/>
      <c r="Y335"/>
      <c r="Z335" s="474" t="e">
        <f t="shared" ca="1" si="3"/>
        <v>#N/A</v>
      </c>
      <c r="AA335" s="475" t="e">
        <f t="shared" ca="1" si="3"/>
        <v>#N/A</v>
      </c>
      <c r="AB335" s="468"/>
      <c r="AC335"/>
    </row>
    <row r="336" spans="6:76" ht="20.100000000000001" customHeight="1">
      <c r="L336" s="345" t="e">
        <f t="shared" ca="1" si="7"/>
        <v>#N/A</v>
      </c>
      <c r="M336" s="443" t="e">
        <f t="shared" ca="1" si="6"/>
        <v>#N/A</v>
      </c>
      <c r="N336" s="391" t="e">
        <f ca="1">IF(M336=M335,INDEX(INDIRECT(M335&amp;"!$n$106"):INDIRECT(M335&amp;"!$n$120"),MATCH(N335,INDIRECT(M335&amp;"!$n$106"):INDIRECT(M335&amp;"!$n$120"),0)+1),INDIRECT(M336&amp;"!"&amp;ADDRESS(L336,COLUMN($N327),4)))</f>
        <v>#N/A</v>
      </c>
      <c r="O336" s="444" t="e">
        <f t="shared" ca="1" si="4"/>
        <v>#VALUE!</v>
      </c>
      <c r="P336" s="445" t="str">
        <f ca="1">IFERROR(IF(Q336=0,"",IF(AB336="",(VLOOKUP(VLOOKUP($N336,INDIRECT(M336&amp;"!$N$106"):INDIRECT(M336&amp;"!$AS$120"),DAY($O$300)+1,FALSE),INDIRECT(M336&amp;"!$D$8"):INDIRECT(M336&amp;"!$F$17"),3,FALSE)*24+VLOOKUP($N336,INDIRECT(M336&amp;"!$N$148"):INDIRECT(M336&amp;"!$AS$162"),DAY($O$300)+1,FALSE)-VLOOKUP(VLOOKUP($N336,INDIRECT(M336&amp;"!$N$106"):INDIRECT(M336&amp;"!$AS$120"),DAY($O$300)+1,FALSE),INDIRECT(M336&amp;"!$D$8"):INDIRECT(M336&amp;"!$h$17"),5,FALSE))/24,AB336)),"")</f>
        <v/>
      </c>
      <c r="Q336" s="446" t="str">
        <f ca="1">IFERROR(VLOOKUP($N336,INDIRECT(M336&amp;"!$N$283"):INDIRECT(M336&amp;"!$AS$297"),DAY($O$300)+1,FALSE),"")</f>
        <v/>
      </c>
      <c r="R336" s="444" t="str">
        <f ca="1">IFERROR(IF(T336&gt;0,VLOOKUP(VLOOKUP($N336,INDIRECT(M336&amp;"!$N$106"):INDIRECT(M336&amp;"!$AS$120"),DAY($O$300)+1,FALSE),INDIRECT(M336&amp;"!$D$8"):INDIRECT(M336&amp;"!$F$17"),2,FALSE),""),"")</f>
        <v/>
      </c>
      <c r="S336" s="445" t="str">
        <f ca="1">IFERROR((IF(T336=0,"",VLOOKUP(VLOOKUP($N336,INDIRECT(M336&amp;"!$N$106"):INDIRECT(M336&amp;"!$AS$120"),DAY($O$300)+1,FALSE),INDIRECT(M336&amp;"!$D$8"):INDIRECT(M336&amp;"!$F$17"),3,FALSE))*24+(T336-VLOOKUP(VLOOKUP($N336,INDIRECT(M336&amp;"!$N$106"):INDIRECT(M336&amp;"!$AS$120"),DAY($O$300)+1,FALSE),INDIRECT(M336&amp;"!$D$8"):INDIRECT(M336&amp;"!$h$17"),5,FALSE)))/24,"")</f>
        <v/>
      </c>
      <c r="T336" s="446" t="str">
        <f ca="1">IFERROR(VLOOKUP($N336,INDIRECT(M336&amp;"!$N$191"):INDIRECT(M336&amp;"!$AS$205"),DAY($O$300)+1,FALSE)+VLOOKUP($N336,INDIRECT(M336&amp;"!$N$212"):INDIRECT(M336&amp;"!$AS$226"),DAY($O$300)+1,FALSE),"")</f>
        <v/>
      </c>
      <c r="U336" s="392"/>
      <c r="V336" s="393"/>
      <c r="W336" s="394"/>
      <c r="X336"/>
      <c r="Y336"/>
      <c r="Z336" s="474" t="e">
        <f t="shared" ca="1" si="3"/>
        <v>#N/A</v>
      </c>
      <c r="AA336" s="475" t="e">
        <f t="shared" ca="1" si="3"/>
        <v>#N/A</v>
      </c>
      <c r="AB336" s="468"/>
      <c r="AC336"/>
    </row>
    <row r="337" spans="12:29" ht="20.100000000000001" customHeight="1">
      <c r="L337" s="345" t="e">
        <f ca="1">IF(M337=M336,L336+1,106)</f>
        <v>#N/A</v>
      </c>
      <c r="M337" s="443" t="e">
        <f t="shared" ca="1" si="6"/>
        <v>#N/A</v>
      </c>
      <c r="N337" s="391" t="e">
        <f ca="1">IF(M337=M336,INDEX(INDIRECT(M336&amp;"!$n$106"):INDIRECT(M336&amp;"!$n$120"),MATCH(N336,INDIRECT(M336&amp;"!$n$106"):INDIRECT(M336&amp;"!$n$120"),0)+1),INDIRECT(M337&amp;"!"&amp;ADDRESS(L337,COLUMN($N328),4)))</f>
        <v>#N/A</v>
      </c>
      <c r="O337" s="444" t="e">
        <f t="shared" ca="1" si="4"/>
        <v>#VALUE!</v>
      </c>
      <c r="P337" s="445" t="str">
        <f ca="1">IFERROR(IF(Q337=0,"",IF(AB337="",(VLOOKUP(VLOOKUP($N337,INDIRECT(M337&amp;"!$N$106"):INDIRECT(M337&amp;"!$AS$120"),DAY($O$300)+1,FALSE),INDIRECT(M337&amp;"!$D$8"):INDIRECT(M337&amp;"!$F$17"),3,FALSE)*24+VLOOKUP($N337,INDIRECT(M337&amp;"!$N$148"):INDIRECT(M337&amp;"!$AS$162"),DAY($O$300)+1,FALSE)-VLOOKUP(VLOOKUP($N337,INDIRECT(M337&amp;"!$N$106"):INDIRECT(M337&amp;"!$AS$120"),DAY($O$300)+1,FALSE),INDIRECT(M337&amp;"!$D$8"):INDIRECT(M337&amp;"!$h$17"),5,FALSE))/24,AB337)),"")</f>
        <v/>
      </c>
      <c r="Q337" s="446" t="str">
        <f ca="1">IFERROR(VLOOKUP($N337,INDIRECT(M337&amp;"!$N$283"):INDIRECT(M337&amp;"!$AS$297"),DAY($O$300)+1,FALSE),"")</f>
        <v/>
      </c>
      <c r="R337" s="444" t="str">
        <f ca="1">IFERROR(IF(T337&gt;0,VLOOKUP(VLOOKUP($N337,INDIRECT(M337&amp;"!$N$106"):INDIRECT(M337&amp;"!$AS$120"),DAY($O$300)+1,FALSE),INDIRECT(M337&amp;"!$D$8"):INDIRECT(M337&amp;"!$F$17"),2,FALSE),""),"")</f>
        <v/>
      </c>
      <c r="S337" s="445" t="str">
        <f ca="1">IFERROR((IF(T337=0,"",VLOOKUP(VLOOKUP($N337,INDIRECT(M337&amp;"!$N$106"):INDIRECT(M337&amp;"!$AS$120"),DAY($O$300)+1,FALSE),INDIRECT(M337&amp;"!$D$8"):INDIRECT(M337&amp;"!$F$17"),3,FALSE))*24+(T337-VLOOKUP(VLOOKUP($N337,INDIRECT(M337&amp;"!$N$106"):INDIRECT(M337&amp;"!$AS$120"),DAY($O$300)+1,FALSE),INDIRECT(M337&amp;"!$D$8"):INDIRECT(M337&amp;"!$h$17"),5,FALSE)))/24,"")</f>
        <v/>
      </c>
      <c r="T337" s="446" t="str">
        <f ca="1">IFERROR(VLOOKUP($N337,INDIRECT(M337&amp;"!$N$191"):INDIRECT(M337&amp;"!$AS$205"),DAY($O$300)+1,FALSE)+VLOOKUP($N337,INDIRECT(M337&amp;"!$N$212"):INDIRECT(M337&amp;"!$AS$226"),DAY($O$300)+1,FALSE),"")</f>
        <v/>
      </c>
      <c r="U337" s="392"/>
      <c r="V337" s="393"/>
      <c r="W337" s="394"/>
      <c r="X337"/>
      <c r="Y337"/>
      <c r="Z337" s="474" t="e">
        <f t="shared" ca="1" si="3"/>
        <v>#N/A</v>
      </c>
      <c r="AA337" s="475" t="e">
        <f t="shared" ca="1" si="3"/>
        <v>#N/A</v>
      </c>
      <c r="AB337" s="468"/>
      <c r="AC337"/>
    </row>
    <row r="338" spans="12:29" ht="20.100000000000001" customHeight="1">
      <c r="L338" s="345" t="e">
        <f t="shared" ref="L338:L350" ca="1" si="8">IF(M338=M337,L337+1,106)</f>
        <v>#N/A</v>
      </c>
      <c r="M338" s="443" t="e">
        <f t="shared" ca="1" si="6"/>
        <v>#N/A</v>
      </c>
      <c r="N338" s="391" t="e">
        <f ca="1">IF(M338=M337,INDEX(INDIRECT(M337&amp;"!$n$106"):INDIRECT(M337&amp;"!$n$120"),MATCH(N337,INDIRECT(M337&amp;"!$n$106"):INDIRECT(M337&amp;"!$n$120"),0)+1),INDIRECT(M338&amp;"!"&amp;ADDRESS(L338,COLUMN($N329),4)))</f>
        <v>#N/A</v>
      </c>
      <c r="O338" s="444" t="e">
        <f t="shared" ca="1" si="4"/>
        <v>#VALUE!</v>
      </c>
      <c r="P338" s="445" t="str">
        <f ca="1">IFERROR(IF(Q338=0,"",IF(AB338="",(VLOOKUP(VLOOKUP($N338,INDIRECT(M338&amp;"!$N$106"):INDIRECT(M338&amp;"!$AS$120"),DAY($O$300)+1,FALSE),INDIRECT(M338&amp;"!$D$8"):INDIRECT(M338&amp;"!$F$17"),3,FALSE)*24+VLOOKUP($N338,INDIRECT(M338&amp;"!$N$148"):INDIRECT(M338&amp;"!$AS$162"),DAY($O$300)+1,FALSE)-VLOOKUP(VLOOKUP($N338,INDIRECT(M338&amp;"!$N$106"):INDIRECT(M338&amp;"!$AS$120"),DAY($O$300)+1,FALSE),INDIRECT(M338&amp;"!$D$8"):INDIRECT(M338&amp;"!$h$17"),5,FALSE))/24,AB338)),"")</f>
        <v/>
      </c>
      <c r="Q338" s="446" t="str">
        <f ca="1">IFERROR(VLOOKUP($N338,INDIRECT(M338&amp;"!$N$283"):INDIRECT(M338&amp;"!$AS$297"),DAY($O$300)+1,FALSE),"")</f>
        <v/>
      </c>
      <c r="R338" s="444" t="str">
        <f ca="1">IFERROR(IF(T338&gt;0,VLOOKUP(VLOOKUP($N338,INDIRECT(M338&amp;"!$N$106"):INDIRECT(M338&amp;"!$AS$120"),DAY($O$300)+1,FALSE),INDIRECT(M338&amp;"!$D$8"):INDIRECT(M338&amp;"!$F$17"),2,FALSE),""),"")</f>
        <v/>
      </c>
      <c r="S338" s="445" t="str">
        <f ca="1">IFERROR((IF(T338=0,"",VLOOKUP(VLOOKUP($N338,INDIRECT(M338&amp;"!$N$106"):INDIRECT(M338&amp;"!$AS$120"),DAY($O$300)+1,FALSE),INDIRECT(M338&amp;"!$D$8"):INDIRECT(M338&amp;"!$F$17"),3,FALSE))*24+(T338-VLOOKUP(VLOOKUP($N338,INDIRECT(M338&amp;"!$N$106"):INDIRECT(M338&amp;"!$AS$120"),DAY($O$300)+1,FALSE),INDIRECT(M338&amp;"!$D$8"):INDIRECT(M338&amp;"!$h$17"),5,FALSE)))/24,"")</f>
        <v/>
      </c>
      <c r="T338" s="446" t="str">
        <f ca="1">IFERROR(VLOOKUP($N338,INDIRECT(M338&amp;"!$N$191"):INDIRECT(M338&amp;"!$AS$205"),DAY($O$300)+1,FALSE)+VLOOKUP($N338,INDIRECT(M338&amp;"!$N$212"):INDIRECT(M338&amp;"!$AS$226"),DAY($O$300)+1,FALSE),"")</f>
        <v/>
      </c>
      <c r="U338" s="392"/>
      <c r="V338" s="393"/>
      <c r="W338" s="394"/>
      <c r="X338"/>
      <c r="Y338"/>
      <c r="Z338" s="474" t="e">
        <f t="shared" ca="1" si="3"/>
        <v>#N/A</v>
      </c>
      <c r="AA338" s="475" t="e">
        <f t="shared" ca="1" si="3"/>
        <v>#N/A</v>
      </c>
      <c r="AB338" s="468"/>
      <c r="AC338"/>
    </row>
    <row r="339" spans="12:29" ht="20.100000000000001" customHeight="1">
      <c r="L339" s="345" t="e">
        <f t="shared" ca="1" si="8"/>
        <v>#N/A</v>
      </c>
      <c r="M339" s="443" t="e">
        <f t="shared" ca="1" si="6"/>
        <v>#N/A</v>
      </c>
      <c r="N339" s="391" t="e">
        <f ca="1">IF(M339=M338,INDEX(INDIRECT(M338&amp;"!$n$106"):INDIRECT(M338&amp;"!$n$120"),MATCH(N338,INDIRECT(M338&amp;"!$n$106"):INDIRECT(M338&amp;"!$n$120"),0)+1),INDIRECT(M339&amp;"!"&amp;ADDRESS(L339,COLUMN($N330),4)))</f>
        <v>#N/A</v>
      </c>
      <c r="O339" s="444" t="e">
        <f t="shared" ca="1" si="4"/>
        <v>#VALUE!</v>
      </c>
      <c r="P339" s="445" t="str">
        <f ca="1">IFERROR(IF(Q339=0,"",IF(AB339="",(VLOOKUP(VLOOKUP($N339,INDIRECT(M339&amp;"!$N$106"):INDIRECT(M339&amp;"!$AS$120"),DAY($O$300)+1,FALSE),INDIRECT(M339&amp;"!$D$8"):INDIRECT(M339&amp;"!$F$17"),3,FALSE)*24+VLOOKUP($N339,INDIRECT(M339&amp;"!$N$148"):INDIRECT(M339&amp;"!$AS$162"),DAY($O$300)+1,FALSE)-VLOOKUP(VLOOKUP($N339,INDIRECT(M339&amp;"!$N$106"):INDIRECT(M339&amp;"!$AS$120"),DAY($O$300)+1,FALSE),INDIRECT(M339&amp;"!$D$8"):INDIRECT(M339&amp;"!$h$17"),5,FALSE))/24,AB339)),"")</f>
        <v/>
      </c>
      <c r="Q339" s="446" t="str">
        <f ca="1">IFERROR(VLOOKUP($N339,INDIRECT(M339&amp;"!$N$283"):INDIRECT(M339&amp;"!$AS$297"),DAY($O$300)+1,FALSE),"")</f>
        <v/>
      </c>
      <c r="R339" s="444" t="str">
        <f ca="1">IFERROR(IF(T339&gt;0,VLOOKUP(VLOOKUP($N339,INDIRECT(M339&amp;"!$N$106"):INDIRECT(M339&amp;"!$AS$120"),DAY($O$300)+1,FALSE),INDIRECT(M339&amp;"!$D$8"):INDIRECT(M339&amp;"!$F$17"),2,FALSE),""),"")</f>
        <v/>
      </c>
      <c r="S339" s="445" t="str">
        <f ca="1">IFERROR((IF(T339=0,"",VLOOKUP(VLOOKUP($N339,INDIRECT(M339&amp;"!$N$106"):INDIRECT(M339&amp;"!$AS$120"),DAY($O$300)+1,FALSE),INDIRECT(M339&amp;"!$D$8"):INDIRECT(M339&amp;"!$F$17"),3,FALSE))*24+(T339-VLOOKUP(VLOOKUP($N339,INDIRECT(M339&amp;"!$N$106"):INDIRECT(M339&amp;"!$AS$120"),DAY($O$300)+1,FALSE),INDIRECT(M339&amp;"!$D$8"):INDIRECT(M339&amp;"!$h$17"),5,FALSE)))/24,"")</f>
        <v/>
      </c>
      <c r="T339" s="446" t="str">
        <f ca="1">IFERROR(VLOOKUP($N339,INDIRECT(M339&amp;"!$N$191"):INDIRECT(M339&amp;"!$AS$205"),DAY($O$300)+1,FALSE)+VLOOKUP($N339,INDIRECT(M339&amp;"!$N$212"):INDIRECT(M339&amp;"!$AS$226"),DAY($O$300)+1,FALSE),"")</f>
        <v/>
      </c>
      <c r="U339" s="392"/>
      <c r="V339" s="393"/>
      <c r="W339" s="394"/>
      <c r="X339"/>
      <c r="Y339"/>
      <c r="Z339" s="474" t="e">
        <f t="shared" ca="1" si="3"/>
        <v>#N/A</v>
      </c>
      <c r="AA339" s="475" t="e">
        <f t="shared" ca="1" si="3"/>
        <v>#N/A</v>
      </c>
      <c r="AB339" s="468"/>
      <c r="AC339"/>
    </row>
    <row r="340" spans="12:29" ht="20.100000000000001" customHeight="1">
      <c r="L340" s="345" t="e">
        <f t="shared" ca="1" si="8"/>
        <v>#N/A</v>
      </c>
      <c r="M340" s="443" t="e">
        <f t="shared" ca="1" si="6"/>
        <v>#N/A</v>
      </c>
      <c r="N340" s="391" t="e">
        <f ca="1">IF(M340=M339,INDEX(INDIRECT(M339&amp;"!$n$106"):INDIRECT(M339&amp;"!$n$120"),MATCH(N339,INDIRECT(M339&amp;"!$n$106"):INDIRECT(M339&amp;"!$n$120"),0)+1),INDIRECT(M340&amp;"!"&amp;ADDRESS(L340,COLUMN($N331),4)))</f>
        <v>#N/A</v>
      </c>
      <c r="O340" s="444" t="e">
        <f t="shared" ca="1" si="4"/>
        <v>#VALUE!</v>
      </c>
      <c r="P340" s="445" t="str">
        <f ca="1">IFERROR(IF(Q340=0,"",IF(AB340="",(VLOOKUP(VLOOKUP($N340,INDIRECT(M340&amp;"!$N$106"):INDIRECT(M340&amp;"!$AS$120"),DAY($O$300)+1,FALSE),INDIRECT(M340&amp;"!$D$8"):INDIRECT(M340&amp;"!$F$17"),3,FALSE)*24+VLOOKUP($N340,INDIRECT(M340&amp;"!$N$148"):INDIRECT(M340&amp;"!$AS$162"),DAY($O$300)+1,FALSE)-VLOOKUP(VLOOKUP($N340,INDIRECT(M340&amp;"!$N$106"):INDIRECT(M340&amp;"!$AS$120"),DAY($O$300)+1,FALSE),INDIRECT(M340&amp;"!$D$8"):INDIRECT(M340&amp;"!$h$17"),5,FALSE))/24,AB340)),"")</f>
        <v/>
      </c>
      <c r="Q340" s="446" t="str">
        <f ca="1">IFERROR(VLOOKUP($N340,INDIRECT(M340&amp;"!$N$283"):INDIRECT(M340&amp;"!$AS$297"),DAY($O$300)+1,FALSE),"")</f>
        <v/>
      </c>
      <c r="R340" s="444" t="str">
        <f ca="1">IFERROR(IF(T340&gt;0,VLOOKUP(VLOOKUP($N340,INDIRECT(M340&amp;"!$N$106"):INDIRECT(M340&amp;"!$AS$120"),DAY($O$300)+1,FALSE),INDIRECT(M340&amp;"!$D$8"):INDIRECT(M340&amp;"!$F$17"),2,FALSE),""),"")</f>
        <v/>
      </c>
      <c r="S340" s="445" t="str">
        <f ca="1">IFERROR((IF(T340=0,"",VLOOKUP(VLOOKUP($N340,INDIRECT(M340&amp;"!$N$106"):INDIRECT(M340&amp;"!$AS$120"),DAY($O$300)+1,FALSE),INDIRECT(M340&amp;"!$D$8"):INDIRECT(M340&amp;"!$F$17"),3,FALSE))*24+(T340-VLOOKUP(VLOOKUP($N340,INDIRECT(M340&amp;"!$N$106"):INDIRECT(M340&amp;"!$AS$120"),DAY($O$300)+1,FALSE),INDIRECT(M340&amp;"!$D$8"):INDIRECT(M340&amp;"!$h$17"),5,FALSE)))/24,"")</f>
        <v/>
      </c>
      <c r="T340" s="446" t="str">
        <f ca="1">IFERROR(VLOOKUP($N340,INDIRECT(M340&amp;"!$N$191"):INDIRECT(M340&amp;"!$AS$205"),DAY($O$300)+1,FALSE)+VLOOKUP($N340,INDIRECT(M340&amp;"!$N$212"):INDIRECT(M340&amp;"!$AS$226"),DAY($O$300)+1,FALSE),"")</f>
        <v/>
      </c>
      <c r="U340" s="392"/>
      <c r="V340" s="393"/>
      <c r="W340" s="394"/>
      <c r="X340"/>
      <c r="Y340"/>
      <c r="Z340" s="474" t="e">
        <f t="shared" ref="Z340:AA371" ca="1" si="9">M340</f>
        <v>#N/A</v>
      </c>
      <c r="AA340" s="475" t="e">
        <f t="shared" ca="1" si="9"/>
        <v>#N/A</v>
      </c>
      <c r="AB340" s="468"/>
      <c r="AC340"/>
    </row>
    <row r="341" spans="12:29" ht="20.100000000000001" customHeight="1">
      <c r="L341" s="345" t="e">
        <f t="shared" ca="1" si="8"/>
        <v>#N/A</v>
      </c>
      <c r="M341" s="443" t="e">
        <f t="shared" ca="1" si="6"/>
        <v>#N/A</v>
      </c>
      <c r="N341" s="391" t="e">
        <f ca="1">IF(M341=M340,INDEX(INDIRECT(M340&amp;"!$n$106"):INDIRECT(M340&amp;"!$n$120"),MATCH(N340,INDIRECT(M340&amp;"!$n$106"):INDIRECT(M340&amp;"!$n$120"),0)+1),INDIRECT(M341&amp;"!"&amp;ADDRESS(L341,COLUMN($N332),4)))</f>
        <v>#N/A</v>
      </c>
      <c r="O341" s="444" t="e">
        <f t="shared" ca="1" si="4"/>
        <v>#VALUE!</v>
      </c>
      <c r="P341" s="445" t="str">
        <f ca="1">IFERROR(IF(Q341=0,"",IF(AB341="",(VLOOKUP(VLOOKUP($N341,INDIRECT(M341&amp;"!$N$106"):INDIRECT(M341&amp;"!$AS$120"),DAY($O$300)+1,FALSE),INDIRECT(M341&amp;"!$D$8"):INDIRECT(M341&amp;"!$F$17"),3,FALSE)*24+VLOOKUP($N341,INDIRECT(M341&amp;"!$N$148"):INDIRECT(M341&amp;"!$AS$162"),DAY($O$300)+1,FALSE)-VLOOKUP(VLOOKUP($N341,INDIRECT(M341&amp;"!$N$106"):INDIRECT(M341&amp;"!$AS$120"),DAY($O$300)+1,FALSE),INDIRECT(M341&amp;"!$D$8"):INDIRECT(M341&amp;"!$h$17"),5,FALSE))/24,AB341)),"")</f>
        <v/>
      </c>
      <c r="Q341" s="446" t="str">
        <f ca="1">IFERROR(VLOOKUP($N341,INDIRECT(M341&amp;"!$N$283"):INDIRECT(M341&amp;"!$AS$297"),DAY($O$300)+1,FALSE),"")</f>
        <v/>
      </c>
      <c r="R341" s="444" t="str">
        <f ca="1">IFERROR(IF(T341&gt;0,VLOOKUP(VLOOKUP($N341,INDIRECT(M341&amp;"!$N$106"):INDIRECT(M341&amp;"!$AS$120"),DAY($O$300)+1,FALSE),INDIRECT(M341&amp;"!$D$8"):INDIRECT(M341&amp;"!$F$17"),2,FALSE),""),"")</f>
        <v/>
      </c>
      <c r="S341" s="445" t="str">
        <f ca="1">IFERROR((IF(T341=0,"",VLOOKUP(VLOOKUP($N341,INDIRECT(M341&amp;"!$N$106"):INDIRECT(M341&amp;"!$AS$120"),DAY($O$300)+1,FALSE),INDIRECT(M341&amp;"!$D$8"):INDIRECT(M341&amp;"!$F$17"),3,FALSE))*24+(T341-VLOOKUP(VLOOKUP($N341,INDIRECT(M341&amp;"!$N$106"):INDIRECT(M341&amp;"!$AS$120"),DAY($O$300)+1,FALSE),INDIRECT(M341&amp;"!$D$8"):INDIRECT(M341&amp;"!$h$17"),5,FALSE)))/24,"")</f>
        <v/>
      </c>
      <c r="T341" s="446" t="str">
        <f ca="1">IFERROR(VLOOKUP($N341,INDIRECT(M341&amp;"!$N$191"):INDIRECT(M341&amp;"!$AS$205"),DAY($O$300)+1,FALSE)+VLOOKUP($N341,INDIRECT(M341&amp;"!$N$212"):INDIRECT(M341&amp;"!$AS$226"),DAY($O$300)+1,FALSE),"")</f>
        <v/>
      </c>
      <c r="U341" s="392"/>
      <c r="V341" s="393"/>
      <c r="W341" s="394"/>
      <c r="X341"/>
      <c r="Y341"/>
      <c r="Z341" s="474" t="e">
        <f t="shared" ca="1" si="9"/>
        <v>#N/A</v>
      </c>
      <c r="AA341" s="475" t="e">
        <f t="shared" ca="1" si="9"/>
        <v>#N/A</v>
      </c>
      <c r="AB341" s="468"/>
      <c r="AC341"/>
    </row>
    <row r="342" spans="12:29" ht="20.100000000000001" customHeight="1">
      <c r="L342" s="345" t="e">
        <f t="shared" ca="1" si="8"/>
        <v>#N/A</v>
      </c>
      <c r="M342" s="443" t="e">
        <f t="shared" ca="1" si="6"/>
        <v>#N/A</v>
      </c>
      <c r="N342" s="391" t="e">
        <f ca="1">IF(M342=M341,INDEX(INDIRECT(M341&amp;"!$n$106"):INDIRECT(M341&amp;"!$n$120"),MATCH(N341,INDIRECT(M341&amp;"!$n$106"):INDIRECT(M341&amp;"!$n$120"),0)+1),INDIRECT(M342&amp;"!"&amp;ADDRESS(L342,COLUMN($N333),4)))</f>
        <v>#N/A</v>
      </c>
      <c r="O342" s="444" t="e">
        <f t="shared" ca="1" si="4"/>
        <v>#VALUE!</v>
      </c>
      <c r="P342" s="445" t="str">
        <f ca="1">IFERROR(IF(Q342=0,"",IF(AB342="",(VLOOKUP(VLOOKUP($N342,INDIRECT(M342&amp;"!$N$106"):INDIRECT(M342&amp;"!$AS$120"),DAY($O$300)+1,FALSE),INDIRECT(M342&amp;"!$D$8"):INDIRECT(M342&amp;"!$F$17"),3,FALSE)*24+VLOOKUP($N342,INDIRECT(M342&amp;"!$N$148"):INDIRECT(M342&amp;"!$AS$162"),DAY($O$300)+1,FALSE)-VLOOKUP(VLOOKUP($N342,INDIRECT(M342&amp;"!$N$106"):INDIRECT(M342&amp;"!$AS$120"),DAY($O$300)+1,FALSE),INDIRECT(M342&amp;"!$D$8"):INDIRECT(M342&amp;"!$h$17"),5,FALSE))/24,AB342)),"")</f>
        <v/>
      </c>
      <c r="Q342" s="446" t="str">
        <f ca="1">IFERROR(VLOOKUP($N342,INDIRECT(M342&amp;"!$N$283"):INDIRECT(M342&amp;"!$AS$297"),DAY($O$300)+1,FALSE),"")</f>
        <v/>
      </c>
      <c r="R342" s="444" t="str">
        <f ca="1">IFERROR(IF(T342&gt;0,VLOOKUP(VLOOKUP($N342,INDIRECT(M342&amp;"!$N$106"):INDIRECT(M342&amp;"!$AS$120"),DAY($O$300)+1,FALSE),INDIRECT(M342&amp;"!$D$8"):INDIRECT(M342&amp;"!$F$17"),2,FALSE),""),"")</f>
        <v/>
      </c>
      <c r="S342" s="445" t="str">
        <f ca="1">IFERROR((IF(T342=0,"",VLOOKUP(VLOOKUP($N342,INDIRECT(M342&amp;"!$N$106"):INDIRECT(M342&amp;"!$AS$120"),DAY($O$300)+1,FALSE),INDIRECT(M342&amp;"!$D$8"):INDIRECT(M342&amp;"!$F$17"),3,FALSE))*24+(T342-VLOOKUP(VLOOKUP($N342,INDIRECT(M342&amp;"!$N$106"):INDIRECT(M342&amp;"!$AS$120"),DAY($O$300)+1,FALSE),INDIRECT(M342&amp;"!$D$8"):INDIRECT(M342&amp;"!$h$17"),5,FALSE)))/24,"")</f>
        <v/>
      </c>
      <c r="T342" s="446" t="str">
        <f ca="1">IFERROR(VLOOKUP($N342,INDIRECT(M342&amp;"!$N$191"):INDIRECT(M342&amp;"!$AS$205"),DAY($O$300)+1,FALSE)+VLOOKUP($N342,INDIRECT(M342&amp;"!$N$212"):INDIRECT(M342&amp;"!$AS$226"),DAY($O$300)+1,FALSE),"")</f>
        <v/>
      </c>
      <c r="U342" s="392"/>
      <c r="V342" s="393"/>
      <c r="W342" s="394"/>
      <c r="X342"/>
      <c r="Y342"/>
      <c r="Z342" s="474" t="e">
        <f t="shared" ca="1" si="9"/>
        <v>#N/A</v>
      </c>
      <c r="AA342" s="475" t="e">
        <f t="shared" ca="1" si="9"/>
        <v>#N/A</v>
      </c>
      <c r="AB342" s="468"/>
      <c r="AC342"/>
    </row>
    <row r="343" spans="12:29" ht="20.100000000000001" customHeight="1">
      <c r="L343" s="345" t="e">
        <f t="shared" ca="1" si="8"/>
        <v>#N/A</v>
      </c>
      <c r="M343" s="443" t="e">
        <f t="shared" ca="1" si="6"/>
        <v>#N/A</v>
      </c>
      <c r="N343" s="391" t="e">
        <f ca="1">IF(M343=M342,INDEX(INDIRECT(M342&amp;"!$n$106"):INDIRECT(M342&amp;"!$n$120"),MATCH(N342,INDIRECT(M342&amp;"!$n$106"):INDIRECT(M342&amp;"!$n$120"),0)+1),INDIRECT(M343&amp;"!"&amp;ADDRESS(L343,COLUMN($N334),4)))</f>
        <v>#N/A</v>
      </c>
      <c r="O343" s="444" t="e">
        <f t="shared" ca="1" si="4"/>
        <v>#VALUE!</v>
      </c>
      <c r="P343" s="445" t="str">
        <f ca="1">IFERROR(IF(Q343=0,"",IF(AB343="",(VLOOKUP(VLOOKUP($N343,INDIRECT(M343&amp;"!$N$106"):INDIRECT(M343&amp;"!$AS$120"),DAY($O$300)+1,FALSE),INDIRECT(M343&amp;"!$D$8"):INDIRECT(M343&amp;"!$F$17"),3,FALSE)*24+VLOOKUP($N343,INDIRECT(M343&amp;"!$N$148"):INDIRECT(M343&amp;"!$AS$162"),DAY($O$300)+1,FALSE)-VLOOKUP(VLOOKUP($N343,INDIRECT(M343&amp;"!$N$106"):INDIRECT(M343&amp;"!$AS$120"),DAY($O$300)+1,FALSE),INDIRECT(M343&amp;"!$D$8"):INDIRECT(M343&amp;"!$h$17"),5,FALSE))/24,AB343)),"")</f>
        <v/>
      </c>
      <c r="Q343" s="446" t="str">
        <f ca="1">IFERROR(VLOOKUP($N343,INDIRECT(M343&amp;"!$N$283"):INDIRECT(M343&amp;"!$AS$297"),DAY($O$300)+1,FALSE),"")</f>
        <v/>
      </c>
      <c r="R343" s="444" t="str">
        <f ca="1">IFERROR(IF(T343&gt;0,VLOOKUP(VLOOKUP($N343,INDIRECT(M343&amp;"!$N$106"):INDIRECT(M343&amp;"!$AS$120"),DAY($O$300)+1,FALSE),INDIRECT(M343&amp;"!$D$8"):INDIRECT(M343&amp;"!$F$17"),2,FALSE),""),"")</f>
        <v/>
      </c>
      <c r="S343" s="445" t="str">
        <f ca="1">IFERROR((IF(T343=0,"",VLOOKUP(VLOOKUP($N343,INDIRECT(M343&amp;"!$N$106"):INDIRECT(M343&amp;"!$AS$120"),DAY($O$300)+1,FALSE),INDIRECT(M343&amp;"!$D$8"):INDIRECT(M343&amp;"!$F$17"),3,FALSE))*24+(T343-VLOOKUP(VLOOKUP($N343,INDIRECT(M343&amp;"!$N$106"):INDIRECT(M343&amp;"!$AS$120"),DAY($O$300)+1,FALSE),INDIRECT(M343&amp;"!$D$8"):INDIRECT(M343&amp;"!$h$17"),5,FALSE)))/24,"")</f>
        <v/>
      </c>
      <c r="T343" s="446" t="str">
        <f ca="1">IFERROR(VLOOKUP($N343,INDIRECT(M343&amp;"!$N$191"):INDIRECT(M343&amp;"!$AS$205"),DAY($O$300)+1,FALSE)+VLOOKUP($N343,INDIRECT(M343&amp;"!$N$212"):INDIRECT(M343&amp;"!$AS$226"),DAY($O$300)+1,FALSE),"")</f>
        <v/>
      </c>
      <c r="U343" s="392"/>
      <c r="V343" s="393"/>
      <c r="W343" s="394"/>
      <c r="X343"/>
      <c r="Y343"/>
      <c r="Z343" s="474" t="e">
        <f t="shared" ca="1" si="9"/>
        <v>#N/A</v>
      </c>
      <c r="AA343" s="475" t="e">
        <f t="shared" ca="1" si="9"/>
        <v>#N/A</v>
      </c>
      <c r="AB343" s="468"/>
      <c r="AC343"/>
    </row>
    <row r="344" spans="12:29" ht="20.100000000000001" customHeight="1">
      <c r="L344" s="345" t="e">
        <f t="shared" ca="1" si="8"/>
        <v>#N/A</v>
      </c>
      <c r="M344" s="443" t="e">
        <f t="shared" ca="1" si="6"/>
        <v>#N/A</v>
      </c>
      <c r="N344" s="391" t="e">
        <f ca="1">IF(M344=M343,INDEX(INDIRECT(M343&amp;"!$n$106"):INDIRECT(M343&amp;"!$n$120"),MATCH(N343,INDIRECT(M343&amp;"!$n$106"):INDIRECT(M343&amp;"!$n$120"),0)+1),INDIRECT(M344&amp;"!"&amp;ADDRESS(L344,COLUMN($N335),4)))</f>
        <v>#N/A</v>
      </c>
      <c r="O344" s="444" t="e">
        <f t="shared" ca="1" si="4"/>
        <v>#VALUE!</v>
      </c>
      <c r="P344" s="445" t="str">
        <f ca="1">IFERROR(IF(Q344=0,"",IF(AB344="",(VLOOKUP(VLOOKUP($N344,INDIRECT(M344&amp;"!$N$106"):INDIRECT(M344&amp;"!$AS$120"),DAY($O$300)+1,FALSE),INDIRECT(M344&amp;"!$D$8"):INDIRECT(M344&amp;"!$F$17"),3,FALSE)*24+VLOOKUP($N344,INDIRECT(M344&amp;"!$N$148"):INDIRECT(M344&amp;"!$AS$162"),DAY($O$300)+1,FALSE)-VLOOKUP(VLOOKUP($N344,INDIRECT(M344&amp;"!$N$106"):INDIRECT(M344&amp;"!$AS$120"),DAY($O$300)+1,FALSE),INDIRECT(M344&amp;"!$D$8"):INDIRECT(M344&amp;"!$h$17"),5,FALSE))/24,AB344)),"")</f>
        <v/>
      </c>
      <c r="Q344" s="446" t="str">
        <f ca="1">IFERROR(VLOOKUP($N344,INDIRECT(M344&amp;"!$N$283"):INDIRECT(M344&amp;"!$AS$297"),DAY($O$300)+1,FALSE),"")</f>
        <v/>
      </c>
      <c r="R344" s="444" t="str">
        <f ca="1">IFERROR(IF(T344&gt;0,VLOOKUP(VLOOKUP($N344,INDIRECT(M344&amp;"!$N$106"):INDIRECT(M344&amp;"!$AS$120"),DAY($O$300)+1,FALSE),INDIRECT(M344&amp;"!$D$8"):INDIRECT(M344&amp;"!$F$17"),2,FALSE),""),"")</f>
        <v/>
      </c>
      <c r="S344" s="445" t="str">
        <f ca="1">IFERROR((IF(T344=0,"",VLOOKUP(VLOOKUP($N344,INDIRECT(M344&amp;"!$N$106"):INDIRECT(M344&amp;"!$AS$120"),DAY($O$300)+1,FALSE),INDIRECT(M344&amp;"!$D$8"):INDIRECT(M344&amp;"!$F$17"),3,FALSE))*24+(T344-VLOOKUP(VLOOKUP($N344,INDIRECT(M344&amp;"!$N$106"):INDIRECT(M344&amp;"!$AS$120"),DAY($O$300)+1,FALSE),INDIRECT(M344&amp;"!$D$8"):INDIRECT(M344&amp;"!$h$17"),5,FALSE)))/24,"")</f>
        <v/>
      </c>
      <c r="T344" s="446" t="str">
        <f ca="1">IFERROR(VLOOKUP($N344,INDIRECT(M344&amp;"!$N$191"):INDIRECT(M344&amp;"!$AS$205"),DAY($O$300)+1,FALSE)+VLOOKUP($N344,INDIRECT(M344&amp;"!$N$212"):INDIRECT(M344&amp;"!$AS$226"),DAY($O$300)+1,FALSE),"")</f>
        <v/>
      </c>
      <c r="U344" s="392"/>
      <c r="V344" s="393"/>
      <c r="W344" s="394"/>
      <c r="X344"/>
      <c r="Y344"/>
      <c r="Z344" s="474" t="e">
        <f t="shared" ca="1" si="9"/>
        <v>#N/A</v>
      </c>
      <c r="AA344" s="475" t="e">
        <f t="shared" ca="1" si="9"/>
        <v>#N/A</v>
      </c>
      <c r="AB344" s="468"/>
      <c r="AC344"/>
    </row>
    <row r="345" spans="12:29" ht="20.100000000000001" customHeight="1">
      <c r="L345" s="345" t="e">
        <f t="shared" ca="1" si="8"/>
        <v>#N/A</v>
      </c>
      <c r="M345" s="443" t="e">
        <f t="shared" ca="1" si="6"/>
        <v>#N/A</v>
      </c>
      <c r="N345" s="391" t="e">
        <f ca="1">IF(M345=M344,INDEX(INDIRECT(M344&amp;"!$n$106"):INDIRECT(M344&amp;"!$n$120"),MATCH(N344,INDIRECT(M344&amp;"!$n$106"):INDIRECT(M344&amp;"!$n$120"),0)+1),INDIRECT(M345&amp;"!"&amp;ADDRESS(L345,COLUMN($N336),4)))</f>
        <v>#N/A</v>
      </c>
      <c r="O345" s="444" t="e">
        <f t="shared" ca="1" si="4"/>
        <v>#VALUE!</v>
      </c>
      <c r="P345" s="445" t="str">
        <f ca="1">IFERROR(IF(Q345=0,"",IF(AB345="",(VLOOKUP(VLOOKUP($N345,INDIRECT(M345&amp;"!$N$106"):INDIRECT(M345&amp;"!$AS$120"),DAY($O$300)+1,FALSE),INDIRECT(M345&amp;"!$D$8"):INDIRECT(M345&amp;"!$F$17"),3,FALSE)*24+VLOOKUP($N345,INDIRECT(M345&amp;"!$N$148"):INDIRECT(M345&amp;"!$AS$162"),DAY($O$300)+1,FALSE)-VLOOKUP(VLOOKUP($N345,INDIRECT(M345&amp;"!$N$106"):INDIRECT(M345&amp;"!$AS$120"),DAY($O$300)+1,FALSE),INDIRECT(M345&amp;"!$D$8"):INDIRECT(M345&amp;"!$h$17"),5,FALSE))/24,AB345)),"")</f>
        <v/>
      </c>
      <c r="Q345" s="446" t="str">
        <f ca="1">IFERROR(VLOOKUP($N345,INDIRECT(M345&amp;"!$N$283"):INDIRECT(M345&amp;"!$AS$297"),DAY($O$300)+1,FALSE),"")</f>
        <v/>
      </c>
      <c r="R345" s="444" t="str">
        <f ca="1">IFERROR(IF(T345&gt;0,VLOOKUP(VLOOKUP($N345,INDIRECT(M345&amp;"!$N$106"):INDIRECT(M345&amp;"!$AS$120"),DAY($O$300)+1,FALSE),INDIRECT(M345&amp;"!$D$8"):INDIRECT(M345&amp;"!$F$17"),2,FALSE),""),"")</f>
        <v/>
      </c>
      <c r="S345" s="445" t="str">
        <f ca="1">IFERROR((IF(T345=0,"",VLOOKUP(VLOOKUP($N345,INDIRECT(M345&amp;"!$N$106"):INDIRECT(M345&amp;"!$AS$120"),DAY($O$300)+1,FALSE),INDIRECT(M345&amp;"!$D$8"):INDIRECT(M345&amp;"!$F$17"),3,FALSE))*24+(T345-VLOOKUP(VLOOKUP($N345,INDIRECT(M345&amp;"!$N$106"):INDIRECT(M345&amp;"!$AS$120"),DAY($O$300)+1,FALSE),INDIRECT(M345&amp;"!$D$8"):INDIRECT(M345&amp;"!$h$17"),5,FALSE)))/24,"")</f>
        <v/>
      </c>
      <c r="T345" s="446" t="str">
        <f ca="1">IFERROR(VLOOKUP($N345,INDIRECT(M345&amp;"!$N$191"):INDIRECT(M345&amp;"!$AS$205"),DAY($O$300)+1,FALSE)+VLOOKUP($N345,INDIRECT(M345&amp;"!$N$212"):INDIRECT(M345&amp;"!$AS$226"),DAY($O$300)+1,FALSE),"")</f>
        <v/>
      </c>
      <c r="U345" s="392"/>
      <c r="V345" s="393"/>
      <c r="W345" s="394"/>
      <c r="X345"/>
      <c r="Y345"/>
      <c r="Z345" s="474" t="e">
        <f t="shared" ca="1" si="9"/>
        <v>#N/A</v>
      </c>
      <c r="AA345" s="475" t="e">
        <f t="shared" ca="1" si="9"/>
        <v>#N/A</v>
      </c>
      <c r="AB345" s="468"/>
      <c r="AC345"/>
    </row>
    <row r="346" spans="12:29" ht="20.100000000000001" customHeight="1">
      <c r="L346" s="345" t="e">
        <f t="shared" ca="1" si="8"/>
        <v>#N/A</v>
      </c>
      <c r="M346" s="443" t="e">
        <f t="shared" ca="1" si="6"/>
        <v>#N/A</v>
      </c>
      <c r="N346" s="391" t="e">
        <f ca="1">IF(M346=M345,INDEX(INDIRECT(M345&amp;"!$n$106"):INDIRECT(M345&amp;"!$n$120"),MATCH(N345,INDIRECT(M345&amp;"!$n$106"):INDIRECT(M345&amp;"!$n$120"),0)+1),INDIRECT(M346&amp;"!"&amp;ADDRESS(L346,COLUMN($N337),4)))</f>
        <v>#N/A</v>
      </c>
      <c r="O346" s="444" t="e">
        <f t="shared" ca="1" si="4"/>
        <v>#VALUE!</v>
      </c>
      <c r="P346" s="445" t="str">
        <f ca="1">IFERROR(IF(Q346=0,"",IF(AB346="",(VLOOKUP(VLOOKUP($N346,INDIRECT(M346&amp;"!$N$106"):INDIRECT(M346&amp;"!$AS$120"),DAY($O$300)+1,FALSE),INDIRECT(M346&amp;"!$D$8"):INDIRECT(M346&amp;"!$F$17"),3,FALSE)*24+VLOOKUP($N346,INDIRECT(M346&amp;"!$N$148"):INDIRECT(M346&amp;"!$AS$162"),DAY($O$300)+1,FALSE)-VLOOKUP(VLOOKUP($N346,INDIRECT(M346&amp;"!$N$106"):INDIRECT(M346&amp;"!$AS$120"),DAY($O$300)+1,FALSE),INDIRECT(M346&amp;"!$D$8"):INDIRECT(M346&amp;"!$h$17"),5,FALSE))/24,AB346)),"")</f>
        <v/>
      </c>
      <c r="Q346" s="446" t="str">
        <f ca="1">IFERROR(VLOOKUP($N346,INDIRECT(M346&amp;"!$N$283"):INDIRECT(M346&amp;"!$AS$297"),DAY($O$300)+1,FALSE),"")</f>
        <v/>
      </c>
      <c r="R346" s="444" t="str">
        <f ca="1">IFERROR(IF(T346&gt;0,VLOOKUP(VLOOKUP($N346,INDIRECT(M346&amp;"!$N$106"):INDIRECT(M346&amp;"!$AS$120"),DAY($O$300)+1,FALSE),INDIRECT(M346&amp;"!$D$8"):INDIRECT(M346&amp;"!$F$17"),2,FALSE),""),"")</f>
        <v/>
      </c>
      <c r="S346" s="445" t="str">
        <f ca="1">IFERROR((IF(T346=0,"",VLOOKUP(VLOOKUP($N346,INDIRECT(M346&amp;"!$N$106"):INDIRECT(M346&amp;"!$AS$120"),DAY($O$300)+1,FALSE),INDIRECT(M346&amp;"!$D$8"):INDIRECT(M346&amp;"!$F$17"),3,FALSE))*24+(T346-VLOOKUP(VLOOKUP($N346,INDIRECT(M346&amp;"!$N$106"):INDIRECT(M346&amp;"!$AS$120"),DAY($O$300)+1,FALSE),INDIRECT(M346&amp;"!$D$8"):INDIRECT(M346&amp;"!$h$17"),5,FALSE)))/24,"")</f>
        <v/>
      </c>
      <c r="T346" s="446" t="str">
        <f ca="1">IFERROR(VLOOKUP($N346,INDIRECT(M346&amp;"!$N$191"):INDIRECT(M346&amp;"!$AS$205"),DAY($O$300)+1,FALSE)+VLOOKUP($N346,INDIRECT(M346&amp;"!$N$212"):INDIRECT(M346&amp;"!$AS$226"),DAY($O$300)+1,FALSE),"")</f>
        <v/>
      </c>
      <c r="U346" s="392"/>
      <c r="V346" s="393"/>
      <c r="W346" s="394"/>
      <c r="X346"/>
      <c r="Y346"/>
      <c r="Z346" s="474" t="e">
        <f t="shared" ca="1" si="9"/>
        <v>#N/A</v>
      </c>
      <c r="AA346" s="475" t="e">
        <f t="shared" ca="1" si="9"/>
        <v>#N/A</v>
      </c>
      <c r="AB346" s="468"/>
      <c r="AC346"/>
    </row>
    <row r="347" spans="12:29" ht="20.100000000000001" customHeight="1">
      <c r="L347" s="345" t="e">
        <f t="shared" ca="1" si="8"/>
        <v>#N/A</v>
      </c>
      <c r="M347" s="443" t="e">
        <f t="shared" ca="1" si="6"/>
        <v>#N/A</v>
      </c>
      <c r="N347" s="391" t="e">
        <f ca="1">IF(M347=M346,INDEX(INDIRECT(M346&amp;"!$n$106"):INDIRECT(M346&amp;"!$n$120"),MATCH(N346,INDIRECT(M346&amp;"!$n$106"):INDIRECT(M346&amp;"!$n$120"),0)+1),INDIRECT(M347&amp;"!"&amp;ADDRESS(L347,COLUMN($N338),4)))</f>
        <v>#N/A</v>
      </c>
      <c r="O347" s="444" t="e">
        <f t="shared" ca="1" si="4"/>
        <v>#VALUE!</v>
      </c>
      <c r="P347" s="445" t="str">
        <f ca="1">IFERROR(IF(Q347=0,"",IF(AB347="",(VLOOKUP(VLOOKUP($N347,INDIRECT(M347&amp;"!$N$106"):INDIRECT(M347&amp;"!$AS$120"),DAY($O$300)+1,FALSE),INDIRECT(M347&amp;"!$D$8"):INDIRECT(M347&amp;"!$F$17"),3,FALSE)*24+VLOOKUP($N347,INDIRECT(M347&amp;"!$N$148"):INDIRECT(M347&amp;"!$AS$162"),DAY($O$300)+1,FALSE)-VLOOKUP(VLOOKUP($N347,INDIRECT(M347&amp;"!$N$106"):INDIRECT(M347&amp;"!$AS$120"),DAY($O$300)+1,FALSE),INDIRECT(M347&amp;"!$D$8"):INDIRECT(M347&amp;"!$h$17"),5,FALSE))/24,AB347)),"")</f>
        <v/>
      </c>
      <c r="Q347" s="446" t="str">
        <f ca="1">IFERROR(VLOOKUP($N347,INDIRECT(M347&amp;"!$N$283"):INDIRECT(M347&amp;"!$AS$297"),DAY($O$300)+1,FALSE),"")</f>
        <v/>
      </c>
      <c r="R347" s="444" t="str">
        <f ca="1">IFERROR(IF(T347&gt;0,VLOOKUP(VLOOKUP($N347,INDIRECT(M347&amp;"!$N$106"):INDIRECT(M347&amp;"!$AS$120"),DAY($O$300)+1,FALSE),INDIRECT(M347&amp;"!$D$8"):INDIRECT(M347&amp;"!$F$17"),2,FALSE),""),"")</f>
        <v/>
      </c>
      <c r="S347" s="445" t="str">
        <f ca="1">IFERROR((IF(T347=0,"",VLOOKUP(VLOOKUP($N347,INDIRECT(M347&amp;"!$N$106"):INDIRECT(M347&amp;"!$AS$120"),DAY($O$300)+1,FALSE),INDIRECT(M347&amp;"!$D$8"):INDIRECT(M347&amp;"!$F$17"),3,FALSE))*24+(T347-VLOOKUP(VLOOKUP($N347,INDIRECT(M347&amp;"!$N$106"):INDIRECT(M347&amp;"!$AS$120"),DAY($O$300)+1,FALSE),INDIRECT(M347&amp;"!$D$8"):INDIRECT(M347&amp;"!$h$17"),5,FALSE)))/24,"")</f>
        <v/>
      </c>
      <c r="T347" s="446" t="str">
        <f ca="1">IFERROR(VLOOKUP($N347,INDIRECT(M347&amp;"!$N$191"):INDIRECT(M347&amp;"!$AS$205"),DAY($O$300)+1,FALSE)+VLOOKUP($N347,INDIRECT(M347&amp;"!$N$212"):INDIRECT(M347&amp;"!$AS$226"),DAY($O$300)+1,FALSE),"")</f>
        <v/>
      </c>
      <c r="U347" s="392"/>
      <c r="V347" s="393"/>
      <c r="W347" s="394"/>
      <c r="X347"/>
      <c r="Y347"/>
      <c r="Z347" s="474" t="e">
        <f t="shared" ca="1" si="9"/>
        <v>#N/A</v>
      </c>
      <c r="AA347" s="475" t="e">
        <f t="shared" ca="1" si="9"/>
        <v>#N/A</v>
      </c>
      <c r="AB347" s="468"/>
      <c r="AC347"/>
    </row>
    <row r="348" spans="12:29" ht="20.100000000000001" customHeight="1">
      <c r="L348" s="345" t="e">
        <f t="shared" ca="1" si="8"/>
        <v>#N/A</v>
      </c>
      <c r="M348" s="443" t="e">
        <f t="shared" ca="1" si="6"/>
        <v>#N/A</v>
      </c>
      <c r="N348" s="391" t="e">
        <f ca="1">IF(M348=M347,INDEX(INDIRECT(M347&amp;"!$n$106"):INDIRECT(M347&amp;"!$n$120"),MATCH(N347,INDIRECT(M347&amp;"!$n$106"):INDIRECT(M347&amp;"!$n$120"),0)+1),INDIRECT(M348&amp;"!"&amp;ADDRESS(L348,COLUMN($N339),4)))</f>
        <v>#N/A</v>
      </c>
      <c r="O348" s="444" t="e">
        <f t="shared" ca="1" si="4"/>
        <v>#VALUE!</v>
      </c>
      <c r="P348" s="445" t="str">
        <f ca="1">IFERROR(IF(Q348=0,"",IF(AB348="",(VLOOKUP(VLOOKUP($N348,INDIRECT(M348&amp;"!$N$106"):INDIRECT(M348&amp;"!$AS$120"),DAY($O$300)+1,FALSE),INDIRECT(M348&amp;"!$D$8"):INDIRECT(M348&amp;"!$F$17"),3,FALSE)*24+VLOOKUP($N348,INDIRECT(M348&amp;"!$N$148"):INDIRECT(M348&amp;"!$AS$162"),DAY($O$300)+1,FALSE)-VLOOKUP(VLOOKUP($N348,INDIRECT(M348&amp;"!$N$106"):INDIRECT(M348&amp;"!$AS$120"),DAY($O$300)+1,FALSE),INDIRECT(M348&amp;"!$D$8"):INDIRECT(M348&amp;"!$h$17"),5,FALSE))/24,AB348)),"")</f>
        <v/>
      </c>
      <c r="Q348" s="446" t="str">
        <f ca="1">IFERROR(VLOOKUP($N348,INDIRECT(M348&amp;"!$N$283"):INDIRECT(M348&amp;"!$AS$297"),DAY($O$300)+1,FALSE),"")</f>
        <v/>
      </c>
      <c r="R348" s="444" t="str">
        <f ca="1">IFERROR(IF(T348&gt;0,VLOOKUP(VLOOKUP($N348,INDIRECT(M348&amp;"!$N$106"):INDIRECT(M348&amp;"!$AS$120"),DAY($O$300)+1,FALSE),INDIRECT(M348&amp;"!$D$8"):INDIRECT(M348&amp;"!$F$17"),2,FALSE),""),"")</f>
        <v/>
      </c>
      <c r="S348" s="445" t="str">
        <f ca="1">IFERROR((IF(T348=0,"",VLOOKUP(VLOOKUP($N348,INDIRECT(M348&amp;"!$N$106"):INDIRECT(M348&amp;"!$AS$120"),DAY($O$300)+1,FALSE),INDIRECT(M348&amp;"!$D$8"):INDIRECT(M348&amp;"!$F$17"),3,FALSE))*24+(T348-VLOOKUP(VLOOKUP($N348,INDIRECT(M348&amp;"!$N$106"):INDIRECT(M348&amp;"!$AS$120"),DAY($O$300)+1,FALSE),INDIRECT(M348&amp;"!$D$8"):INDIRECT(M348&amp;"!$h$17"),5,FALSE)))/24,"")</f>
        <v/>
      </c>
      <c r="T348" s="446" t="str">
        <f ca="1">IFERROR(VLOOKUP($N348,INDIRECT(M348&amp;"!$N$191"):INDIRECT(M348&amp;"!$AS$205"),DAY($O$300)+1,FALSE)+VLOOKUP($N348,INDIRECT(M348&amp;"!$N$212"):INDIRECT(M348&amp;"!$AS$226"),DAY($O$300)+1,FALSE),"")</f>
        <v/>
      </c>
      <c r="U348" s="392"/>
      <c r="V348" s="393"/>
      <c r="W348" s="394"/>
      <c r="X348"/>
      <c r="Y348"/>
      <c r="Z348" s="474" t="e">
        <f t="shared" ca="1" si="9"/>
        <v>#N/A</v>
      </c>
      <c r="AA348" s="475" t="e">
        <f t="shared" ca="1" si="9"/>
        <v>#N/A</v>
      </c>
      <c r="AB348" s="468"/>
      <c r="AC348"/>
    </row>
    <row r="349" spans="12:29" ht="20.100000000000001" customHeight="1">
      <c r="L349" s="345" t="e">
        <f t="shared" ca="1" si="8"/>
        <v>#N/A</v>
      </c>
      <c r="M349" s="443" t="e">
        <f t="shared" ca="1" si="6"/>
        <v>#N/A</v>
      </c>
      <c r="N349" s="391" t="e">
        <f ca="1">IF(M349=M348,INDEX(INDIRECT(M348&amp;"!$n$106"):INDIRECT(M348&amp;"!$n$120"),MATCH(N348,INDIRECT(M348&amp;"!$n$106"):INDIRECT(M348&amp;"!$n$120"),0)+1),INDIRECT(M349&amp;"!"&amp;ADDRESS(L349,COLUMN($N340),4)))</f>
        <v>#N/A</v>
      </c>
      <c r="O349" s="444" t="e">
        <f t="shared" ca="1" si="4"/>
        <v>#VALUE!</v>
      </c>
      <c r="P349" s="445" t="str">
        <f ca="1">IFERROR(IF(Q349=0,"",IF(AB349="",(VLOOKUP(VLOOKUP($N349,INDIRECT(M349&amp;"!$N$106"):INDIRECT(M349&amp;"!$AS$120"),DAY($O$300)+1,FALSE),INDIRECT(M349&amp;"!$D$8"):INDIRECT(M349&amp;"!$F$17"),3,FALSE)*24+VLOOKUP($N349,INDIRECT(M349&amp;"!$N$148"):INDIRECT(M349&amp;"!$AS$162"),DAY($O$300)+1,FALSE)-VLOOKUP(VLOOKUP($N349,INDIRECT(M349&amp;"!$N$106"):INDIRECT(M349&amp;"!$AS$120"),DAY($O$300)+1,FALSE),INDIRECT(M349&amp;"!$D$8"):INDIRECT(M349&amp;"!$h$17"),5,FALSE))/24,AB349)),"")</f>
        <v/>
      </c>
      <c r="Q349" s="446" t="str">
        <f ca="1">IFERROR(VLOOKUP($N349,INDIRECT(M349&amp;"!$N$283"):INDIRECT(M349&amp;"!$AS$297"),DAY($O$300)+1,FALSE),"")</f>
        <v/>
      </c>
      <c r="R349" s="444" t="str">
        <f ca="1">IFERROR(IF(T349&gt;0,VLOOKUP(VLOOKUP($N349,INDIRECT(M349&amp;"!$N$106"):INDIRECT(M349&amp;"!$AS$120"),DAY($O$300)+1,FALSE),INDIRECT(M349&amp;"!$D$8"):INDIRECT(M349&amp;"!$F$17"),2,FALSE),""),"")</f>
        <v/>
      </c>
      <c r="S349" s="445" t="str">
        <f ca="1">IFERROR((IF(T349=0,"",VLOOKUP(VLOOKUP($N349,INDIRECT(M349&amp;"!$N$106"):INDIRECT(M349&amp;"!$AS$120"),DAY($O$300)+1,FALSE),INDIRECT(M349&amp;"!$D$8"):INDIRECT(M349&amp;"!$F$17"),3,FALSE))*24+(T349-VLOOKUP(VLOOKUP($N349,INDIRECT(M349&amp;"!$N$106"):INDIRECT(M349&amp;"!$AS$120"),DAY($O$300)+1,FALSE),INDIRECT(M349&amp;"!$D$8"):INDIRECT(M349&amp;"!$h$17"),5,FALSE)))/24,"")</f>
        <v/>
      </c>
      <c r="T349" s="446" t="str">
        <f ca="1">IFERROR(VLOOKUP($N349,INDIRECT(M349&amp;"!$N$191"):INDIRECT(M349&amp;"!$AS$205"),DAY($O$300)+1,FALSE)+VLOOKUP($N349,INDIRECT(M349&amp;"!$N$212"):INDIRECT(M349&amp;"!$AS$226"),DAY($O$300)+1,FALSE),"")</f>
        <v/>
      </c>
      <c r="U349" s="392"/>
      <c r="V349" s="393"/>
      <c r="W349" s="394"/>
      <c r="X349"/>
      <c r="Y349"/>
      <c r="Z349" s="474" t="e">
        <f t="shared" ca="1" si="9"/>
        <v>#N/A</v>
      </c>
      <c r="AA349" s="475" t="e">
        <f t="shared" ca="1" si="9"/>
        <v>#N/A</v>
      </c>
      <c r="AB349" s="468"/>
      <c r="AC349"/>
    </row>
    <row r="350" spans="12:29" ht="20.100000000000001" customHeight="1">
      <c r="L350" s="345" t="e">
        <f t="shared" ca="1" si="8"/>
        <v>#N/A</v>
      </c>
      <c r="M350" s="443" t="e">
        <f t="shared" ca="1" si="6"/>
        <v>#N/A</v>
      </c>
      <c r="N350" s="391" t="e">
        <f ca="1">IF(M350=M349,INDEX(INDIRECT(M349&amp;"!$n$106"):INDIRECT(M349&amp;"!$n$120"),MATCH(N349,INDIRECT(M349&amp;"!$n$106"):INDIRECT(M349&amp;"!$n$120"),0)+1),INDIRECT(M350&amp;"!"&amp;ADDRESS(L350,COLUMN($N341),4)))</f>
        <v>#N/A</v>
      </c>
      <c r="O350" s="444" t="e">
        <f t="shared" ca="1" si="4"/>
        <v>#VALUE!</v>
      </c>
      <c r="P350" s="445" t="str">
        <f ca="1">IFERROR(IF(Q350=0,"",IF(AB350="",(VLOOKUP(VLOOKUP($N350,INDIRECT(M350&amp;"!$N$106"):INDIRECT(M350&amp;"!$AS$120"),DAY($O$300)+1,FALSE),INDIRECT(M350&amp;"!$D$8"):INDIRECT(M350&amp;"!$F$17"),3,FALSE)*24+VLOOKUP($N350,INDIRECT(M350&amp;"!$N$148"):INDIRECT(M350&amp;"!$AS$162"),DAY($O$300)+1,FALSE)-VLOOKUP(VLOOKUP($N350,INDIRECT(M350&amp;"!$N$106"):INDIRECT(M350&amp;"!$AS$120"),DAY($O$300)+1,FALSE),INDIRECT(M350&amp;"!$D$8"):INDIRECT(M350&amp;"!$h$17"),5,FALSE))/24,AB350)),"")</f>
        <v/>
      </c>
      <c r="Q350" s="446" t="str">
        <f ca="1">IFERROR(VLOOKUP($N350,INDIRECT(M350&amp;"!$N$283"):INDIRECT(M350&amp;"!$AS$297"),DAY($O$300)+1,FALSE),"")</f>
        <v/>
      </c>
      <c r="R350" s="444" t="str">
        <f ca="1">IFERROR(IF(T350&gt;0,VLOOKUP(VLOOKUP($N350,INDIRECT(M350&amp;"!$N$106"):INDIRECT(M350&amp;"!$AS$120"),DAY($O$300)+1,FALSE),INDIRECT(M350&amp;"!$D$8"):INDIRECT(M350&amp;"!$F$17"),2,FALSE),""),"")</f>
        <v/>
      </c>
      <c r="S350" s="445" t="str">
        <f ca="1">IFERROR((IF(T350=0,"",VLOOKUP(VLOOKUP($N350,INDIRECT(M350&amp;"!$N$106"):INDIRECT(M350&amp;"!$AS$120"),DAY($O$300)+1,FALSE),INDIRECT(M350&amp;"!$D$8"):INDIRECT(M350&amp;"!$F$17"),3,FALSE))*24+(T350-VLOOKUP(VLOOKUP($N350,INDIRECT(M350&amp;"!$N$106"):INDIRECT(M350&amp;"!$AS$120"),DAY($O$300)+1,FALSE),INDIRECT(M350&amp;"!$D$8"):INDIRECT(M350&amp;"!$h$17"),5,FALSE)))/24,"")</f>
        <v/>
      </c>
      <c r="T350" s="446" t="str">
        <f ca="1">IFERROR(VLOOKUP($N350,INDIRECT(M350&amp;"!$N$191"):INDIRECT(M350&amp;"!$AS$205"),DAY($O$300)+1,FALSE)+VLOOKUP($N350,INDIRECT(M350&amp;"!$N$212"):INDIRECT(M350&amp;"!$AS$226"),DAY($O$300)+1,FALSE),"")</f>
        <v/>
      </c>
      <c r="U350" s="392"/>
      <c r="V350" s="393"/>
      <c r="W350" s="394"/>
      <c r="X350"/>
      <c r="Y350"/>
      <c r="Z350" s="474" t="e">
        <f t="shared" ca="1" si="9"/>
        <v>#N/A</v>
      </c>
      <c r="AA350" s="475" t="e">
        <f t="shared" ca="1" si="9"/>
        <v>#N/A</v>
      </c>
      <c r="AB350" s="468"/>
      <c r="AC350"/>
    </row>
    <row r="351" spans="12:29" ht="20.100000000000001" customHeight="1">
      <c r="L351" s="345" t="e">
        <f ca="1">IF(M351=M350,L350+1,106)</f>
        <v>#N/A</v>
      </c>
      <c r="M351" s="443" t="e">
        <f t="shared" ca="1" si="6"/>
        <v>#N/A</v>
      </c>
      <c r="N351" s="391" t="e">
        <f ca="1">IF(M351=M350,INDEX(INDIRECT(M350&amp;"!$n$106"):INDIRECT(M350&amp;"!$n$120"),MATCH(N350,INDIRECT(M350&amp;"!$n$106"):INDIRECT(M350&amp;"!$n$120"),0)+1),INDIRECT(M351&amp;"!"&amp;ADDRESS(L351,COLUMN($N342),4)))</f>
        <v>#N/A</v>
      </c>
      <c r="O351" s="444" t="e">
        <f t="shared" ca="1" si="4"/>
        <v>#VALUE!</v>
      </c>
      <c r="P351" s="445" t="str">
        <f ca="1">IFERROR(IF(Q351=0,"",IF(AB351="",(VLOOKUP(VLOOKUP($N351,INDIRECT(M351&amp;"!$N$106"):INDIRECT(M351&amp;"!$AS$120"),DAY($O$300)+1,FALSE),INDIRECT(M351&amp;"!$D$8"):INDIRECT(M351&amp;"!$F$17"),3,FALSE)*24+VLOOKUP($N351,INDIRECT(M351&amp;"!$N$148"):INDIRECT(M351&amp;"!$AS$162"),DAY($O$300)+1,FALSE)-VLOOKUP(VLOOKUP($N351,INDIRECT(M351&amp;"!$N$106"):INDIRECT(M351&amp;"!$AS$120"),DAY($O$300)+1,FALSE),INDIRECT(M351&amp;"!$D$8"):INDIRECT(M351&amp;"!$h$17"),5,FALSE))/24,AB351)),"")</f>
        <v/>
      </c>
      <c r="Q351" s="446" t="str">
        <f ca="1">IFERROR(VLOOKUP($N351,INDIRECT(M351&amp;"!$N$283"):INDIRECT(M351&amp;"!$AS$297"),DAY($O$300)+1,FALSE),"")</f>
        <v/>
      </c>
      <c r="R351" s="444" t="str">
        <f ca="1">IFERROR(IF(T351&gt;0,VLOOKUP(VLOOKUP($N351,INDIRECT(M351&amp;"!$N$106"):INDIRECT(M351&amp;"!$AS$120"),DAY($O$300)+1,FALSE),INDIRECT(M351&amp;"!$D$8"):INDIRECT(M351&amp;"!$F$17"),2,FALSE),""),"")</f>
        <v/>
      </c>
      <c r="S351" s="445" t="str">
        <f ca="1">IFERROR((IF(T351=0,"",VLOOKUP(VLOOKUP($N351,INDIRECT(M351&amp;"!$N$106"):INDIRECT(M351&amp;"!$AS$120"),DAY($O$300)+1,FALSE),INDIRECT(M351&amp;"!$D$8"):INDIRECT(M351&amp;"!$F$17"),3,FALSE))*24+(T351-VLOOKUP(VLOOKUP($N351,INDIRECT(M351&amp;"!$N$106"):INDIRECT(M351&amp;"!$AS$120"),DAY($O$300)+1,FALSE),INDIRECT(M351&amp;"!$D$8"):INDIRECT(M351&amp;"!$h$17"),5,FALSE)))/24,"")</f>
        <v/>
      </c>
      <c r="T351" s="446" t="str">
        <f ca="1">IFERROR(VLOOKUP($N351,INDIRECT(M351&amp;"!$N$191"):INDIRECT(M351&amp;"!$AS$205"),DAY($O$300)+1,FALSE)+VLOOKUP($N351,INDIRECT(M351&amp;"!$N$212"):INDIRECT(M351&amp;"!$AS$226"),DAY($O$300)+1,FALSE),"")</f>
        <v/>
      </c>
      <c r="U351" s="392"/>
      <c r="V351" s="393"/>
      <c r="W351" s="394"/>
      <c r="X351"/>
      <c r="Y351"/>
      <c r="Z351" s="474" t="e">
        <f t="shared" ca="1" si="9"/>
        <v>#N/A</v>
      </c>
      <c r="AA351" s="475" t="e">
        <f t="shared" ca="1" si="9"/>
        <v>#N/A</v>
      </c>
      <c r="AB351" s="468"/>
      <c r="AC351"/>
    </row>
    <row r="352" spans="12:29" ht="20.100000000000001" customHeight="1">
      <c r="L352" s="345" t="e">
        <f t="shared" ref="L352:L364" ca="1" si="10">IF(M352=M351,L351+1,106)</f>
        <v>#N/A</v>
      </c>
      <c r="M352" s="443" t="e">
        <f t="shared" ca="1" si="6"/>
        <v>#N/A</v>
      </c>
      <c r="N352" s="391" t="e">
        <f ca="1">IF(M352=M351,INDEX(INDIRECT(M351&amp;"!$n$106"):INDIRECT(M351&amp;"!$n$120"),MATCH(N351,INDIRECT(M351&amp;"!$n$106"):INDIRECT(M351&amp;"!$n$120"),0)+1),INDIRECT(M352&amp;"!"&amp;ADDRESS(L352,COLUMN($N343),4)))</f>
        <v>#N/A</v>
      </c>
      <c r="O352" s="444" t="e">
        <f t="shared" ca="1" si="4"/>
        <v>#VALUE!</v>
      </c>
      <c r="P352" s="445" t="str">
        <f ca="1">IFERROR(IF(Q352=0,"",IF(AB352="",(VLOOKUP(VLOOKUP($N352,INDIRECT(M352&amp;"!$N$106"):INDIRECT(M352&amp;"!$AS$120"),DAY($O$300)+1,FALSE),INDIRECT(M352&amp;"!$D$8"):INDIRECT(M352&amp;"!$F$17"),3,FALSE)*24+VLOOKUP($N352,INDIRECT(M352&amp;"!$N$148"):INDIRECT(M352&amp;"!$AS$162"),DAY($O$300)+1,FALSE)-VLOOKUP(VLOOKUP($N352,INDIRECT(M352&amp;"!$N$106"):INDIRECT(M352&amp;"!$AS$120"),DAY($O$300)+1,FALSE),INDIRECT(M352&amp;"!$D$8"):INDIRECT(M352&amp;"!$h$17"),5,FALSE))/24,AB352)),"")</f>
        <v/>
      </c>
      <c r="Q352" s="446" t="str">
        <f ca="1">IFERROR(VLOOKUP($N352,INDIRECT(M352&amp;"!$N$283"):INDIRECT(M352&amp;"!$AS$297"),DAY($O$300)+1,FALSE),"")</f>
        <v/>
      </c>
      <c r="R352" s="444" t="str">
        <f ca="1">IFERROR(IF(T352&gt;0,VLOOKUP(VLOOKUP($N352,INDIRECT(M352&amp;"!$N$106"):INDIRECT(M352&amp;"!$AS$120"),DAY($O$300)+1,FALSE),INDIRECT(M352&amp;"!$D$8"):INDIRECT(M352&amp;"!$F$17"),2,FALSE),""),"")</f>
        <v/>
      </c>
      <c r="S352" s="445" t="str">
        <f ca="1">IFERROR((IF(T352=0,"",VLOOKUP(VLOOKUP($N352,INDIRECT(M352&amp;"!$N$106"):INDIRECT(M352&amp;"!$AS$120"),DAY($O$300)+1,FALSE),INDIRECT(M352&amp;"!$D$8"):INDIRECT(M352&amp;"!$F$17"),3,FALSE))*24+(T352-VLOOKUP(VLOOKUP($N352,INDIRECT(M352&amp;"!$N$106"):INDIRECT(M352&amp;"!$AS$120"),DAY($O$300)+1,FALSE),INDIRECT(M352&amp;"!$D$8"):INDIRECT(M352&amp;"!$h$17"),5,FALSE)))/24,"")</f>
        <v/>
      </c>
      <c r="T352" s="446" t="str">
        <f ca="1">IFERROR(VLOOKUP($N352,INDIRECT(M352&amp;"!$N$191"):INDIRECT(M352&amp;"!$AS$205"),DAY($O$300)+1,FALSE)+VLOOKUP($N352,INDIRECT(M352&amp;"!$N$212"):INDIRECT(M352&amp;"!$AS$226"),DAY($O$300)+1,FALSE),"")</f>
        <v/>
      </c>
      <c r="U352" s="392"/>
      <c r="V352" s="393"/>
      <c r="W352" s="394"/>
      <c r="X352"/>
      <c r="Y352"/>
      <c r="Z352" s="474" t="e">
        <f t="shared" ca="1" si="9"/>
        <v>#N/A</v>
      </c>
      <c r="AA352" s="475" t="e">
        <f t="shared" ca="1" si="9"/>
        <v>#N/A</v>
      </c>
      <c r="AB352" s="468"/>
      <c r="AC352"/>
    </row>
    <row r="353" spans="12:29" ht="20.100000000000001" customHeight="1">
      <c r="L353" s="345" t="e">
        <f t="shared" ca="1" si="10"/>
        <v>#N/A</v>
      </c>
      <c r="M353" s="443" t="e">
        <f t="shared" ca="1" si="6"/>
        <v>#N/A</v>
      </c>
      <c r="N353" s="391" t="e">
        <f ca="1">IF(M353=M352,INDEX(INDIRECT(M352&amp;"!$n$106"):INDIRECT(M352&amp;"!$n$120"),MATCH(N352,INDIRECT(M352&amp;"!$n$106"):INDIRECT(M352&amp;"!$n$120"),0)+1),INDIRECT(M353&amp;"!"&amp;ADDRESS(L353,COLUMN($N344),4)))</f>
        <v>#N/A</v>
      </c>
      <c r="O353" s="444" t="e">
        <f t="shared" ca="1" si="4"/>
        <v>#VALUE!</v>
      </c>
      <c r="P353" s="445" t="str">
        <f ca="1">IFERROR(IF(Q353=0,"",IF(AB353="",(VLOOKUP(VLOOKUP($N353,INDIRECT(M353&amp;"!$N$106"):INDIRECT(M353&amp;"!$AS$120"),DAY($O$300)+1,FALSE),INDIRECT(M353&amp;"!$D$8"):INDIRECT(M353&amp;"!$F$17"),3,FALSE)*24+VLOOKUP($N353,INDIRECT(M353&amp;"!$N$148"):INDIRECT(M353&amp;"!$AS$162"),DAY($O$300)+1,FALSE)-VLOOKUP(VLOOKUP($N353,INDIRECT(M353&amp;"!$N$106"):INDIRECT(M353&amp;"!$AS$120"),DAY($O$300)+1,FALSE),INDIRECT(M353&amp;"!$D$8"):INDIRECT(M353&amp;"!$h$17"),5,FALSE))/24,AB353)),"")</f>
        <v/>
      </c>
      <c r="Q353" s="446" t="str">
        <f ca="1">IFERROR(VLOOKUP($N353,INDIRECT(M353&amp;"!$N$283"):INDIRECT(M353&amp;"!$AS$297"),DAY($O$300)+1,FALSE),"")</f>
        <v/>
      </c>
      <c r="R353" s="444" t="str">
        <f ca="1">IFERROR(IF(T353&gt;0,VLOOKUP(VLOOKUP($N353,INDIRECT(M353&amp;"!$N$106"):INDIRECT(M353&amp;"!$AS$120"),DAY($O$300)+1,FALSE),INDIRECT(M353&amp;"!$D$8"):INDIRECT(M353&amp;"!$F$17"),2,FALSE),""),"")</f>
        <v/>
      </c>
      <c r="S353" s="445" t="str">
        <f ca="1">IFERROR((IF(T353=0,"",VLOOKUP(VLOOKUP($N353,INDIRECT(M353&amp;"!$N$106"):INDIRECT(M353&amp;"!$AS$120"),DAY($O$300)+1,FALSE),INDIRECT(M353&amp;"!$D$8"):INDIRECT(M353&amp;"!$F$17"),3,FALSE))*24+(T353-VLOOKUP(VLOOKUP($N353,INDIRECT(M353&amp;"!$N$106"):INDIRECT(M353&amp;"!$AS$120"),DAY($O$300)+1,FALSE),INDIRECT(M353&amp;"!$D$8"):INDIRECT(M353&amp;"!$h$17"),5,FALSE)))/24,"")</f>
        <v/>
      </c>
      <c r="T353" s="446" t="str">
        <f ca="1">IFERROR(VLOOKUP($N353,INDIRECT(M353&amp;"!$N$191"):INDIRECT(M353&amp;"!$AS$205"),DAY($O$300)+1,FALSE)+VLOOKUP($N353,INDIRECT(M353&amp;"!$N$212"):INDIRECT(M353&amp;"!$AS$226"),DAY($O$300)+1,FALSE),"")</f>
        <v/>
      </c>
      <c r="U353" s="392"/>
      <c r="V353" s="393"/>
      <c r="W353" s="394"/>
      <c r="X353"/>
      <c r="Y353"/>
      <c r="Z353" s="474" t="e">
        <f t="shared" ca="1" si="9"/>
        <v>#N/A</v>
      </c>
      <c r="AA353" s="475" t="e">
        <f t="shared" ca="1" si="9"/>
        <v>#N/A</v>
      </c>
      <c r="AB353" s="468"/>
      <c r="AC353"/>
    </row>
    <row r="354" spans="12:29" ht="20.100000000000001" customHeight="1">
      <c r="L354" s="345" t="e">
        <f t="shared" ca="1" si="10"/>
        <v>#N/A</v>
      </c>
      <c r="M354" s="443" t="e">
        <f t="shared" ca="1" si="6"/>
        <v>#N/A</v>
      </c>
      <c r="N354" s="391" t="e">
        <f ca="1">IF(M354=M353,INDEX(INDIRECT(M353&amp;"!$n$106"):INDIRECT(M353&amp;"!$n$120"),MATCH(N353,INDIRECT(M353&amp;"!$n$106"):INDIRECT(M353&amp;"!$n$120"),0)+1),INDIRECT(M354&amp;"!"&amp;ADDRESS(L354,COLUMN($N345),4)))</f>
        <v>#N/A</v>
      </c>
      <c r="O354" s="444" t="e">
        <f t="shared" ca="1" si="4"/>
        <v>#VALUE!</v>
      </c>
      <c r="P354" s="445" t="str">
        <f ca="1">IFERROR(IF(Q354=0,"",IF(AB354="",(VLOOKUP(VLOOKUP($N354,INDIRECT(M354&amp;"!$N$106"):INDIRECT(M354&amp;"!$AS$120"),DAY($O$300)+1,FALSE),INDIRECT(M354&amp;"!$D$8"):INDIRECT(M354&amp;"!$F$17"),3,FALSE)*24+VLOOKUP($N354,INDIRECT(M354&amp;"!$N$148"):INDIRECT(M354&amp;"!$AS$162"),DAY($O$300)+1,FALSE)-VLOOKUP(VLOOKUP($N354,INDIRECT(M354&amp;"!$N$106"):INDIRECT(M354&amp;"!$AS$120"),DAY($O$300)+1,FALSE),INDIRECT(M354&amp;"!$D$8"):INDIRECT(M354&amp;"!$h$17"),5,FALSE))/24,AB354)),"")</f>
        <v/>
      </c>
      <c r="Q354" s="446" t="str">
        <f ca="1">IFERROR(VLOOKUP($N354,INDIRECT(M354&amp;"!$N$283"):INDIRECT(M354&amp;"!$AS$297"),DAY($O$300)+1,FALSE),"")</f>
        <v/>
      </c>
      <c r="R354" s="444" t="str">
        <f ca="1">IFERROR(IF(T354&gt;0,VLOOKUP(VLOOKUP($N354,INDIRECT(M354&amp;"!$N$106"):INDIRECT(M354&amp;"!$AS$120"),DAY($O$300)+1,FALSE),INDIRECT(M354&amp;"!$D$8"):INDIRECT(M354&amp;"!$F$17"),2,FALSE),""),"")</f>
        <v/>
      </c>
      <c r="S354" s="445" t="str">
        <f ca="1">IFERROR((IF(T354=0,"",VLOOKUP(VLOOKUP($N354,INDIRECT(M354&amp;"!$N$106"):INDIRECT(M354&amp;"!$AS$120"),DAY($O$300)+1,FALSE),INDIRECT(M354&amp;"!$D$8"):INDIRECT(M354&amp;"!$F$17"),3,FALSE))*24+(T354-VLOOKUP(VLOOKUP($N354,INDIRECT(M354&amp;"!$N$106"):INDIRECT(M354&amp;"!$AS$120"),DAY($O$300)+1,FALSE),INDIRECT(M354&amp;"!$D$8"):INDIRECT(M354&amp;"!$h$17"),5,FALSE)))/24,"")</f>
        <v/>
      </c>
      <c r="T354" s="446" t="str">
        <f ca="1">IFERROR(VLOOKUP($N354,INDIRECT(M354&amp;"!$N$191"):INDIRECT(M354&amp;"!$AS$205"),DAY($O$300)+1,FALSE)+VLOOKUP($N354,INDIRECT(M354&amp;"!$N$212"):INDIRECT(M354&amp;"!$AS$226"),DAY($O$300)+1,FALSE),"")</f>
        <v/>
      </c>
      <c r="U354" s="392"/>
      <c r="V354" s="393"/>
      <c r="W354" s="394"/>
      <c r="X354"/>
      <c r="Y354"/>
      <c r="Z354" s="474" t="e">
        <f t="shared" ca="1" si="9"/>
        <v>#N/A</v>
      </c>
      <c r="AA354" s="475" t="e">
        <f t="shared" ca="1" si="9"/>
        <v>#N/A</v>
      </c>
      <c r="AB354" s="468"/>
      <c r="AC354"/>
    </row>
    <row r="355" spans="12:29" ht="20.100000000000001" customHeight="1">
      <c r="L355" s="345" t="e">
        <f t="shared" ca="1" si="10"/>
        <v>#N/A</v>
      </c>
      <c r="M355" s="443" t="e">
        <f t="shared" ca="1" si="6"/>
        <v>#N/A</v>
      </c>
      <c r="N355" s="391" t="e">
        <f ca="1">IF(M355=M354,INDEX(INDIRECT(M354&amp;"!$n$106"):INDIRECT(M354&amp;"!$n$120"),MATCH(N354,INDIRECT(M354&amp;"!$n$106"):INDIRECT(M354&amp;"!$n$120"),0)+1),INDIRECT(M355&amp;"!"&amp;ADDRESS(L355,COLUMN($N346),4)))</f>
        <v>#N/A</v>
      </c>
      <c r="O355" s="444" t="e">
        <f t="shared" ca="1" si="4"/>
        <v>#VALUE!</v>
      </c>
      <c r="P355" s="445" t="str">
        <f ca="1">IFERROR(IF(Q355=0,"",IF(AB355="",(VLOOKUP(VLOOKUP($N355,INDIRECT(M355&amp;"!$N$106"):INDIRECT(M355&amp;"!$AS$120"),DAY($O$300)+1,FALSE),INDIRECT(M355&amp;"!$D$8"):INDIRECT(M355&amp;"!$F$17"),3,FALSE)*24+VLOOKUP($N355,INDIRECT(M355&amp;"!$N$148"):INDIRECT(M355&amp;"!$AS$162"),DAY($O$300)+1,FALSE)-VLOOKUP(VLOOKUP($N355,INDIRECT(M355&amp;"!$N$106"):INDIRECT(M355&amp;"!$AS$120"),DAY($O$300)+1,FALSE),INDIRECT(M355&amp;"!$D$8"):INDIRECT(M355&amp;"!$h$17"),5,FALSE))/24,AB355)),"")</f>
        <v/>
      </c>
      <c r="Q355" s="446" t="str">
        <f ca="1">IFERROR(VLOOKUP($N355,INDIRECT(M355&amp;"!$N$283"):INDIRECT(M355&amp;"!$AS$297"),DAY($O$300)+1,FALSE),"")</f>
        <v/>
      </c>
      <c r="R355" s="444" t="str">
        <f ca="1">IFERROR(IF(T355&gt;0,VLOOKUP(VLOOKUP($N355,INDIRECT(M355&amp;"!$N$106"):INDIRECT(M355&amp;"!$AS$120"),DAY($O$300)+1,FALSE),INDIRECT(M355&amp;"!$D$8"):INDIRECT(M355&amp;"!$F$17"),2,FALSE),""),"")</f>
        <v/>
      </c>
      <c r="S355" s="445" t="str">
        <f ca="1">IFERROR((IF(T355=0,"",VLOOKUP(VLOOKUP($N355,INDIRECT(M355&amp;"!$N$106"):INDIRECT(M355&amp;"!$AS$120"),DAY($O$300)+1,FALSE),INDIRECT(M355&amp;"!$D$8"):INDIRECT(M355&amp;"!$F$17"),3,FALSE))*24+(T355-VLOOKUP(VLOOKUP($N355,INDIRECT(M355&amp;"!$N$106"):INDIRECT(M355&amp;"!$AS$120"),DAY($O$300)+1,FALSE),INDIRECT(M355&amp;"!$D$8"):INDIRECT(M355&amp;"!$h$17"),5,FALSE)))/24,"")</f>
        <v/>
      </c>
      <c r="T355" s="446" t="str">
        <f ca="1">IFERROR(VLOOKUP($N355,INDIRECT(M355&amp;"!$N$191"):INDIRECT(M355&amp;"!$AS$205"),DAY($O$300)+1,FALSE)+VLOOKUP($N355,INDIRECT(M355&amp;"!$N$212"):INDIRECT(M355&amp;"!$AS$226"),DAY($O$300)+1,FALSE),"")</f>
        <v/>
      </c>
      <c r="U355" s="392"/>
      <c r="V355" s="393"/>
      <c r="W355" s="394"/>
      <c r="X355"/>
      <c r="Y355"/>
      <c r="Z355" s="474" t="e">
        <f t="shared" ca="1" si="9"/>
        <v>#N/A</v>
      </c>
      <c r="AA355" s="475" t="e">
        <f t="shared" ca="1" si="9"/>
        <v>#N/A</v>
      </c>
      <c r="AB355" s="468"/>
      <c r="AC355"/>
    </row>
    <row r="356" spans="12:29" ht="20.100000000000001" customHeight="1">
      <c r="L356" s="345" t="e">
        <f t="shared" ca="1" si="10"/>
        <v>#N/A</v>
      </c>
      <c r="M356" s="443" t="e">
        <f t="shared" ca="1" si="6"/>
        <v>#N/A</v>
      </c>
      <c r="N356" s="391" t="e">
        <f ca="1">IF(M356=M355,INDEX(INDIRECT(M355&amp;"!$n$106"):INDIRECT(M355&amp;"!$n$120"),MATCH(N355,INDIRECT(M355&amp;"!$n$106"):INDIRECT(M355&amp;"!$n$120"),0)+1),INDIRECT(M356&amp;"!"&amp;ADDRESS(L356,COLUMN($N347),4)))</f>
        <v>#N/A</v>
      </c>
      <c r="O356" s="444" t="e">
        <f t="shared" ca="1" si="4"/>
        <v>#VALUE!</v>
      </c>
      <c r="P356" s="445" t="str">
        <f ca="1">IFERROR(IF(Q356=0,"",IF(AB356="",(VLOOKUP(VLOOKUP($N356,INDIRECT(M356&amp;"!$N$106"):INDIRECT(M356&amp;"!$AS$120"),DAY($O$300)+1,FALSE),INDIRECT(M356&amp;"!$D$8"):INDIRECT(M356&amp;"!$F$17"),3,FALSE)*24+VLOOKUP($N356,INDIRECT(M356&amp;"!$N$148"):INDIRECT(M356&amp;"!$AS$162"),DAY($O$300)+1,FALSE)-VLOOKUP(VLOOKUP($N356,INDIRECT(M356&amp;"!$N$106"):INDIRECT(M356&amp;"!$AS$120"),DAY($O$300)+1,FALSE),INDIRECT(M356&amp;"!$D$8"):INDIRECT(M356&amp;"!$h$17"),5,FALSE))/24,AB356)),"")</f>
        <v/>
      </c>
      <c r="Q356" s="446" t="str">
        <f ca="1">IFERROR(VLOOKUP($N356,INDIRECT(M356&amp;"!$N$283"):INDIRECT(M356&amp;"!$AS$297"),DAY($O$300)+1,FALSE),"")</f>
        <v/>
      </c>
      <c r="R356" s="444" t="str">
        <f ca="1">IFERROR(IF(T356&gt;0,VLOOKUP(VLOOKUP($N356,INDIRECT(M356&amp;"!$N$106"):INDIRECT(M356&amp;"!$AS$120"),DAY($O$300)+1,FALSE),INDIRECT(M356&amp;"!$D$8"):INDIRECT(M356&amp;"!$F$17"),2,FALSE),""),"")</f>
        <v/>
      </c>
      <c r="S356" s="445" t="str">
        <f ca="1">IFERROR((IF(T356=0,"",VLOOKUP(VLOOKUP($N356,INDIRECT(M356&amp;"!$N$106"):INDIRECT(M356&amp;"!$AS$120"),DAY($O$300)+1,FALSE),INDIRECT(M356&amp;"!$D$8"):INDIRECT(M356&amp;"!$F$17"),3,FALSE))*24+(T356-VLOOKUP(VLOOKUP($N356,INDIRECT(M356&amp;"!$N$106"):INDIRECT(M356&amp;"!$AS$120"),DAY($O$300)+1,FALSE),INDIRECT(M356&amp;"!$D$8"):INDIRECT(M356&amp;"!$h$17"),5,FALSE)))/24,"")</f>
        <v/>
      </c>
      <c r="T356" s="446" t="str">
        <f ca="1">IFERROR(VLOOKUP($N356,INDIRECT(M356&amp;"!$N$191"):INDIRECT(M356&amp;"!$AS$205"),DAY($O$300)+1,FALSE)+VLOOKUP($N356,INDIRECT(M356&amp;"!$N$212"):INDIRECT(M356&amp;"!$AS$226"),DAY($O$300)+1,FALSE),"")</f>
        <v/>
      </c>
      <c r="U356" s="392"/>
      <c r="V356" s="393"/>
      <c r="W356" s="394"/>
      <c r="X356"/>
      <c r="Y356"/>
      <c r="Z356" s="474" t="e">
        <f t="shared" ca="1" si="9"/>
        <v>#N/A</v>
      </c>
      <c r="AA356" s="475" t="e">
        <f t="shared" ca="1" si="9"/>
        <v>#N/A</v>
      </c>
      <c r="AB356" s="468"/>
      <c r="AC356"/>
    </row>
    <row r="357" spans="12:29" ht="20.100000000000001" customHeight="1">
      <c r="L357" s="345" t="e">
        <f t="shared" ca="1" si="10"/>
        <v>#N/A</v>
      </c>
      <c r="M357" s="443" t="e">
        <f t="shared" ca="1" si="6"/>
        <v>#N/A</v>
      </c>
      <c r="N357" s="391" t="e">
        <f ca="1">IF(M357=M356,INDEX(INDIRECT(M356&amp;"!$n$106"):INDIRECT(M356&amp;"!$n$120"),MATCH(N356,INDIRECT(M356&amp;"!$n$106"):INDIRECT(M356&amp;"!$n$120"),0)+1),INDIRECT(M357&amp;"!"&amp;ADDRESS(L357,COLUMN($N348),4)))</f>
        <v>#N/A</v>
      </c>
      <c r="O357" s="444" t="e">
        <f t="shared" ca="1" si="4"/>
        <v>#VALUE!</v>
      </c>
      <c r="P357" s="445" t="str">
        <f ca="1">IFERROR(IF(Q357=0,"",IF(AB357="",(VLOOKUP(VLOOKUP($N357,INDIRECT(M357&amp;"!$N$106"):INDIRECT(M357&amp;"!$AS$120"),DAY($O$300)+1,FALSE),INDIRECT(M357&amp;"!$D$8"):INDIRECT(M357&amp;"!$F$17"),3,FALSE)*24+VLOOKUP($N357,INDIRECT(M357&amp;"!$N$148"):INDIRECT(M357&amp;"!$AS$162"),DAY($O$300)+1,FALSE)-VLOOKUP(VLOOKUP($N357,INDIRECT(M357&amp;"!$N$106"):INDIRECT(M357&amp;"!$AS$120"),DAY($O$300)+1,FALSE),INDIRECT(M357&amp;"!$D$8"):INDIRECT(M357&amp;"!$h$17"),5,FALSE))/24,AB357)),"")</f>
        <v/>
      </c>
      <c r="Q357" s="446" t="str">
        <f ca="1">IFERROR(VLOOKUP($N357,INDIRECT(M357&amp;"!$N$283"):INDIRECT(M357&amp;"!$AS$297"),DAY($O$300)+1,FALSE),"")</f>
        <v/>
      </c>
      <c r="R357" s="444" t="str">
        <f ca="1">IFERROR(IF(T357&gt;0,VLOOKUP(VLOOKUP($N357,INDIRECT(M357&amp;"!$N$106"):INDIRECT(M357&amp;"!$AS$120"),DAY($O$300)+1,FALSE),INDIRECT(M357&amp;"!$D$8"):INDIRECT(M357&amp;"!$F$17"),2,FALSE),""),"")</f>
        <v/>
      </c>
      <c r="S357" s="445" t="str">
        <f ca="1">IFERROR((IF(T357=0,"",VLOOKUP(VLOOKUP($N357,INDIRECT(M357&amp;"!$N$106"):INDIRECT(M357&amp;"!$AS$120"),DAY($O$300)+1,FALSE),INDIRECT(M357&amp;"!$D$8"):INDIRECT(M357&amp;"!$F$17"),3,FALSE))*24+(T357-VLOOKUP(VLOOKUP($N357,INDIRECT(M357&amp;"!$N$106"):INDIRECT(M357&amp;"!$AS$120"),DAY($O$300)+1,FALSE),INDIRECT(M357&amp;"!$D$8"):INDIRECT(M357&amp;"!$h$17"),5,FALSE)))/24,"")</f>
        <v/>
      </c>
      <c r="T357" s="446" t="str">
        <f ca="1">IFERROR(VLOOKUP($N357,INDIRECT(M357&amp;"!$N$191"):INDIRECT(M357&amp;"!$AS$205"),DAY($O$300)+1,FALSE)+VLOOKUP($N357,INDIRECT(M357&amp;"!$N$212"):INDIRECT(M357&amp;"!$AS$226"),DAY($O$300)+1,FALSE),"")</f>
        <v/>
      </c>
      <c r="U357" s="392"/>
      <c r="V357" s="393"/>
      <c r="W357" s="394"/>
      <c r="X357"/>
      <c r="Y357"/>
      <c r="Z357" s="474" t="e">
        <f t="shared" ca="1" si="9"/>
        <v>#N/A</v>
      </c>
      <c r="AA357" s="475" t="e">
        <f t="shared" ca="1" si="9"/>
        <v>#N/A</v>
      </c>
      <c r="AB357" s="468"/>
      <c r="AC357"/>
    </row>
    <row r="358" spans="12:29" ht="20.100000000000001" customHeight="1">
      <c r="L358" s="345" t="e">
        <f t="shared" ca="1" si="10"/>
        <v>#N/A</v>
      </c>
      <c r="M358" s="443" t="e">
        <f t="shared" ca="1" si="6"/>
        <v>#N/A</v>
      </c>
      <c r="N358" s="391" t="e">
        <f ca="1">IF(M358=M357,INDEX(INDIRECT(M357&amp;"!$n$106"):INDIRECT(M357&amp;"!$n$120"),MATCH(N357,INDIRECT(M357&amp;"!$n$106"):INDIRECT(M357&amp;"!$n$120"),0)+1),INDIRECT(M358&amp;"!"&amp;ADDRESS(L358,COLUMN($N349),4)))</f>
        <v>#N/A</v>
      </c>
      <c r="O358" s="444" t="e">
        <f t="shared" ca="1" si="4"/>
        <v>#VALUE!</v>
      </c>
      <c r="P358" s="445" t="str">
        <f ca="1">IFERROR(IF(Q358=0,"",IF(AB358="",(VLOOKUP(VLOOKUP($N358,INDIRECT(M358&amp;"!$N$106"):INDIRECT(M358&amp;"!$AS$120"),DAY($O$300)+1,FALSE),INDIRECT(M358&amp;"!$D$8"):INDIRECT(M358&amp;"!$F$17"),3,FALSE)*24+VLOOKUP($N358,INDIRECT(M358&amp;"!$N$148"):INDIRECT(M358&amp;"!$AS$162"),DAY($O$300)+1,FALSE)-VLOOKUP(VLOOKUP($N358,INDIRECT(M358&amp;"!$N$106"):INDIRECT(M358&amp;"!$AS$120"),DAY($O$300)+1,FALSE),INDIRECT(M358&amp;"!$D$8"):INDIRECT(M358&amp;"!$h$17"),5,FALSE))/24,AB358)),"")</f>
        <v/>
      </c>
      <c r="Q358" s="446" t="str">
        <f ca="1">IFERROR(VLOOKUP($N358,INDIRECT(M358&amp;"!$N$283"):INDIRECT(M358&amp;"!$AS$297"),DAY($O$300)+1,FALSE),"")</f>
        <v/>
      </c>
      <c r="R358" s="444" t="str">
        <f ca="1">IFERROR(IF(T358&gt;0,VLOOKUP(VLOOKUP($N358,INDIRECT(M358&amp;"!$N$106"):INDIRECT(M358&amp;"!$AS$120"),DAY($O$300)+1,FALSE),INDIRECT(M358&amp;"!$D$8"):INDIRECT(M358&amp;"!$F$17"),2,FALSE),""),"")</f>
        <v/>
      </c>
      <c r="S358" s="445" t="str">
        <f ca="1">IFERROR((IF(T358=0,"",VLOOKUP(VLOOKUP($N358,INDIRECT(M358&amp;"!$N$106"):INDIRECT(M358&amp;"!$AS$120"),DAY($O$300)+1,FALSE),INDIRECT(M358&amp;"!$D$8"):INDIRECT(M358&amp;"!$F$17"),3,FALSE))*24+(T358-VLOOKUP(VLOOKUP($N358,INDIRECT(M358&amp;"!$N$106"):INDIRECT(M358&amp;"!$AS$120"),DAY($O$300)+1,FALSE),INDIRECT(M358&amp;"!$D$8"):INDIRECT(M358&amp;"!$h$17"),5,FALSE)))/24,"")</f>
        <v/>
      </c>
      <c r="T358" s="446" t="str">
        <f ca="1">IFERROR(VLOOKUP($N358,INDIRECT(M358&amp;"!$N$191"):INDIRECT(M358&amp;"!$AS$205"),DAY($O$300)+1,FALSE)+VLOOKUP($N358,INDIRECT(M358&amp;"!$N$212"):INDIRECT(M358&amp;"!$AS$226"),DAY($O$300)+1,FALSE),"")</f>
        <v/>
      </c>
      <c r="U358" s="392"/>
      <c r="V358" s="393"/>
      <c r="W358" s="394"/>
      <c r="X358"/>
      <c r="Y358"/>
      <c r="Z358" s="474" t="e">
        <f t="shared" ca="1" si="9"/>
        <v>#N/A</v>
      </c>
      <c r="AA358" s="475" t="e">
        <f t="shared" ca="1" si="9"/>
        <v>#N/A</v>
      </c>
      <c r="AB358" s="468"/>
      <c r="AC358"/>
    </row>
    <row r="359" spans="12:29" ht="20.100000000000001" customHeight="1">
      <c r="L359" s="345" t="e">
        <f t="shared" ca="1" si="10"/>
        <v>#N/A</v>
      </c>
      <c r="M359" s="443" t="e">
        <f t="shared" ca="1" si="6"/>
        <v>#N/A</v>
      </c>
      <c r="N359" s="391" t="e">
        <f ca="1">IF(M359=M358,INDEX(INDIRECT(M358&amp;"!$n$106"):INDIRECT(M358&amp;"!$n$120"),MATCH(N358,INDIRECT(M358&amp;"!$n$106"):INDIRECT(M358&amp;"!$n$120"),0)+1),INDIRECT(M359&amp;"!"&amp;ADDRESS(L359,COLUMN($N350),4)))</f>
        <v>#N/A</v>
      </c>
      <c r="O359" s="444" t="e">
        <f t="shared" ca="1" si="4"/>
        <v>#VALUE!</v>
      </c>
      <c r="P359" s="445" t="str">
        <f ca="1">IFERROR(IF(Q359=0,"",IF(AB359="",(VLOOKUP(VLOOKUP($N359,INDIRECT(M359&amp;"!$N$106"):INDIRECT(M359&amp;"!$AS$120"),DAY($O$300)+1,FALSE),INDIRECT(M359&amp;"!$D$8"):INDIRECT(M359&amp;"!$F$17"),3,FALSE)*24+VLOOKUP($N359,INDIRECT(M359&amp;"!$N$148"):INDIRECT(M359&amp;"!$AS$162"),DAY($O$300)+1,FALSE)-VLOOKUP(VLOOKUP($N359,INDIRECT(M359&amp;"!$N$106"):INDIRECT(M359&amp;"!$AS$120"),DAY($O$300)+1,FALSE),INDIRECT(M359&amp;"!$D$8"):INDIRECT(M359&amp;"!$h$17"),5,FALSE))/24,AB359)),"")</f>
        <v/>
      </c>
      <c r="Q359" s="446" t="str">
        <f ca="1">IFERROR(VLOOKUP($N359,INDIRECT(M359&amp;"!$N$283"):INDIRECT(M359&amp;"!$AS$297"),DAY($O$300)+1,FALSE),"")</f>
        <v/>
      </c>
      <c r="R359" s="444" t="str">
        <f ca="1">IFERROR(IF(T359&gt;0,VLOOKUP(VLOOKUP($N359,INDIRECT(M359&amp;"!$N$106"):INDIRECT(M359&amp;"!$AS$120"),DAY($O$300)+1,FALSE),INDIRECT(M359&amp;"!$D$8"):INDIRECT(M359&amp;"!$F$17"),2,FALSE),""),"")</f>
        <v/>
      </c>
      <c r="S359" s="445" t="str">
        <f ca="1">IFERROR((IF(T359=0,"",VLOOKUP(VLOOKUP($N359,INDIRECT(M359&amp;"!$N$106"):INDIRECT(M359&amp;"!$AS$120"),DAY($O$300)+1,FALSE),INDIRECT(M359&amp;"!$D$8"):INDIRECT(M359&amp;"!$F$17"),3,FALSE))*24+(T359-VLOOKUP(VLOOKUP($N359,INDIRECT(M359&amp;"!$N$106"):INDIRECT(M359&amp;"!$AS$120"),DAY($O$300)+1,FALSE),INDIRECT(M359&amp;"!$D$8"):INDIRECT(M359&amp;"!$h$17"),5,FALSE)))/24,"")</f>
        <v/>
      </c>
      <c r="T359" s="446" t="str">
        <f ca="1">IFERROR(VLOOKUP($N359,INDIRECT(M359&amp;"!$N$191"):INDIRECT(M359&amp;"!$AS$205"),DAY($O$300)+1,FALSE)+VLOOKUP($N359,INDIRECT(M359&amp;"!$N$212"):INDIRECT(M359&amp;"!$AS$226"),DAY($O$300)+1,FALSE),"")</f>
        <v/>
      </c>
      <c r="U359" s="392"/>
      <c r="V359" s="393"/>
      <c r="W359" s="394"/>
      <c r="X359"/>
      <c r="Y359"/>
      <c r="Z359" s="474" t="e">
        <f t="shared" ca="1" si="9"/>
        <v>#N/A</v>
      </c>
      <c r="AA359" s="475" t="e">
        <f t="shared" ca="1" si="9"/>
        <v>#N/A</v>
      </c>
      <c r="AB359" s="468"/>
      <c r="AC359"/>
    </row>
    <row r="360" spans="12:29" ht="20.100000000000001" customHeight="1">
      <c r="L360" s="345" t="e">
        <f t="shared" ca="1" si="10"/>
        <v>#N/A</v>
      </c>
      <c r="M360" s="443" t="e">
        <f t="shared" ca="1" si="6"/>
        <v>#N/A</v>
      </c>
      <c r="N360" s="391" t="e">
        <f ca="1">IF(M360=M359,INDEX(INDIRECT(M359&amp;"!$n$106"):INDIRECT(M359&amp;"!$n$120"),MATCH(N359,INDIRECT(M359&amp;"!$n$106"):INDIRECT(M359&amp;"!$n$120"),0)+1),INDIRECT(M360&amp;"!"&amp;ADDRESS(L360,COLUMN($N351),4)))</f>
        <v>#N/A</v>
      </c>
      <c r="O360" s="444" t="e">
        <f t="shared" ca="1" si="4"/>
        <v>#VALUE!</v>
      </c>
      <c r="P360" s="445" t="str">
        <f ca="1">IFERROR(IF(Q360=0,"",IF(AB360="",(VLOOKUP(VLOOKUP($N360,INDIRECT(M360&amp;"!$N$106"):INDIRECT(M360&amp;"!$AS$120"),DAY($O$300)+1,FALSE),INDIRECT(M360&amp;"!$D$8"):INDIRECT(M360&amp;"!$F$17"),3,FALSE)*24+VLOOKUP($N360,INDIRECT(M360&amp;"!$N$148"):INDIRECT(M360&amp;"!$AS$162"),DAY($O$300)+1,FALSE)-VLOOKUP(VLOOKUP($N360,INDIRECT(M360&amp;"!$N$106"):INDIRECT(M360&amp;"!$AS$120"),DAY($O$300)+1,FALSE),INDIRECT(M360&amp;"!$D$8"):INDIRECT(M360&amp;"!$h$17"),5,FALSE))/24,AB360)),"")</f>
        <v/>
      </c>
      <c r="Q360" s="446" t="str">
        <f ca="1">IFERROR(VLOOKUP($N360,INDIRECT(M360&amp;"!$N$283"):INDIRECT(M360&amp;"!$AS$297"),DAY($O$300)+1,FALSE),"")</f>
        <v/>
      </c>
      <c r="R360" s="444" t="str">
        <f ca="1">IFERROR(IF(T360&gt;0,VLOOKUP(VLOOKUP($N360,INDIRECT(M360&amp;"!$N$106"):INDIRECT(M360&amp;"!$AS$120"),DAY($O$300)+1,FALSE),INDIRECT(M360&amp;"!$D$8"):INDIRECT(M360&amp;"!$F$17"),2,FALSE),""),"")</f>
        <v/>
      </c>
      <c r="S360" s="445" t="str">
        <f ca="1">IFERROR((IF(T360=0,"",VLOOKUP(VLOOKUP($N360,INDIRECT(M360&amp;"!$N$106"):INDIRECT(M360&amp;"!$AS$120"),DAY($O$300)+1,FALSE),INDIRECT(M360&amp;"!$D$8"):INDIRECT(M360&amp;"!$F$17"),3,FALSE))*24+(T360-VLOOKUP(VLOOKUP($N360,INDIRECT(M360&amp;"!$N$106"):INDIRECT(M360&amp;"!$AS$120"),DAY($O$300)+1,FALSE),INDIRECT(M360&amp;"!$D$8"):INDIRECT(M360&amp;"!$h$17"),5,FALSE)))/24,"")</f>
        <v/>
      </c>
      <c r="T360" s="446" t="str">
        <f ca="1">IFERROR(VLOOKUP($N360,INDIRECT(M360&amp;"!$N$191"):INDIRECT(M360&amp;"!$AS$205"),DAY($O$300)+1,FALSE)+VLOOKUP($N360,INDIRECT(M360&amp;"!$N$212"):INDIRECT(M360&amp;"!$AS$226"),DAY($O$300)+1,FALSE),"")</f>
        <v/>
      </c>
      <c r="U360" s="392"/>
      <c r="V360" s="393"/>
      <c r="W360" s="394"/>
      <c r="X360"/>
      <c r="Y360"/>
      <c r="Z360" s="474" t="e">
        <f t="shared" ca="1" si="9"/>
        <v>#N/A</v>
      </c>
      <c r="AA360" s="475" t="e">
        <f t="shared" ca="1" si="9"/>
        <v>#N/A</v>
      </c>
      <c r="AB360" s="468"/>
      <c r="AC360"/>
    </row>
    <row r="361" spans="12:29" ht="20.100000000000001" customHeight="1">
      <c r="L361" s="345" t="e">
        <f t="shared" ca="1" si="10"/>
        <v>#N/A</v>
      </c>
      <c r="M361" s="443" t="e">
        <f t="shared" ca="1" si="6"/>
        <v>#N/A</v>
      </c>
      <c r="N361" s="391" t="e">
        <f ca="1">IF(M361=M360,INDEX(INDIRECT(M360&amp;"!$n$106"):INDIRECT(M360&amp;"!$n$120"),MATCH(N360,INDIRECT(M360&amp;"!$n$106"):INDIRECT(M360&amp;"!$n$120"),0)+1),INDIRECT(M361&amp;"!"&amp;ADDRESS(L361,COLUMN($N352),4)))</f>
        <v>#N/A</v>
      </c>
      <c r="O361" s="444" t="e">
        <f t="shared" ca="1" si="4"/>
        <v>#VALUE!</v>
      </c>
      <c r="P361" s="445" t="str">
        <f ca="1">IFERROR(IF(Q361=0,"",IF(AB361="",(VLOOKUP(VLOOKUP($N361,INDIRECT(M361&amp;"!$N$106"):INDIRECT(M361&amp;"!$AS$120"),DAY($O$300)+1,FALSE),INDIRECT(M361&amp;"!$D$8"):INDIRECT(M361&amp;"!$F$17"),3,FALSE)*24+VLOOKUP($N361,INDIRECT(M361&amp;"!$N$148"):INDIRECT(M361&amp;"!$AS$162"),DAY($O$300)+1,FALSE)-VLOOKUP(VLOOKUP($N361,INDIRECT(M361&amp;"!$N$106"):INDIRECT(M361&amp;"!$AS$120"),DAY($O$300)+1,FALSE),INDIRECT(M361&amp;"!$D$8"):INDIRECT(M361&amp;"!$h$17"),5,FALSE))/24,AB361)),"")</f>
        <v/>
      </c>
      <c r="Q361" s="446" t="str">
        <f ca="1">IFERROR(VLOOKUP($N361,INDIRECT(M361&amp;"!$N$283"):INDIRECT(M361&amp;"!$AS$297"),DAY($O$300)+1,FALSE),"")</f>
        <v/>
      </c>
      <c r="R361" s="444" t="str">
        <f ca="1">IFERROR(IF(T361&gt;0,VLOOKUP(VLOOKUP($N361,INDIRECT(M361&amp;"!$N$106"):INDIRECT(M361&amp;"!$AS$120"),DAY($O$300)+1,FALSE),INDIRECT(M361&amp;"!$D$8"):INDIRECT(M361&amp;"!$F$17"),2,FALSE),""),"")</f>
        <v/>
      </c>
      <c r="S361" s="445" t="str">
        <f ca="1">IFERROR((IF(T361=0,"",VLOOKUP(VLOOKUP($N361,INDIRECT(M361&amp;"!$N$106"):INDIRECT(M361&amp;"!$AS$120"),DAY($O$300)+1,FALSE),INDIRECT(M361&amp;"!$D$8"):INDIRECT(M361&amp;"!$F$17"),3,FALSE))*24+(T361-VLOOKUP(VLOOKUP($N361,INDIRECT(M361&amp;"!$N$106"):INDIRECT(M361&amp;"!$AS$120"),DAY($O$300)+1,FALSE),INDIRECT(M361&amp;"!$D$8"):INDIRECT(M361&amp;"!$h$17"),5,FALSE)))/24,"")</f>
        <v/>
      </c>
      <c r="T361" s="446" t="str">
        <f ca="1">IFERROR(VLOOKUP($N361,INDIRECT(M361&amp;"!$N$191"):INDIRECT(M361&amp;"!$AS$205"),DAY($O$300)+1,FALSE)+VLOOKUP($N361,INDIRECT(M361&amp;"!$N$212"):INDIRECT(M361&amp;"!$AS$226"),DAY($O$300)+1,FALSE),"")</f>
        <v/>
      </c>
      <c r="U361" s="392"/>
      <c r="V361" s="393"/>
      <c r="W361" s="394"/>
      <c r="X361"/>
      <c r="Y361"/>
      <c r="Z361" s="474" t="e">
        <f t="shared" ca="1" si="9"/>
        <v>#N/A</v>
      </c>
      <c r="AA361" s="475" t="e">
        <f t="shared" ca="1" si="9"/>
        <v>#N/A</v>
      </c>
      <c r="AB361" s="468"/>
      <c r="AC361"/>
    </row>
    <row r="362" spans="12:29" ht="20.100000000000001" customHeight="1">
      <c r="L362" s="345" t="e">
        <f t="shared" ca="1" si="10"/>
        <v>#N/A</v>
      </c>
      <c r="M362" s="443" t="e">
        <f t="shared" ca="1" si="6"/>
        <v>#N/A</v>
      </c>
      <c r="N362" s="391" t="e">
        <f ca="1">IF(M362=M361,INDEX(INDIRECT(M361&amp;"!$n$106"):INDIRECT(M361&amp;"!$n$120"),MATCH(N361,INDIRECT(M361&amp;"!$n$106"):INDIRECT(M361&amp;"!$n$120"),0)+1),INDIRECT(M362&amp;"!"&amp;ADDRESS(L362,COLUMN($N353),4)))</f>
        <v>#N/A</v>
      </c>
      <c r="O362" s="444" t="e">
        <f t="shared" ca="1" si="4"/>
        <v>#VALUE!</v>
      </c>
      <c r="P362" s="445" t="str">
        <f ca="1">IFERROR(IF(Q362=0,"",IF(AB362="",(VLOOKUP(VLOOKUP($N362,INDIRECT(M362&amp;"!$N$106"):INDIRECT(M362&amp;"!$AS$120"),DAY($O$300)+1,FALSE),INDIRECT(M362&amp;"!$D$8"):INDIRECT(M362&amp;"!$F$17"),3,FALSE)*24+VLOOKUP($N362,INDIRECT(M362&amp;"!$N$148"):INDIRECT(M362&amp;"!$AS$162"),DAY($O$300)+1,FALSE)-VLOOKUP(VLOOKUP($N362,INDIRECT(M362&amp;"!$N$106"):INDIRECT(M362&amp;"!$AS$120"),DAY($O$300)+1,FALSE),INDIRECT(M362&amp;"!$D$8"):INDIRECT(M362&amp;"!$h$17"),5,FALSE))/24,AB362)),"")</f>
        <v/>
      </c>
      <c r="Q362" s="446" t="str">
        <f ca="1">IFERROR(VLOOKUP($N362,INDIRECT(M362&amp;"!$N$283"):INDIRECT(M362&amp;"!$AS$297"),DAY($O$300)+1,FALSE),"")</f>
        <v/>
      </c>
      <c r="R362" s="444" t="str">
        <f ca="1">IFERROR(IF(T362&gt;0,VLOOKUP(VLOOKUP($N362,INDIRECT(M362&amp;"!$N$106"):INDIRECT(M362&amp;"!$AS$120"),DAY($O$300)+1,FALSE),INDIRECT(M362&amp;"!$D$8"):INDIRECT(M362&amp;"!$F$17"),2,FALSE),""),"")</f>
        <v/>
      </c>
      <c r="S362" s="445" t="str">
        <f ca="1">IFERROR((IF(T362=0,"",VLOOKUP(VLOOKUP($N362,INDIRECT(M362&amp;"!$N$106"):INDIRECT(M362&amp;"!$AS$120"),DAY($O$300)+1,FALSE),INDIRECT(M362&amp;"!$D$8"):INDIRECT(M362&amp;"!$F$17"),3,FALSE))*24+(T362-VLOOKUP(VLOOKUP($N362,INDIRECT(M362&amp;"!$N$106"):INDIRECT(M362&amp;"!$AS$120"),DAY($O$300)+1,FALSE),INDIRECT(M362&amp;"!$D$8"):INDIRECT(M362&amp;"!$h$17"),5,FALSE)))/24,"")</f>
        <v/>
      </c>
      <c r="T362" s="446" t="str">
        <f ca="1">IFERROR(VLOOKUP($N362,INDIRECT(M362&amp;"!$N$191"):INDIRECT(M362&amp;"!$AS$205"),DAY($O$300)+1,FALSE)+VLOOKUP($N362,INDIRECT(M362&amp;"!$N$212"):INDIRECT(M362&amp;"!$AS$226"),DAY($O$300)+1,FALSE),"")</f>
        <v/>
      </c>
      <c r="U362" s="392"/>
      <c r="V362" s="393"/>
      <c r="W362" s="394"/>
      <c r="X362"/>
      <c r="Y362"/>
      <c r="Z362" s="474" t="e">
        <f t="shared" ca="1" si="9"/>
        <v>#N/A</v>
      </c>
      <c r="AA362" s="475" t="e">
        <f t="shared" ca="1" si="9"/>
        <v>#N/A</v>
      </c>
      <c r="AB362" s="468"/>
      <c r="AC362"/>
    </row>
    <row r="363" spans="12:29" ht="20.100000000000001" customHeight="1">
      <c r="L363" s="345" t="e">
        <f t="shared" ca="1" si="10"/>
        <v>#N/A</v>
      </c>
      <c r="M363" s="443" t="e">
        <f t="shared" ca="1" si="6"/>
        <v>#N/A</v>
      </c>
      <c r="N363" s="391" t="e">
        <f ca="1">IF(M363=M362,INDEX(INDIRECT(M362&amp;"!$n$106"):INDIRECT(M362&amp;"!$n$120"),MATCH(N362,INDIRECT(M362&amp;"!$n$106"):INDIRECT(M362&amp;"!$n$120"),0)+1),INDIRECT(M363&amp;"!"&amp;ADDRESS(L363,COLUMN($N354),4)))</f>
        <v>#N/A</v>
      </c>
      <c r="O363" s="444" t="e">
        <f t="shared" ca="1" si="4"/>
        <v>#VALUE!</v>
      </c>
      <c r="P363" s="445" t="str">
        <f ca="1">IFERROR(IF(Q363=0,"",IF(AB363="",(VLOOKUP(VLOOKUP($N363,INDIRECT(M363&amp;"!$N$106"):INDIRECT(M363&amp;"!$AS$120"),DAY($O$300)+1,FALSE),INDIRECT(M363&amp;"!$D$8"):INDIRECT(M363&amp;"!$F$17"),3,FALSE)*24+VLOOKUP($N363,INDIRECT(M363&amp;"!$N$148"):INDIRECT(M363&amp;"!$AS$162"),DAY($O$300)+1,FALSE)-VLOOKUP(VLOOKUP($N363,INDIRECT(M363&amp;"!$N$106"):INDIRECT(M363&amp;"!$AS$120"),DAY($O$300)+1,FALSE),INDIRECT(M363&amp;"!$D$8"):INDIRECT(M363&amp;"!$h$17"),5,FALSE))/24,AB363)),"")</f>
        <v/>
      </c>
      <c r="Q363" s="446" t="str">
        <f ca="1">IFERROR(VLOOKUP($N363,INDIRECT(M363&amp;"!$N$283"):INDIRECT(M363&amp;"!$AS$297"),DAY($O$300)+1,FALSE),"")</f>
        <v/>
      </c>
      <c r="R363" s="444" t="str">
        <f ca="1">IFERROR(IF(T363&gt;0,VLOOKUP(VLOOKUP($N363,INDIRECT(M363&amp;"!$N$106"):INDIRECT(M363&amp;"!$AS$120"),DAY($O$300)+1,FALSE),INDIRECT(M363&amp;"!$D$8"):INDIRECT(M363&amp;"!$F$17"),2,FALSE),""),"")</f>
        <v/>
      </c>
      <c r="S363" s="445" t="str">
        <f ca="1">IFERROR((IF(T363=0,"",VLOOKUP(VLOOKUP($N363,INDIRECT(M363&amp;"!$N$106"):INDIRECT(M363&amp;"!$AS$120"),DAY($O$300)+1,FALSE),INDIRECT(M363&amp;"!$D$8"):INDIRECT(M363&amp;"!$F$17"),3,FALSE))*24+(T363-VLOOKUP(VLOOKUP($N363,INDIRECT(M363&amp;"!$N$106"):INDIRECT(M363&amp;"!$AS$120"),DAY($O$300)+1,FALSE),INDIRECT(M363&amp;"!$D$8"):INDIRECT(M363&amp;"!$h$17"),5,FALSE)))/24,"")</f>
        <v/>
      </c>
      <c r="T363" s="446" t="str">
        <f ca="1">IFERROR(VLOOKUP($N363,INDIRECT(M363&amp;"!$N$191"):INDIRECT(M363&amp;"!$AS$205"),DAY($O$300)+1,FALSE)+VLOOKUP($N363,INDIRECT(M363&amp;"!$N$212"):INDIRECT(M363&amp;"!$AS$226"),DAY($O$300)+1,FALSE),"")</f>
        <v/>
      </c>
      <c r="U363" s="392"/>
      <c r="V363" s="393"/>
      <c r="W363" s="394"/>
      <c r="X363"/>
      <c r="Y363"/>
      <c r="Z363" s="474" t="e">
        <f t="shared" ca="1" si="9"/>
        <v>#N/A</v>
      </c>
      <c r="AA363" s="475" t="e">
        <f t="shared" ca="1" si="9"/>
        <v>#N/A</v>
      </c>
      <c r="AB363" s="468"/>
      <c r="AC363"/>
    </row>
    <row r="364" spans="12:29" ht="20.100000000000001" customHeight="1">
      <c r="L364" s="345" t="e">
        <f t="shared" ca="1" si="10"/>
        <v>#N/A</v>
      </c>
      <c r="M364" s="443" t="e">
        <f t="shared" ca="1" si="6"/>
        <v>#N/A</v>
      </c>
      <c r="N364" s="391" t="e">
        <f ca="1">IF(M364=M363,INDEX(INDIRECT(M363&amp;"!$n$106"):INDIRECT(M363&amp;"!$n$120"),MATCH(N363,INDIRECT(M363&amp;"!$n$106"):INDIRECT(M363&amp;"!$n$120"),0)+1),INDIRECT(M364&amp;"!"&amp;ADDRESS(L364,COLUMN($N355),4)))</f>
        <v>#N/A</v>
      </c>
      <c r="O364" s="444" t="e">
        <f t="shared" ca="1" si="4"/>
        <v>#VALUE!</v>
      </c>
      <c r="P364" s="445" t="str">
        <f ca="1">IFERROR(IF(Q364=0,"",IF(AB364="",(VLOOKUP(VLOOKUP($N364,INDIRECT(M364&amp;"!$N$106"):INDIRECT(M364&amp;"!$AS$120"),DAY($O$300)+1,FALSE),INDIRECT(M364&amp;"!$D$8"):INDIRECT(M364&amp;"!$F$17"),3,FALSE)*24+VLOOKUP($N364,INDIRECT(M364&amp;"!$N$148"):INDIRECT(M364&amp;"!$AS$162"),DAY($O$300)+1,FALSE)-VLOOKUP(VLOOKUP($N364,INDIRECT(M364&amp;"!$N$106"):INDIRECT(M364&amp;"!$AS$120"),DAY($O$300)+1,FALSE),INDIRECT(M364&amp;"!$D$8"):INDIRECT(M364&amp;"!$h$17"),5,FALSE))/24,AB364)),"")</f>
        <v/>
      </c>
      <c r="Q364" s="446" t="str">
        <f ca="1">IFERROR(VLOOKUP($N364,INDIRECT(M364&amp;"!$N$283"):INDIRECT(M364&amp;"!$AS$297"),DAY($O$300)+1,FALSE),"")</f>
        <v/>
      </c>
      <c r="R364" s="444" t="str">
        <f ca="1">IFERROR(IF(T364&gt;0,VLOOKUP(VLOOKUP($N364,INDIRECT(M364&amp;"!$N$106"):INDIRECT(M364&amp;"!$AS$120"),DAY($O$300)+1,FALSE),INDIRECT(M364&amp;"!$D$8"):INDIRECT(M364&amp;"!$F$17"),2,FALSE),""),"")</f>
        <v/>
      </c>
      <c r="S364" s="445" t="str">
        <f ca="1">IFERROR((IF(T364=0,"",VLOOKUP(VLOOKUP($N364,INDIRECT(M364&amp;"!$N$106"):INDIRECT(M364&amp;"!$AS$120"),DAY($O$300)+1,FALSE),INDIRECT(M364&amp;"!$D$8"):INDIRECT(M364&amp;"!$F$17"),3,FALSE))*24+(T364-VLOOKUP(VLOOKUP($N364,INDIRECT(M364&amp;"!$N$106"):INDIRECT(M364&amp;"!$AS$120"),DAY($O$300)+1,FALSE),INDIRECT(M364&amp;"!$D$8"):INDIRECT(M364&amp;"!$h$17"),5,FALSE)))/24,"")</f>
        <v/>
      </c>
      <c r="T364" s="446" t="str">
        <f ca="1">IFERROR(VLOOKUP($N364,INDIRECT(M364&amp;"!$N$191"):INDIRECT(M364&amp;"!$AS$205"),DAY($O$300)+1,FALSE)+VLOOKUP($N364,INDIRECT(M364&amp;"!$N$212"):INDIRECT(M364&amp;"!$AS$226"),DAY($O$300)+1,FALSE),"")</f>
        <v/>
      </c>
      <c r="U364" s="392"/>
      <c r="V364" s="393"/>
      <c r="W364" s="394"/>
      <c r="X364"/>
      <c r="Y364"/>
      <c r="Z364" s="474" t="e">
        <f t="shared" ca="1" si="9"/>
        <v>#N/A</v>
      </c>
      <c r="AA364" s="475" t="e">
        <f t="shared" ca="1" si="9"/>
        <v>#N/A</v>
      </c>
      <c r="AB364" s="468"/>
      <c r="AC364"/>
    </row>
    <row r="365" spans="12:29" ht="20.100000000000001" customHeight="1">
      <c r="L365" s="345" t="e">
        <f ca="1">IF(M365=M364,L364+1,106)</f>
        <v>#N/A</v>
      </c>
      <c r="M365" s="443" t="e">
        <f t="shared" ca="1" si="6"/>
        <v>#N/A</v>
      </c>
      <c r="N365" s="391" t="e">
        <f ca="1">IF(M365=M364,INDEX(INDIRECT(M364&amp;"!$n$106"):INDIRECT(M364&amp;"!$n$120"),MATCH(N364,INDIRECT(M364&amp;"!$n$106"):INDIRECT(M364&amp;"!$n$120"),0)+1),INDIRECT(M365&amp;"!"&amp;ADDRESS(L365,COLUMN($N356),4)))</f>
        <v>#N/A</v>
      </c>
      <c r="O365" s="444" t="e">
        <f t="shared" ca="1" si="4"/>
        <v>#VALUE!</v>
      </c>
      <c r="P365" s="445" t="str">
        <f ca="1">IFERROR(IF(Q365=0,"",IF(AB365="",(VLOOKUP(VLOOKUP($N365,INDIRECT(M365&amp;"!$N$106"):INDIRECT(M365&amp;"!$AS$120"),DAY($O$300)+1,FALSE),INDIRECT(M365&amp;"!$D$8"):INDIRECT(M365&amp;"!$F$17"),3,FALSE)*24+VLOOKUP($N365,INDIRECT(M365&amp;"!$N$148"):INDIRECT(M365&amp;"!$AS$162"),DAY($O$300)+1,FALSE)-VLOOKUP(VLOOKUP($N365,INDIRECT(M365&amp;"!$N$106"):INDIRECT(M365&amp;"!$AS$120"),DAY($O$300)+1,FALSE),INDIRECT(M365&amp;"!$D$8"):INDIRECT(M365&amp;"!$h$17"),5,FALSE))/24,AB365)),"")</f>
        <v/>
      </c>
      <c r="Q365" s="446" t="str">
        <f ca="1">IFERROR(VLOOKUP($N365,INDIRECT(M365&amp;"!$N$283"):INDIRECT(M365&amp;"!$AS$297"),DAY($O$300)+1,FALSE),"")</f>
        <v/>
      </c>
      <c r="R365" s="444" t="str">
        <f ca="1">IFERROR(IF(T365&gt;0,VLOOKUP(VLOOKUP($N365,INDIRECT(M365&amp;"!$N$106"):INDIRECT(M365&amp;"!$AS$120"),DAY($O$300)+1,FALSE),INDIRECT(M365&amp;"!$D$8"):INDIRECT(M365&amp;"!$F$17"),2,FALSE),""),"")</f>
        <v/>
      </c>
      <c r="S365" s="445" t="str">
        <f ca="1">IFERROR((IF(T365=0,"",VLOOKUP(VLOOKUP($N365,INDIRECT(M365&amp;"!$N$106"):INDIRECT(M365&amp;"!$AS$120"),DAY($O$300)+1,FALSE),INDIRECT(M365&amp;"!$D$8"):INDIRECT(M365&amp;"!$F$17"),3,FALSE))*24+(T365-VLOOKUP(VLOOKUP($N365,INDIRECT(M365&amp;"!$N$106"):INDIRECT(M365&amp;"!$AS$120"),DAY($O$300)+1,FALSE),INDIRECT(M365&amp;"!$D$8"):INDIRECT(M365&amp;"!$h$17"),5,FALSE)))/24,"")</f>
        <v/>
      </c>
      <c r="T365" s="446" t="str">
        <f ca="1">IFERROR(VLOOKUP($N365,INDIRECT(M365&amp;"!$N$191"):INDIRECT(M365&amp;"!$AS$205"),DAY($O$300)+1,FALSE)+VLOOKUP($N365,INDIRECT(M365&amp;"!$N$212"):INDIRECT(M365&amp;"!$AS$226"),DAY($O$300)+1,FALSE),"")</f>
        <v/>
      </c>
      <c r="U365" s="392"/>
      <c r="V365" s="393"/>
      <c r="W365" s="394"/>
      <c r="X365"/>
      <c r="Y365"/>
      <c r="Z365" s="474" t="e">
        <f t="shared" ca="1" si="9"/>
        <v>#N/A</v>
      </c>
      <c r="AA365" s="475" t="e">
        <f t="shared" ca="1" si="9"/>
        <v>#N/A</v>
      </c>
      <c r="AB365" s="468"/>
      <c r="AC365"/>
    </row>
    <row r="366" spans="12:29" ht="20.100000000000001" customHeight="1">
      <c r="L366" s="345" t="e">
        <f t="shared" ref="L366:L389" ca="1" si="11">IF(M366=M365,L365+1,106)</f>
        <v>#N/A</v>
      </c>
      <c r="M366" s="443" t="e">
        <f t="shared" ca="1" si="6"/>
        <v>#N/A</v>
      </c>
      <c r="N366" s="391" t="e">
        <f ca="1">IF(M366=M365,INDEX(INDIRECT(M365&amp;"!$n$106"):INDIRECT(M365&amp;"!$n$120"),MATCH(N365,INDIRECT(M365&amp;"!$n$106"):INDIRECT(M365&amp;"!$n$120"),0)+1),INDIRECT(M366&amp;"!"&amp;ADDRESS(L366,COLUMN($N357),4)))</f>
        <v>#N/A</v>
      </c>
      <c r="O366" s="444" t="e">
        <f t="shared" ca="1" si="4"/>
        <v>#VALUE!</v>
      </c>
      <c r="P366" s="445" t="str">
        <f ca="1">IFERROR(IF(Q366=0,"",IF(AB366="",(VLOOKUP(VLOOKUP($N366,INDIRECT(M366&amp;"!$N$106"):INDIRECT(M366&amp;"!$AS$120"),DAY($O$300)+1,FALSE),INDIRECT(M366&amp;"!$D$8"):INDIRECT(M366&amp;"!$F$17"),3,FALSE)*24+VLOOKUP($N366,INDIRECT(M366&amp;"!$N$148"):INDIRECT(M366&amp;"!$AS$162"),DAY($O$300)+1,FALSE)-VLOOKUP(VLOOKUP($N366,INDIRECT(M366&amp;"!$N$106"):INDIRECT(M366&amp;"!$AS$120"),DAY($O$300)+1,FALSE),INDIRECT(M366&amp;"!$D$8"):INDIRECT(M366&amp;"!$h$17"),5,FALSE))/24,AB366)),"")</f>
        <v/>
      </c>
      <c r="Q366" s="446" t="str">
        <f ca="1">IFERROR(VLOOKUP($N366,INDIRECT(M366&amp;"!$N$283"):INDIRECT(M366&amp;"!$AS$297"),DAY($O$300)+1,FALSE),"")</f>
        <v/>
      </c>
      <c r="R366" s="444" t="str">
        <f ca="1">IFERROR(IF(T366&gt;0,VLOOKUP(VLOOKUP($N366,INDIRECT(M366&amp;"!$N$106"):INDIRECT(M366&amp;"!$AS$120"),DAY($O$300)+1,FALSE),INDIRECT(M366&amp;"!$D$8"):INDIRECT(M366&amp;"!$F$17"),2,FALSE),""),"")</f>
        <v/>
      </c>
      <c r="S366" s="445" t="str">
        <f ca="1">IFERROR((IF(T366=0,"",VLOOKUP(VLOOKUP($N366,INDIRECT(M366&amp;"!$N$106"):INDIRECT(M366&amp;"!$AS$120"),DAY($O$300)+1,FALSE),INDIRECT(M366&amp;"!$D$8"):INDIRECT(M366&amp;"!$F$17"),3,FALSE))*24+(T366-VLOOKUP(VLOOKUP($N366,INDIRECT(M366&amp;"!$N$106"):INDIRECT(M366&amp;"!$AS$120"),DAY($O$300)+1,FALSE),INDIRECT(M366&amp;"!$D$8"):INDIRECT(M366&amp;"!$h$17"),5,FALSE)))/24,"")</f>
        <v/>
      </c>
      <c r="T366" s="446" t="str">
        <f ca="1">IFERROR(VLOOKUP($N366,INDIRECT(M366&amp;"!$N$191"):INDIRECT(M366&amp;"!$AS$205"),DAY($O$300)+1,FALSE)+VLOOKUP($N366,INDIRECT(M366&amp;"!$N$212"):INDIRECT(M366&amp;"!$AS$226"),DAY($O$300)+1,FALSE),"")</f>
        <v/>
      </c>
      <c r="U366" s="392"/>
      <c r="V366" s="393"/>
      <c r="W366" s="394"/>
      <c r="X366"/>
      <c r="Y366"/>
      <c r="Z366" s="474" t="e">
        <f t="shared" ca="1" si="9"/>
        <v>#N/A</v>
      </c>
      <c r="AA366" s="475" t="e">
        <f t="shared" ca="1" si="9"/>
        <v>#N/A</v>
      </c>
      <c r="AB366" s="468"/>
      <c r="AC366"/>
    </row>
    <row r="367" spans="12:29" ht="20.100000000000001" customHeight="1">
      <c r="L367" s="345" t="e">
        <f t="shared" ca="1" si="11"/>
        <v>#N/A</v>
      </c>
      <c r="M367" s="443" t="e">
        <f t="shared" ca="1" si="6"/>
        <v>#N/A</v>
      </c>
      <c r="N367" s="391" t="e">
        <f ca="1">IF(M367=M366,INDEX(INDIRECT(M366&amp;"!$n$106"):INDIRECT(M366&amp;"!$n$120"),MATCH(N366,INDIRECT(M366&amp;"!$n$106"):INDIRECT(M366&amp;"!$n$120"),0)+1),INDIRECT(M367&amp;"!"&amp;ADDRESS(L367,COLUMN($N358),4)))</f>
        <v>#N/A</v>
      </c>
      <c r="O367" s="444" t="e">
        <f t="shared" ca="1" si="4"/>
        <v>#VALUE!</v>
      </c>
      <c r="P367" s="445" t="str">
        <f ca="1">IFERROR(IF(Q367=0,"",IF(AB367="",(VLOOKUP(VLOOKUP($N367,INDIRECT(M367&amp;"!$N$106"):INDIRECT(M367&amp;"!$AS$120"),DAY($O$300)+1,FALSE),INDIRECT(M367&amp;"!$D$8"):INDIRECT(M367&amp;"!$F$17"),3,FALSE)*24+VLOOKUP($N367,INDIRECT(M367&amp;"!$N$148"):INDIRECT(M367&amp;"!$AS$162"),DAY($O$300)+1,FALSE)-VLOOKUP(VLOOKUP($N367,INDIRECT(M367&amp;"!$N$106"):INDIRECT(M367&amp;"!$AS$120"),DAY($O$300)+1,FALSE),INDIRECT(M367&amp;"!$D$8"):INDIRECT(M367&amp;"!$h$17"),5,FALSE))/24,AB367)),"")</f>
        <v/>
      </c>
      <c r="Q367" s="446" t="str">
        <f ca="1">IFERROR(VLOOKUP($N367,INDIRECT(M367&amp;"!$N$283"):INDIRECT(M367&amp;"!$AS$297"),DAY($O$300)+1,FALSE),"")</f>
        <v/>
      </c>
      <c r="R367" s="444" t="str">
        <f ca="1">IFERROR(IF(T367&gt;0,VLOOKUP(VLOOKUP($N367,INDIRECT(M367&amp;"!$N$106"):INDIRECT(M367&amp;"!$AS$120"),DAY($O$300)+1,FALSE),INDIRECT(M367&amp;"!$D$8"):INDIRECT(M367&amp;"!$F$17"),2,FALSE),""),"")</f>
        <v/>
      </c>
      <c r="S367" s="445" t="str">
        <f ca="1">IFERROR((IF(T367=0,"",VLOOKUP(VLOOKUP($N367,INDIRECT(M367&amp;"!$N$106"):INDIRECT(M367&amp;"!$AS$120"),DAY($O$300)+1,FALSE),INDIRECT(M367&amp;"!$D$8"):INDIRECT(M367&amp;"!$F$17"),3,FALSE))*24+(T367-VLOOKUP(VLOOKUP($N367,INDIRECT(M367&amp;"!$N$106"):INDIRECT(M367&amp;"!$AS$120"),DAY($O$300)+1,FALSE),INDIRECT(M367&amp;"!$D$8"):INDIRECT(M367&amp;"!$h$17"),5,FALSE)))/24,"")</f>
        <v/>
      </c>
      <c r="T367" s="446" t="str">
        <f ca="1">IFERROR(VLOOKUP($N367,INDIRECT(M367&amp;"!$N$191"):INDIRECT(M367&amp;"!$AS$205"),DAY($O$300)+1,FALSE)+VLOOKUP($N367,INDIRECT(M367&amp;"!$N$212"):INDIRECT(M367&amp;"!$AS$226"),DAY($O$300)+1,FALSE),"")</f>
        <v/>
      </c>
      <c r="U367" s="392"/>
      <c r="V367" s="393"/>
      <c r="W367" s="394"/>
      <c r="X367"/>
      <c r="Y367"/>
      <c r="Z367" s="474" t="e">
        <f t="shared" ca="1" si="9"/>
        <v>#N/A</v>
      </c>
      <c r="AA367" s="475" t="e">
        <f t="shared" ca="1" si="9"/>
        <v>#N/A</v>
      </c>
      <c r="AB367" s="468"/>
      <c r="AC367"/>
    </row>
    <row r="368" spans="12:29" ht="20.100000000000001" customHeight="1">
      <c r="L368" s="345" t="e">
        <f t="shared" ca="1" si="11"/>
        <v>#N/A</v>
      </c>
      <c r="M368" s="443" t="e">
        <f t="shared" ca="1" si="6"/>
        <v>#N/A</v>
      </c>
      <c r="N368" s="391" t="e">
        <f ca="1">IF(M368=M367,INDEX(INDIRECT(M367&amp;"!$n$106"):INDIRECT(M367&amp;"!$n$120"),MATCH(N367,INDIRECT(M367&amp;"!$n$106"):INDIRECT(M367&amp;"!$n$120"),0)+1),INDIRECT(M368&amp;"!"&amp;ADDRESS(L368,COLUMN($N359),4)))</f>
        <v>#N/A</v>
      </c>
      <c r="O368" s="444" t="e">
        <f t="shared" ca="1" si="4"/>
        <v>#VALUE!</v>
      </c>
      <c r="P368" s="445" t="str">
        <f ca="1">IFERROR(IF(Q368=0,"",IF(AB368="",(VLOOKUP(VLOOKUP($N368,INDIRECT(M368&amp;"!$N$106"):INDIRECT(M368&amp;"!$AS$120"),DAY($O$300)+1,FALSE),INDIRECT(M368&amp;"!$D$8"):INDIRECT(M368&amp;"!$F$17"),3,FALSE)*24+VLOOKUP($N368,INDIRECT(M368&amp;"!$N$148"):INDIRECT(M368&amp;"!$AS$162"),DAY($O$300)+1,FALSE)-VLOOKUP(VLOOKUP($N368,INDIRECT(M368&amp;"!$N$106"):INDIRECT(M368&amp;"!$AS$120"),DAY($O$300)+1,FALSE),INDIRECT(M368&amp;"!$D$8"):INDIRECT(M368&amp;"!$h$17"),5,FALSE))/24,AB368)),"")</f>
        <v/>
      </c>
      <c r="Q368" s="446" t="str">
        <f ca="1">IFERROR(VLOOKUP($N368,INDIRECT(M368&amp;"!$N$283"):INDIRECT(M368&amp;"!$AS$297"),DAY($O$300)+1,FALSE),"")</f>
        <v/>
      </c>
      <c r="R368" s="444" t="str">
        <f ca="1">IFERROR(IF(T368&gt;0,VLOOKUP(VLOOKUP($N368,INDIRECT(M368&amp;"!$N$106"):INDIRECT(M368&amp;"!$AS$120"),DAY($O$300)+1,FALSE),INDIRECT(M368&amp;"!$D$8"):INDIRECT(M368&amp;"!$F$17"),2,FALSE),""),"")</f>
        <v/>
      </c>
      <c r="S368" s="445" t="str">
        <f ca="1">IFERROR((IF(T368=0,"",VLOOKUP(VLOOKUP($N368,INDIRECT(M368&amp;"!$N$106"):INDIRECT(M368&amp;"!$AS$120"),DAY($O$300)+1,FALSE),INDIRECT(M368&amp;"!$D$8"):INDIRECT(M368&amp;"!$F$17"),3,FALSE))*24+(T368-VLOOKUP(VLOOKUP($N368,INDIRECT(M368&amp;"!$N$106"):INDIRECT(M368&amp;"!$AS$120"),DAY($O$300)+1,FALSE),INDIRECT(M368&amp;"!$D$8"):INDIRECT(M368&amp;"!$h$17"),5,FALSE)))/24,"")</f>
        <v/>
      </c>
      <c r="T368" s="446" t="str">
        <f ca="1">IFERROR(VLOOKUP($N368,INDIRECT(M368&amp;"!$N$191"):INDIRECT(M368&amp;"!$AS$205"),DAY($O$300)+1,FALSE)+VLOOKUP($N368,INDIRECT(M368&amp;"!$N$212"):INDIRECT(M368&amp;"!$AS$226"),DAY($O$300)+1,FALSE),"")</f>
        <v/>
      </c>
      <c r="U368" s="392"/>
      <c r="V368" s="393"/>
      <c r="W368" s="394"/>
      <c r="X368"/>
      <c r="Y368"/>
      <c r="Z368" s="474" t="e">
        <f t="shared" ca="1" si="9"/>
        <v>#N/A</v>
      </c>
      <c r="AA368" s="475" t="e">
        <f t="shared" ca="1" si="9"/>
        <v>#N/A</v>
      </c>
      <c r="AB368" s="468"/>
      <c r="AC368"/>
    </row>
    <row r="369" spans="12:29" ht="20.100000000000001" customHeight="1">
      <c r="L369" s="345" t="e">
        <f t="shared" ca="1" si="11"/>
        <v>#N/A</v>
      </c>
      <c r="M369" s="443" t="e">
        <f t="shared" ca="1" si="6"/>
        <v>#N/A</v>
      </c>
      <c r="N369" s="391" t="e">
        <f ca="1">IF(M369=M368,INDEX(INDIRECT(M368&amp;"!$n$106"):INDIRECT(M368&amp;"!$n$120"),MATCH(N368,INDIRECT(M368&amp;"!$n$106"):INDIRECT(M368&amp;"!$n$120"),0)+1),INDIRECT(M369&amp;"!"&amp;ADDRESS(L369,COLUMN($N360),4)))</f>
        <v>#N/A</v>
      </c>
      <c r="O369" s="444" t="e">
        <f t="shared" ca="1" si="4"/>
        <v>#VALUE!</v>
      </c>
      <c r="P369" s="445" t="str">
        <f ca="1">IFERROR(IF(Q369=0,"",IF(AB369="",(VLOOKUP(VLOOKUP($N369,INDIRECT(M369&amp;"!$N$106"):INDIRECT(M369&amp;"!$AS$120"),DAY($O$300)+1,FALSE),INDIRECT(M369&amp;"!$D$8"):INDIRECT(M369&amp;"!$F$17"),3,FALSE)*24+VLOOKUP($N369,INDIRECT(M369&amp;"!$N$148"):INDIRECT(M369&amp;"!$AS$162"),DAY($O$300)+1,FALSE)-VLOOKUP(VLOOKUP($N369,INDIRECT(M369&amp;"!$N$106"):INDIRECT(M369&amp;"!$AS$120"),DAY($O$300)+1,FALSE),INDIRECT(M369&amp;"!$D$8"):INDIRECT(M369&amp;"!$h$17"),5,FALSE))/24,AB369)),"")</f>
        <v/>
      </c>
      <c r="Q369" s="446" t="str">
        <f ca="1">IFERROR(VLOOKUP($N369,INDIRECT(M369&amp;"!$N$283"):INDIRECT(M369&amp;"!$AS$297"),DAY($O$300)+1,FALSE),"")</f>
        <v/>
      </c>
      <c r="R369" s="444" t="str">
        <f ca="1">IFERROR(IF(T369&gt;0,VLOOKUP(VLOOKUP($N369,INDIRECT(M369&amp;"!$N$106"):INDIRECT(M369&amp;"!$AS$120"),DAY($O$300)+1,FALSE),INDIRECT(M369&amp;"!$D$8"):INDIRECT(M369&amp;"!$F$17"),2,FALSE),""),"")</f>
        <v/>
      </c>
      <c r="S369" s="445" t="str">
        <f ca="1">IFERROR((IF(T369=0,"",VLOOKUP(VLOOKUP($N369,INDIRECT(M369&amp;"!$N$106"):INDIRECT(M369&amp;"!$AS$120"),DAY($O$300)+1,FALSE),INDIRECT(M369&amp;"!$D$8"):INDIRECT(M369&amp;"!$F$17"),3,FALSE))*24+(T369-VLOOKUP(VLOOKUP($N369,INDIRECT(M369&amp;"!$N$106"):INDIRECT(M369&amp;"!$AS$120"),DAY($O$300)+1,FALSE),INDIRECT(M369&amp;"!$D$8"):INDIRECT(M369&amp;"!$h$17"),5,FALSE)))/24,"")</f>
        <v/>
      </c>
      <c r="T369" s="446" t="str">
        <f ca="1">IFERROR(VLOOKUP($N369,INDIRECT(M369&amp;"!$N$191"):INDIRECT(M369&amp;"!$AS$205"),DAY($O$300)+1,FALSE)+VLOOKUP($N369,INDIRECT(M369&amp;"!$N$212"):INDIRECT(M369&amp;"!$AS$226"),DAY($O$300)+1,FALSE),"")</f>
        <v/>
      </c>
      <c r="U369" s="392"/>
      <c r="V369" s="393"/>
      <c r="W369" s="394"/>
      <c r="X369"/>
      <c r="Y369"/>
      <c r="Z369" s="474" t="e">
        <f t="shared" ca="1" si="9"/>
        <v>#N/A</v>
      </c>
      <c r="AA369" s="475" t="e">
        <f t="shared" ca="1" si="9"/>
        <v>#N/A</v>
      </c>
      <c r="AB369" s="468"/>
      <c r="AC369"/>
    </row>
    <row r="370" spans="12:29" ht="20.100000000000001" customHeight="1">
      <c r="L370" s="345" t="e">
        <f t="shared" ca="1" si="11"/>
        <v>#N/A</v>
      </c>
      <c r="M370" s="443" t="e">
        <f t="shared" ca="1" si="6"/>
        <v>#N/A</v>
      </c>
      <c r="N370" s="391" t="e">
        <f ca="1">IF(M370=M369,INDEX(INDIRECT(M369&amp;"!$n$106"):INDIRECT(M369&amp;"!$n$120"),MATCH(N369,INDIRECT(M369&amp;"!$n$106"):INDIRECT(M369&amp;"!$n$120"),0)+1),INDIRECT(M370&amp;"!"&amp;ADDRESS(L370,COLUMN($N361),4)))</f>
        <v>#N/A</v>
      </c>
      <c r="O370" s="444" t="e">
        <f t="shared" ca="1" si="4"/>
        <v>#VALUE!</v>
      </c>
      <c r="P370" s="445" t="str">
        <f ca="1">IFERROR(IF(Q370=0,"",IF(AB370="",(VLOOKUP(VLOOKUP($N370,INDIRECT(M370&amp;"!$N$106"):INDIRECT(M370&amp;"!$AS$120"),DAY($O$300)+1,FALSE),INDIRECT(M370&amp;"!$D$8"):INDIRECT(M370&amp;"!$F$17"),3,FALSE)*24+VLOOKUP($N370,INDIRECT(M370&amp;"!$N$148"):INDIRECT(M370&amp;"!$AS$162"),DAY($O$300)+1,FALSE)-VLOOKUP(VLOOKUP($N370,INDIRECT(M370&amp;"!$N$106"):INDIRECT(M370&amp;"!$AS$120"),DAY($O$300)+1,FALSE),INDIRECT(M370&amp;"!$D$8"):INDIRECT(M370&amp;"!$h$17"),5,FALSE))/24,AB370)),"")</f>
        <v/>
      </c>
      <c r="Q370" s="446" t="str">
        <f ca="1">IFERROR(VLOOKUP($N370,INDIRECT(M370&amp;"!$N$283"):INDIRECT(M370&amp;"!$AS$297"),DAY($O$300)+1,FALSE),"")</f>
        <v/>
      </c>
      <c r="R370" s="444" t="str">
        <f ca="1">IFERROR(IF(T370&gt;0,VLOOKUP(VLOOKUP($N370,INDIRECT(M370&amp;"!$N$106"):INDIRECT(M370&amp;"!$AS$120"),DAY($O$300)+1,FALSE),INDIRECT(M370&amp;"!$D$8"):INDIRECT(M370&amp;"!$F$17"),2,FALSE),""),"")</f>
        <v/>
      </c>
      <c r="S370" s="445" t="str">
        <f ca="1">IFERROR((IF(T370=0,"",VLOOKUP(VLOOKUP($N370,INDIRECT(M370&amp;"!$N$106"):INDIRECT(M370&amp;"!$AS$120"),DAY($O$300)+1,FALSE),INDIRECT(M370&amp;"!$D$8"):INDIRECT(M370&amp;"!$F$17"),3,FALSE))*24+(T370-VLOOKUP(VLOOKUP($N370,INDIRECT(M370&amp;"!$N$106"):INDIRECT(M370&amp;"!$AS$120"),DAY($O$300)+1,FALSE),INDIRECT(M370&amp;"!$D$8"):INDIRECT(M370&amp;"!$h$17"),5,FALSE)))/24,"")</f>
        <v/>
      </c>
      <c r="T370" s="446" t="str">
        <f ca="1">IFERROR(VLOOKUP($N370,INDIRECT(M370&amp;"!$N$191"):INDIRECT(M370&amp;"!$AS$205"),DAY($O$300)+1,FALSE)+VLOOKUP($N370,INDIRECT(M370&amp;"!$N$212"):INDIRECT(M370&amp;"!$AS$226"),DAY($O$300)+1,FALSE),"")</f>
        <v/>
      </c>
      <c r="U370" s="392"/>
      <c r="V370" s="393"/>
      <c r="W370" s="394"/>
      <c r="X370"/>
      <c r="Y370"/>
      <c r="Z370" s="474" t="e">
        <f t="shared" ca="1" si="9"/>
        <v>#N/A</v>
      </c>
      <c r="AA370" s="475" t="e">
        <f t="shared" ca="1" si="9"/>
        <v>#N/A</v>
      </c>
      <c r="AB370" s="468"/>
      <c r="AC370"/>
    </row>
    <row r="371" spans="12:29" ht="20.100000000000001" customHeight="1">
      <c r="L371" s="345" t="e">
        <f t="shared" ca="1" si="11"/>
        <v>#N/A</v>
      </c>
      <c r="M371" s="443" t="e">
        <f t="shared" ca="1" si="6"/>
        <v>#N/A</v>
      </c>
      <c r="N371" s="391" t="e">
        <f ca="1">IF(M371=M370,INDEX(INDIRECT(M370&amp;"!$n$106"):INDIRECT(M370&amp;"!$n$120"),MATCH(N370,INDIRECT(M370&amp;"!$n$106"):INDIRECT(M370&amp;"!$n$120"),0)+1),INDIRECT(M371&amp;"!"&amp;ADDRESS(L371,COLUMN($N362),4)))</f>
        <v>#N/A</v>
      </c>
      <c r="O371" s="444" t="e">
        <f t="shared" ca="1" si="4"/>
        <v>#VALUE!</v>
      </c>
      <c r="P371" s="445" t="str">
        <f ca="1">IFERROR(IF(Q371=0,"",IF(AB371="",(VLOOKUP(VLOOKUP($N371,INDIRECT(M371&amp;"!$N$106"):INDIRECT(M371&amp;"!$AS$120"),DAY($O$300)+1,FALSE),INDIRECT(M371&amp;"!$D$8"):INDIRECT(M371&amp;"!$F$17"),3,FALSE)*24+VLOOKUP($N371,INDIRECT(M371&amp;"!$N$148"):INDIRECT(M371&amp;"!$AS$162"),DAY($O$300)+1,FALSE)-VLOOKUP(VLOOKUP($N371,INDIRECT(M371&amp;"!$N$106"):INDIRECT(M371&amp;"!$AS$120"),DAY($O$300)+1,FALSE),INDIRECT(M371&amp;"!$D$8"):INDIRECT(M371&amp;"!$h$17"),5,FALSE))/24,AB371)),"")</f>
        <v/>
      </c>
      <c r="Q371" s="446" t="str">
        <f ca="1">IFERROR(VLOOKUP($N371,INDIRECT(M371&amp;"!$N$283"):INDIRECT(M371&amp;"!$AS$297"),DAY($O$300)+1,FALSE),"")</f>
        <v/>
      </c>
      <c r="R371" s="444" t="str">
        <f ca="1">IFERROR(IF(T371&gt;0,VLOOKUP(VLOOKUP($N371,INDIRECT(M371&amp;"!$N$106"):INDIRECT(M371&amp;"!$AS$120"),DAY($O$300)+1,FALSE),INDIRECT(M371&amp;"!$D$8"):INDIRECT(M371&amp;"!$F$17"),2,FALSE),""),"")</f>
        <v/>
      </c>
      <c r="S371" s="445" t="str">
        <f ca="1">IFERROR((IF(T371=0,"",VLOOKUP(VLOOKUP($N371,INDIRECT(M371&amp;"!$N$106"):INDIRECT(M371&amp;"!$AS$120"),DAY($O$300)+1,FALSE),INDIRECT(M371&amp;"!$D$8"):INDIRECT(M371&amp;"!$F$17"),3,FALSE))*24+(T371-VLOOKUP(VLOOKUP($N371,INDIRECT(M371&amp;"!$N$106"):INDIRECT(M371&amp;"!$AS$120"),DAY($O$300)+1,FALSE),INDIRECT(M371&amp;"!$D$8"):INDIRECT(M371&amp;"!$h$17"),5,FALSE)))/24,"")</f>
        <v/>
      </c>
      <c r="T371" s="446" t="str">
        <f ca="1">IFERROR(VLOOKUP($N371,INDIRECT(M371&amp;"!$N$191"):INDIRECT(M371&amp;"!$AS$205"),DAY($O$300)+1,FALSE)+VLOOKUP($N371,INDIRECT(M371&amp;"!$N$212"):INDIRECT(M371&amp;"!$AS$226"),DAY($O$300)+1,FALSE),"")</f>
        <v/>
      </c>
      <c r="U371" s="392"/>
      <c r="V371" s="393"/>
      <c r="W371" s="394"/>
      <c r="X371"/>
      <c r="Y371"/>
      <c r="Z371" s="474" t="e">
        <f t="shared" ca="1" si="9"/>
        <v>#N/A</v>
      </c>
      <c r="AA371" s="475" t="e">
        <f t="shared" ca="1" si="9"/>
        <v>#N/A</v>
      </c>
      <c r="AB371" s="468"/>
      <c r="AC371"/>
    </row>
    <row r="372" spans="12:29" ht="20.100000000000001" customHeight="1">
      <c r="L372" s="345" t="e">
        <f t="shared" ca="1" si="11"/>
        <v>#N/A</v>
      </c>
      <c r="M372" s="443" t="e">
        <f t="shared" ca="1" si="6"/>
        <v>#N/A</v>
      </c>
      <c r="N372" s="391" t="e">
        <f ca="1">IF(M372=M371,INDEX(INDIRECT(M371&amp;"!$n$106"):INDIRECT(M371&amp;"!$n$120"),MATCH(N371,INDIRECT(M371&amp;"!$n$106"):INDIRECT(M371&amp;"!$n$120"),0)+1),INDIRECT(M372&amp;"!"&amp;ADDRESS(L372,COLUMN($N363),4)))</f>
        <v>#N/A</v>
      </c>
      <c r="O372" s="444" t="e">
        <f t="shared" ca="1" si="4"/>
        <v>#VALUE!</v>
      </c>
      <c r="P372" s="445" t="str">
        <f ca="1">IFERROR(IF(Q372=0,"",IF(AB372="",(VLOOKUP(VLOOKUP($N372,INDIRECT(M372&amp;"!$N$106"):INDIRECT(M372&amp;"!$AS$120"),DAY($O$300)+1,FALSE),INDIRECT(M372&amp;"!$D$8"):INDIRECT(M372&amp;"!$F$17"),3,FALSE)*24+VLOOKUP($N372,INDIRECT(M372&amp;"!$N$148"):INDIRECT(M372&amp;"!$AS$162"),DAY($O$300)+1,FALSE)-VLOOKUP(VLOOKUP($N372,INDIRECT(M372&amp;"!$N$106"):INDIRECT(M372&amp;"!$AS$120"),DAY($O$300)+1,FALSE),INDIRECT(M372&amp;"!$D$8"):INDIRECT(M372&amp;"!$h$17"),5,FALSE))/24,AB372)),"")</f>
        <v/>
      </c>
      <c r="Q372" s="446" t="str">
        <f ca="1">IFERROR(VLOOKUP($N372,INDIRECT(M372&amp;"!$N$283"):INDIRECT(M372&amp;"!$AS$297"),DAY($O$300)+1,FALSE),"")</f>
        <v/>
      </c>
      <c r="R372" s="444" t="str">
        <f ca="1">IFERROR(IF(T372&gt;0,VLOOKUP(VLOOKUP($N372,INDIRECT(M372&amp;"!$N$106"):INDIRECT(M372&amp;"!$AS$120"),DAY($O$300)+1,FALSE),INDIRECT(M372&amp;"!$D$8"):INDIRECT(M372&amp;"!$F$17"),2,FALSE),""),"")</f>
        <v/>
      </c>
      <c r="S372" s="445" t="str">
        <f ca="1">IFERROR((IF(T372=0,"",VLOOKUP(VLOOKUP($N372,INDIRECT(M372&amp;"!$N$106"):INDIRECT(M372&amp;"!$AS$120"),DAY($O$300)+1,FALSE),INDIRECT(M372&amp;"!$D$8"):INDIRECT(M372&amp;"!$F$17"),3,FALSE))*24+(T372-VLOOKUP(VLOOKUP($N372,INDIRECT(M372&amp;"!$N$106"):INDIRECT(M372&amp;"!$AS$120"),DAY($O$300)+1,FALSE),INDIRECT(M372&amp;"!$D$8"):INDIRECT(M372&amp;"!$h$17"),5,FALSE)))/24,"")</f>
        <v/>
      </c>
      <c r="T372" s="446" t="str">
        <f ca="1">IFERROR(VLOOKUP($N372,INDIRECT(M372&amp;"!$N$191"):INDIRECT(M372&amp;"!$AS$205"),DAY($O$300)+1,FALSE)+VLOOKUP($N372,INDIRECT(M372&amp;"!$N$212"):INDIRECT(M372&amp;"!$AS$226"),DAY($O$300)+1,FALSE),"")</f>
        <v/>
      </c>
      <c r="U372" s="392"/>
      <c r="V372" s="393"/>
      <c r="W372" s="394"/>
      <c r="X372"/>
      <c r="Y372"/>
      <c r="Z372" s="474" t="e">
        <f t="shared" ref="Z372:AA389" ca="1" si="12">M372</f>
        <v>#N/A</v>
      </c>
      <c r="AA372" s="475" t="e">
        <f t="shared" ca="1" si="12"/>
        <v>#N/A</v>
      </c>
      <c r="AB372" s="468"/>
      <c r="AC372"/>
    </row>
    <row r="373" spans="12:29" ht="20.100000000000001" customHeight="1">
      <c r="L373" s="345" t="e">
        <f t="shared" ca="1" si="11"/>
        <v>#N/A</v>
      </c>
      <c r="M373" s="443" t="e">
        <f t="shared" ca="1" si="6"/>
        <v>#N/A</v>
      </c>
      <c r="N373" s="391" t="e">
        <f ca="1">IF(M373=M372,INDEX(INDIRECT(M372&amp;"!$n$106"):INDIRECT(M372&amp;"!$n$120"),MATCH(N372,INDIRECT(M372&amp;"!$n$106"):INDIRECT(M372&amp;"!$n$120"),0)+1),INDIRECT(M373&amp;"!"&amp;ADDRESS(L373,COLUMN($N364),4)))</f>
        <v>#N/A</v>
      </c>
      <c r="O373" s="444" t="e">
        <f t="shared" ref="O373:O389" ca="1" si="13">IF(P373*24&gt;Q373,(P373*24-Q373)/24,(24-(Q373-P373*24))/24)</f>
        <v>#VALUE!</v>
      </c>
      <c r="P373" s="445" t="str">
        <f ca="1">IFERROR(IF(Q373=0,"",IF(AB373="",(VLOOKUP(VLOOKUP($N373,INDIRECT(M373&amp;"!$N$106"):INDIRECT(M373&amp;"!$AS$120"),DAY($O$300)+1,FALSE),INDIRECT(M373&amp;"!$D$8"):INDIRECT(M373&amp;"!$F$17"),3,FALSE)*24+VLOOKUP($N373,INDIRECT(M373&amp;"!$N$148"):INDIRECT(M373&amp;"!$AS$162"),DAY($O$300)+1,FALSE)-VLOOKUP(VLOOKUP($N373,INDIRECT(M373&amp;"!$N$106"):INDIRECT(M373&amp;"!$AS$120"),DAY($O$300)+1,FALSE),INDIRECT(M373&amp;"!$D$8"):INDIRECT(M373&amp;"!$h$17"),5,FALSE))/24,AB373)),"")</f>
        <v/>
      </c>
      <c r="Q373" s="446" t="str">
        <f ca="1">IFERROR(VLOOKUP($N373,INDIRECT(M373&amp;"!$N$283"):INDIRECT(M373&amp;"!$AS$297"),DAY($O$300)+1,FALSE),"")</f>
        <v/>
      </c>
      <c r="R373" s="444" t="str">
        <f ca="1">IFERROR(IF(T373&gt;0,VLOOKUP(VLOOKUP($N373,INDIRECT(M373&amp;"!$N$106"):INDIRECT(M373&amp;"!$AS$120"),DAY($O$300)+1,FALSE),INDIRECT(M373&amp;"!$D$8"):INDIRECT(M373&amp;"!$F$17"),2,FALSE),""),"")</f>
        <v/>
      </c>
      <c r="S373" s="445" t="str">
        <f ca="1">IFERROR((IF(T373=0,"",VLOOKUP(VLOOKUP($N373,INDIRECT(M373&amp;"!$N$106"):INDIRECT(M373&amp;"!$AS$120"),DAY($O$300)+1,FALSE),INDIRECT(M373&amp;"!$D$8"):INDIRECT(M373&amp;"!$F$17"),3,FALSE))*24+(T373-VLOOKUP(VLOOKUP($N373,INDIRECT(M373&amp;"!$N$106"):INDIRECT(M373&amp;"!$AS$120"),DAY($O$300)+1,FALSE),INDIRECT(M373&amp;"!$D$8"):INDIRECT(M373&amp;"!$h$17"),5,FALSE)))/24,"")</f>
        <v/>
      </c>
      <c r="T373" s="446" t="str">
        <f ca="1">IFERROR(VLOOKUP($N373,INDIRECT(M373&amp;"!$N$191"):INDIRECT(M373&amp;"!$AS$205"),DAY($O$300)+1,FALSE)+VLOOKUP($N373,INDIRECT(M373&amp;"!$N$212"):INDIRECT(M373&amp;"!$AS$226"),DAY($O$300)+1,FALSE),"")</f>
        <v/>
      </c>
      <c r="U373" s="392"/>
      <c r="V373" s="393"/>
      <c r="W373" s="394"/>
      <c r="X373"/>
      <c r="Y373"/>
      <c r="Z373" s="474" t="e">
        <f t="shared" ca="1" si="12"/>
        <v>#N/A</v>
      </c>
      <c r="AA373" s="475" t="e">
        <f t="shared" ca="1" si="12"/>
        <v>#N/A</v>
      </c>
      <c r="AB373" s="468"/>
      <c r="AC373"/>
    </row>
    <row r="374" spans="12:29" ht="20.100000000000001" customHeight="1">
      <c r="L374" s="345" t="e">
        <f t="shared" ca="1" si="11"/>
        <v>#N/A</v>
      </c>
      <c r="M374" s="443" t="e">
        <f t="shared" ref="M374:M389" ca="1" si="14">IF(ROW()-ROW($O$307)&lt;=HLOOKUP(M373,$N$295:$W$297,3,FALSE),M373,INDIRECT(ADDRESS(ROW($M$295),HLOOKUP(M373,$N$295:$W$298,4,FALSE)+1,4)))</f>
        <v>#N/A</v>
      </c>
      <c r="N374" s="391" t="e">
        <f ca="1">IF(M374=M373,INDEX(INDIRECT(M373&amp;"!$n$106"):INDIRECT(M373&amp;"!$n$120"),MATCH(N373,INDIRECT(M373&amp;"!$n$106"):INDIRECT(M373&amp;"!$n$120"),0)+1),INDIRECT(M374&amp;"!"&amp;ADDRESS(L374,COLUMN($N365),4)))</f>
        <v>#N/A</v>
      </c>
      <c r="O374" s="444" t="e">
        <f t="shared" ca="1" si="13"/>
        <v>#VALUE!</v>
      </c>
      <c r="P374" s="445" t="str">
        <f ca="1">IFERROR(IF(Q374=0,"",IF(AB374="",(VLOOKUP(VLOOKUP($N374,INDIRECT(M374&amp;"!$N$106"):INDIRECT(M374&amp;"!$AS$120"),DAY($O$300)+1,FALSE),INDIRECT(M374&amp;"!$D$8"):INDIRECT(M374&amp;"!$F$17"),3,FALSE)*24+VLOOKUP($N374,INDIRECT(M374&amp;"!$N$148"):INDIRECT(M374&amp;"!$AS$162"),DAY($O$300)+1,FALSE)-VLOOKUP(VLOOKUP($N374,INDIRECT(M374&amp;"!$N$106"):INDIRECT(M374&amp;"!$AS$120"),DAY($O$300)+1,FALSE),INDIRECT(M374&amp;"!$D$8"):INDIRECT(M374&amp;"!$h$17"),5,FALSE))/24,AB374)),"")</f>
        <v/>
      </c>
      <c r="Q374" s="446" t="str">
        <f ca="1">IFERROR(VLOOKUP($N374,INDIRECT(M374&amp;"!$N$283"):INDIRECT(M374&amp;"!$AS$297"),DAY($O$300)+1,FALSE),"")</f>
        <v/>
      </c>
      <c r="R374" s="444" t="str">
        <f ca="1">IFERROR(IF(T374&gt;0,VLOOKUP(VLOOKUP($N374,INDIRECT(M374&amp;"!$N$106"):INDIRECT(M374&amp;"!$AS$120"),DAY($O$300)+1,FALSE),INDIRECT(M374&amp;"!$D$8"):INDIRECT(M374&amp;"!$F$17"),2,FALSE),""),"")</f>
        <v/>
      </c>
      <c r="S374" s="445" t="str">
        <f ca="1">IFERROR((IF(T374=0,"",VLOOKUP(VLOOKUP($N374,INDIRECT(M374&amp;"!$N$106"):INDIRECT(M374&amp;"!$AS$120"),DAY($O$300)+1,FALSE),INDIRECT(M374&amp;"!$D$8"):INDIRECT(M374&amp;"!$F$17"),3,FALSE))*24+(T374-VLOOKUP(VLOOKUP($N374,INDIRECT(M374&amp;"!$N$106"):INDIRECT(M374&amp;"!$AS$120"),DAY($O$300)+1,FALSE),INDIRECT(M374&amp;"!$D$8"):INDIRECT(M374&amp;"!$h$17"),5,FALSE)))/24,"")</f>
        <v/>
      </c>
      <c r="T374" s="446" t="str">
        <f ca="1">IFERROR(VLOOKUP($N374,INDIRECT(M374&amp;"!$N$191"):INDIRECT(M374&amp;"!$AS$205"),DAY($O$300)+1,FALSE)+VLOOKUP($N374,INDIRECT(M374&amp;"!$N$212"):INDIRECT(M374&amp;"!$AS$226"),DAY($O$300)+1,FALSE),"")</f>
        <v/>
      </c>
      <c r="U374" s="392"/>
      <c r="V374" s="393"/>
      <c r="W374" s="394"/>
      <c r="X374"/>
      <c r="Y374"/>
      <c r="Z374" s="474" t="e">
        <f t="shared" ca="1" si="12"/>
        <v>#N/A</v>
      </c>
      <c r="AA374" s="475" t="e">
        <f t="shared" ca="1" si="12"/>
        <v>#N/A</v>
      </c>
      <c r="AB374" s="468"/>
      <c r="AC374"/>
    </row>
    <row r="375" spans="12:29" ht="20.100000000000001" customHeight="1">
      <c r="L375" s="345" t="e">
        <f t="shared" ca="1" si="11"/>
        <v>#N/A</v>
      </c>
      <c r="M375" s="443" t="e">
        <f t="shared" ca="1" si="14"/>
        <v>#N/A</v>
      </c>
      <c r="N375" s="391" t="e">
        <f ca="1">IF(M375=M374,INDEX(INDIRECT(M374&amp;"!$n$106"):INDIRECT(M374&amp;"!$n$120"),MATCH(N374,INDIRECT(M374&amp;"!$n$106"):INDIRECT(M374&amp;"!$n$120"),0)+1),INDIRECT(M375&amp;"!"&amp;ADDRESS(L375,COLUMN($N366),4)))</f>
        <v>#N/A</v>
      </c>
      <c r="O375" s="444" t="e">
        <f t="shared" ca="1" si="13"/>
        <v>#VALUE!</v>
      </c>
      <c r="P375" s="445" t="str">
        <f ca="1">IFERROR(IF(Q375=0,"",IF(AB375="",(VLOOKUP(VLOOKUP($N375,INDIRECT(M375&amp;"!$N$106"):INDIRECT(M375&amp;"!$AS$120"),DAY($O$300)+1,FALSE),INDIRECT(M375&amp;"!$D$8"):INDIRECT(M375&amp;"!$F$17"),3,FALSE)*24+VLOOKUP($N375,INDIRECT(M375&amp;"!$N$148"):INDIRECT(M375&amp;"!$AS$162"),DAY($O$300)+1,FALSE)-VLOOKUP(VLOOKUP($N375,INDIRECT(M375&amp;"!$N$106"):INDIRECT(M375&amp;"!$AS$120"),DAY($O$300)+1,FALSE),INDIRECT(M375&amp;"!$D$8"):INDIRECT(M375&amp;"!$h$17"),5,FALSE))/24,AB375)),"")</f>
        <v/>
      </c>
      <c r="Q375" s="446" t="str">
        <f ca="1">IFERROR(VLOOKUP($N375,INDIRECT(M375&amp;"!$N$283"):INDIRECT(M375&amp;"!$AS$297"),DAY($O$300)+1,FALSE),"")</f>
        <v/>
      </c>
      <c r="R375" s="444" t="str">
        <f ca="1">IFERROR(IF(T375&gt;0,VLOOKUP(VLOOKUP($N375,INDIRECT(M375&amp;"!$N$106"):INDIRECT(M375&amp;"!$AS$120"),DAY($O$300)+1,FALSE),INDIRECT(M375&amp;"!$D$8"):INDIRECT(M375&amp;"!$F$17"),2,FALSE),""),"")</f>
        <v/>
      </c>
      <c r="S375" s="445" t="str">
        <f ca="1">IFERROR((IF(T375=0,"",VLOOKUP(VLOOKUP($N375,INDIRECT(M375&amp;"!$N$106"):INDIRECT(M375&amp;"!$AS$120"),DAY($O$300)+1,FALSE),INDIRECT(M375&amp;"!$D$8"):INDIRECT(M375&amp;"!$F$17"),3,FALSE))*24+(T375-VLOOKUP(VLOOKUP($N375,INDIRECT(M375&amp;"!$N$106"):INDIRECT(M375&amp;"!$AS$120"),DAY($O$300)+1,FALSE),INDIRECT(M375&amp;"!$D$8"):INDIRECT(M375&amp;"!$h$17"),5,FALSE)))/24,"")</f>
        <v/>
      </c>
      <c r="T375" s="446" t="str">
        <f ca="1">IFERROR(VLOOKUP($N375,INDIRECT(M375&amp;"!$N$191"):INDIRECT(M375&amp;"!$AS$205"),DAY($O$300)+1,FALSE)+VLOOKUP($N375,INDIRECT(M375&amp;"!$N$212"):INDIRECT(M375&amp;"!$AS$226"),DAY($O$300)+1,FALSE),"")</f>
        <v/>
      </c>
      <c r="U375" s="392"/>
      <c r="V375" s="393"/>
      <c r="W375" s="394"/>
      <c r="X375"/>
      <c r="Y375"/>
      <c r="Z375" s="474" t="e">
        <f t="shared" ca="1" si="12"/>
        <v>#N/A</v>
      </c>
      <c r="AA375" s="475" t="e">
        <f t="shared" ca="1" si="12"/>
        <v>#N/A</v>
      </c>
      <c r="AB375" s="468"/>
      <c r="AC375"/>
    </row>
    <row r="376" spans="12:29" ht="20.100000000000001" customHeight="1">
      <c r="L376" s="345" t="e">
        <f t="shared" ca="1" si="11"/>
        <v>#N/A</v>
      </c>
      <c r="M376" s="443" t="e">
        <f t="shared" ca="1" si="14"/>
        <v>#N/A</v>
      </c>
      <c r="N376" s="391" t="e">
        <f ca="1">IF(M376=M375,INDEX(INDIRECT(M375&amp;"!$n$106"):INDIRECT(M375&amp;"!$n$120"),MATCH(N375,INDIRECT(M375&amp;"!$n$106"):INDIRECT(M375&amp;"!$n$120"),0)+1),INDIRECT(M376&amp;"!"&amp;ADDRESS(L376,COLUMN($N367),4)))</f>
        <v>#N/A</v>
      </c>
      <c r="O376" s="444" t="e">
        <f t="shared" ca="1" si="13"/>
        <v>#VALUE!</v>
      </c>
      <c r="P376" s="445" t="str">
        <f ca="1">IFERROR(IF(Q376=0,"",IF(AB376="",(VLOOKUP(VLOOKUP($N376,INDIRECT(M376&amp;"!$N$106"):INDIRECT(M376&amp;"!$AS$120"),DAY($O$300)+1,FALSE),INDIRECT(M376&amp;"!$D$8"):INDIRECT(M376&amp;"!$F$17"),3,FALSE)*24+VLOOKUP($N376,INDIRECT(M376&amp;"!$N$148"):INDIRECT(M376&amp;"!$AS$162"),DAY($O$300)+1,FALSE)-VLOOKUP(VLOOKUP($N376,INDIRECT(M376&amp;"!$N$106"):INDIRECT(M376&amp;"!$AS$120"),DAY($O$300)+1,FALSE),INDIRECT(M376&amp;"!$D$8"):INDIRECT(M376&amp;"!$h$17"),5,FALSE))/24,AB376)),"")</f>
        <v/>
      </c>
      <c r="Q376" s="446" t="str">
        <f ca="1">IFERROR(VLOOKUP($N376,INDIRECT(M376&amp;"!$N$283"):INDIRECT(M376&amp;"!$AS$297"),DAY($O$300)+1,FALSE),"")</f>
        <v/>
      </c>
      <c r="R376" s="444" t="str">
        <f ca="1">IFERROR(IF(T376&gt;0,VLOOKUP(VLOOKUP($N376,INDIRECT(M376&amp;"!$N$106"):INDIRECT(M376&amp;"!$AS$120"),DAY($O$300)+1,FALSE),INDIRECT(M376&amp;"!$D$8"):INDIRECT(M376&amp;"!$F$17"),2,FALSE),""),"")</f>
        <v/>
      </c>
      <c r="S376" s="445" t="str">
        <f ca="1">IFERROR((IF(T376=0,"",VLOOKUP(VLOOKUP($N376,INDIRECT(M376&amp;"!$N$106"):INDIRECT(M376&amp;"!$AS$120"),DAY($O$300)+1,FALSE),INDIRECT(M376&amp;"!$D$8"):INDIRECT(M376&amp;"!$F$17"),3,FALSE))*24+(T376-VLOOKUP(VLOOKUP($N376,INDIRECT(M376&amp;"!$N$106"):INDIRECT(M376&amp;"!$AS$120"),DAY($O$300)+1,FALSE),INDIRECT(M376&amp;"!$D$8"):INDIRECT(M376&amp;"!$h$17"),5,FALSE)))/24,"")</f>
        <v/>
      </c>
      <c r="T376" s="446" t="str">
        <f ca="1">IFERROR(VLOOKUP($N376,INDIRECT(M376&amp;"!$N$191"):INDIRECT(M376&amp;"!$AS$205"),DAY($O$300)+1,FALSE)+VLOOKUP($N376,INDIRECT(M376&amp;"!$N$212"):INDIRECT(M376&amp;"!$AS$226"),DAY($O$300)+1,FALSE),"")</f>
        <v/>
      </c>
      <c r="U376" s="392"/>
      <c r="V376" s="393"/>
      <c r="W376" s="394"/>
      <c r="X376"/>
      <c r="Y376"/>
      <c r="Z376" s="474" t="e">
        <f t="shared" ca="1" si="12"/>
        <v>#N/A</v>
      </c>
      <c r="AA376" s="475" t="e">
        <f t="shared" ca="1" si="12"/>
        <v>#N/A</v>
      </c>
      <c r="AB376" s="468"/>
      <c r="AC376"/>
    </row>
    <row r="377" spans="12:29" ht="20.100000000000001" customHeight="1">
      <c r="L377" s="345" t="e">
        <f t="shared" ca="1" si="11"/>
        <v>#N/A</v>
      </c>
      <c r="M377" s="443" t="e">
        <f t="shared" ca="1" si="14"/>
        <v>#N/A</v>
      </c>
      <c r="N377" s="391" t="e">
        <f ca="1">IF(M377=M376,INDEX(INDIRECT(M376&amp;"!$n$106"):INDIRECT(M376&amp;"!$n$120"),MATCH(N376,INDIRECT(M376&amp;"!$n$106"):INDIRECT(M376&amp;"!$n$120"),0)+1),INDIRECT(M377&amp;"!"&amp;ADDRESS(L377,COLUMN($N368),4)))</f>
        <v>#N/A</v>
      </c>
      <c r="O377" s="444" t="e">
        <f t="shared" ca="1" si="13"/>
        <v>#VALUE!</v>
      </c>
      <c r="P377" s="445" t="str">
        <f ca="1">IFERROR(IF(Q377=0,"",IF(AB377="",(VLOOKUP(VLOOKUP($N377,INDIRECT(M377&amp;"!$N$106"):INDIRECT(M377&amp;"!$AS$120"),DAY($O$300)+1,FALSE),INDIRECT(M377&amp;"!$D$8"):INDIRECT(M377&amp;"!$F$17"),3,FALSE)*24+VLOOKUP($N377,INDIRECT(M377&amp;"!$N$148"):INDIRECT(M377&amp;"!$AS$162"),DAY($O$300)+1,FALSE)-VLOOKUP(VLOOKUP($N377,INDIRECT(M377&amp;"!$N$106"):INDIRECT(M377&amp;"!$AS$120"),DAY($O$300)+1,FALSE),INDIRECT(M377&amp;"!$D$8"):INDIRECT(M377&amp;"!$h$17"),5,FALSE))/24,AB377)),"")</f>
        <v/>
      </c>
      <c r="Q377" s="446" t="str">
        <f ca="1">IFERROR(VLOOKUP($N377,INDIRECT(M377&amp;"!$N$283"):INDIRECT(M377&amp;"!$AS$297"),DAY($O$300)+1,FALSE),"")</f>
        <v/>
      </c>
      <c r="R377" s="444" t="str">
        <f ca="1">IFERROR(IF(T377&gt;0,VLOOKUP(VLOOKUP($N377,INDIRECT(M377&amp;"!$N$106"):INDIRECT(M377&amp;"!$AS$120"),DAY($O$300)+1,FALSE),INDIRECT(M377&amp;"!$D$8"):INDIRECT(M377&amp;"!$F$17"),2,FALSE),""),"")</f>
        <v/>
      </c>
      <c r="S377" s="445" t="str">
        <f ca="1">IFERROR((IF(T377=0,"",VLOOKUP(VLOOKUP($N377,INDIRECT(M377&amp;"!$N$106"):INDIRECT(M377&amp;"!$AS$120"),DAY($O$300)+1,FALSE),INDIRECT(M377&amp;"!$D$8"):INDIRECT(M377&amp;"!$F$17"),3,FALSE))*24+(T377-VLOOKUP(VLOOKUP($N377,INDIRECT(M377&amp;"!$N$106"):INDIRECT(M377&amp;"!$AS$120"),DAY($O$300)+1,FALSE),INDIRECT(M377&amp;"!$D$8"):INDIRECT(M377&amp;"!$h$17"),5,FALSE)))/24,"")</f>
        <v/>
      </c>
      <c r="T377" s="446" t="str">
        <f ca="1">IFERROR(VLOOKUP($N377,INDIRECT(M377&amp;"!$N$191"):INDIRECT(M377&amp;"!$AS$205"),DAY($O$300)+1,FALSE)+VLOOKUP($N377,INDIRECT(M377&amp;"!$N$212"):INDIRECT(M377&amp;"!$AS$226"),DAY($O$300)+1,FALSE),"")</f>
        <v/>
      </c>
      <c r="U377" s="392"/>
      <c r="V377" s="393"/>
      <c r="W377" s="394"/>
      <c r="X377"/>
      <c r="Y377"/>
      <c r="Z377" s="474" t="e">
        <f t="shared" ca="1" si="12"/>
        <v>#N/A</v>
      </c>
      <c r="AA377" s="475" t="e">
        <f t="shared" ca="1" si="12"/>
        <v>#N/A</v>
      </c>
      <c r="AB377" s="468"/>
      <c r="AC377"/>
    </row>
    <row r="378" spans="12:29" ht="20.100000000000001" customHeight="1">
      <c r="L378" s="345" t="e">
        <f t="shared" ca="1" si="11"/>
        <v>#N/A</v>
      </c>
      <c r="M378" s="443" t="e">
        <f t="shared" ca="1" si="14"/>
        <v>#N/A</v>
      </c>
      <c r="N378" s="391" t="e">
        <f ca="1">IF(M378=M377,INDEX(INDIRECT(M377&amp;"!$n$106"):INDIRECT(M377&amp;"!$n$120"),MATCH(N377,INDIRECT(M377&amp;"!$n$106"):INDIRECT(M377&amp;"!$n$120"),0)+1),INDIRECT(M378&amp;"!"&amp;ADDRESS(L378,COLUMN($N369),4)))</f>
        <v>#N/A</v>
      </c>
      <c r="O378" s="444" t="e">
        <f t="shared" ca="1" si="13"/>
        <v>#VALUE!</v>
      </c>
      <c r="P378" s="445" t="str">
        <f ca="1">IFERROR(IF(Q378=0,"",IF(AB378="",(VLOOKUP(VLOOKUP($N378,INDIRECT(M378&amp;"!$N$106"):INDIRECT(M378&amp;"!$AS$120"),DAY($O$300)+1,FALSE),INDIRECT(M378&amp;"!$D$8"):INDIRECT(M378&amp;"!$F$17"),3,FALSE)*24+VLOOKUP($N378,INDIRECT(M378&amp;"!$N$148"):INDIRECT(M378&amp;"!$AS$162"),DAY($O$300)+1,FALSE)-VLOOKUP(VLOOKUP($N378,INDIRECT(M378&amp;"!$N$106"):INDIRECT(M378&amp;"!$AS$120"),DAY($O$300)+1,FALSE),INDIRECT(M378&amp;"!$D$8"):INDIRECT(M378&amp;"!$h$17"),5,FALSE))/24,AB378)),"")</f>
        <v/>
      </c>
      <c r="Q378" s="446" t="str">
        <f ca="1">IFERROR(VLOOKUP($N378,INDIRECT(M378&amp;"!$N$283"):INDIRECT(M378&amp;"!$AS$297"),DAY($O$300)+1,FALSE),"")</f>
        <v/>
      </c>
      <c r="R378" s="444" t="str">
        <f ca="1">IFERROR(IF(T378&gt;0,VLOOKUP(VLOOKUP($N378,INDIRECT(M378&amp;"!$N$106"):INDIRECT(M378&amp;"!$AS$120"),DAY($O$300)+1,FALSE),INDIRECT(M378&amp;"!$D$8"):INDIRECT(M378&amp;"!$F$17"),2,FALSE),""),"")</f>
        <v/>
      </c>
      <c r="S378" s="445" t="str">
        <f ca="1">IFERROR((IF(T378=0,"",VLOOKUP(VLOOKUP($N378,INDIRECT(M378&amp;"!$N$106"):INDIRECT(M378&amp;"!$AS$120"),DAY($O$300)+1,FALSE),INDIRECT(M378&amp;"!$D$8"):INDIRECT(M378&amp;"!$F$17"),3,FALSE))*24+(T378-VLOOKUP(VLOOKUP($N378,INDIRECT(M378&amp;"!$N$106"):INDIRECT(M378&amp;"!$AS$120"),DAY($O$300)+1,FALSE),INDIRECT(M378&amp;"!$D$8"):INDIRECT(M378&amp;"!$h$17"),5,FALSE)))/24,"")</f>
        <v/>
      </c>
      <c r="T378" s="446" t="str">
        <f ca="1">IFERROR(VLOOKUP($N378,INDIRECT(M378&amp;"!$N$191"):INDIRECT(M378&amp;"!$AS$205"),DAY($O$300)+1,FALSE)+VLOOKUP($N378,INDIRECT(M378&amp;"!$N$212"):INDIRECT(M378&amp;"!$AS$226"),DAY($O$300)+1,FALSE),"")</f>
        <v/>
      </c>
      <c r="U378" s="392"/>
      <c r="V378" s="393"/>
      <c r="W378" s="394"/>
      <c r="X378"/>
      <c r="Y378"/>
      <c r="Z378" s="474" t="e">
        <f t="shared" ca="1" si="12"/>
        <v>#N/A</v>
      </c>
      <c r="AA378" s="475" t="e">
        <f t="shared" ca="1" si="12"/>
        <v>#N/A</v>
      </c>
      <c r="AB378" s="468"/>
      <c r="AC378"/>
    </row>
    <row r="379" spans="12:29" ht="20.100000000000001" customHeight="1">
      <c r="L379" s="345" t="e">
        <f t="shared" ca="1" si="11"/>
        <v>#N/A</v>
      </c>
      <c r="M379" s="443" t="e">
        <f t="shared" ca="1" si="14"/>
        <v>#N/A</v>
      </c>
      <c r="N379" s="391" t="e">
        <f ca="1">IF(M379=M378,INDEX(INDIRECT(M378&amp;"!$n$106"):INDIRECT(M378&amp;"!$n$120"),MATCH(N378,INDIRECT(M378&amp;"!$n$106"):INDIRECT(M378&amp;"!$n$120"),0)+1),INDIRECT(M379&amp;"!"&amp;ADDRESS(L379,COLUMN($N370),4)))</f>
        <v>#N/A</v>
      </c>
      <c r="O379" s="444" t="e">
        <f t="shared" ca="1" si="13"/>
        <v>#VALUE!</v>
      </c>
      <c r="P379" s="445" t="str">
        <f ca="1">IFERROR(IF(Q379=0,"",IF(AB379="",(VLOOKUP(VLOOKUP($N379,INDIRECT(M379&amp;"!$N$106"):INDIRECT(M379&amp;"!$AS$120"),DAY($O$300)+1,FALSE),INDIRECT(M379&amp;"!$D$8"):INDIRECT(M379&amp;"!$F$17"),3,FALSE)*24+VLOOKUP($N379,INDIRECT(M379&amp;"!$N$148"):INDIRECT(M379&amp;"!$AS$162"),DAY($O$300)+1,FALSE)-VLOOKUP(VLOOKUP($N379,INDIRECT(M379&amp;"!$N$106"):INDIRECT(M379&amp;"!$AS$120"),DAY($O$300)+1,FALSE),INDIRECT(M379&amp;"!$D$8"):INDIRECT(M379&amp;"!$h$17"),5,FALSE))/24,AB379)),"")</f>
        <v/>
      </c>
      <c r="Q379" s="446" t="str">
        <f ca="1">IFERROR(VLOOKUP($N379,INDIRECT(M379&amp;"!$N$283"):INDIRECT(M379&amp;"!$AS$297"),DAY($O$300)+1,FALSE),"")</f>
        <v/>
      </c>
      <c r="R379" s="444" t="str">
        <f ca="1">IFERROR(IF(T379&gt;0,VLOOKUP(VLOOKUP($N379,INDIRECT(M379&amp;"!$N$106"):INDIRECT(M379&amp;"!$AS$120"),DAY($O$300)+1,FALSE),INDIRECT(M379&amp;"!$D$8"):INDIRECT(M379&amp;"!$F$17"),2,FALSE),""),"")</f>
        <v/>
      </c>
      <c r="S379" s="445" t="str">
        <f ca="1">IFERROR((IF(T379=0,"",VLOOKUP(VLOOKUP($N379,INDIRECT(M379&amp;"!$N$106"):INDIRECT(M379&amp;"!$AS$120"),DAY($O$300)+1,FALSE),INDIRECT(M379&amp;"!$D$8"):INDIRECT(M379&amp;"!$F$17"),3,FALSE))*24+(T379-VLOOKUP(VLOOKUP($N379,INDIRECT(M379&amp;"!$N$106"):INDIRECT(M379&amp;"!$AS$120"),DAY($O$300)+1,FALSE),INDIRECT(M379&amp;"!$D$8"):INDIRECT(M379&amp;"!$h$17"),5,FALSE)))/24,"")</f>
        <v/>
      </c>
      <c r="T379" s="446" t="str">
        <f ca="1">IFERROR(VLOOKUP($N379,INDIRECT(M379&amp;"!$N$191"):INDIRECT(M379&amp;"!$AS$205"),DAY($O$300)+1,FALSE)+VLOOKUP($N379,INDIRECT(M379&amp;"!$N$212"):INDIRECT(M379&amp;"!$AS$226"),DAY($O$300)+1,FALSE),"")</f>
        <v/>
      </c>
      <c r="U379" s="392"/>
      <c r="V379" s="393"/>
      <c r="W379" s="394"/>
      <c r="X379"/>
      <c r="Y379"/>
      <c r="Z379" s="474" t="e">
        <f t="shared" ca="1" si="12"/>
        <v>#N/A</v>
      </c>
      <c r="AA379" s="475" t="e">
        <f t="shared" ca="1" si="12"/>
        <v>#N/A</v>
      </c>
      <c r="AB379" s="468"/>
      <c r="AC379"/>
    </row>
    <row r="380" spans="12:29" ht="20.100000000000001" customHeight="1">
      <c r="L380" s="345" t="e">
        <f t="shared" ca="1" si="11"/>
        <v>#N/A</v>
      </c>
      <c r="M380" s="443" t="e">
        <f t="shared" ca="1" si="14"/>
        <v>#N/A</v>
      </c>
      <c r="N380" s="391" t="e">
        <f ca="1">IF(M380=M379,INDEX(INDIRECT(M379&amp;"!$n$106"):INDIRECT(M379&amp;"!$n$120"),MATCH(N379,INDIRECT(M379&amp;"!$n$106"):INDIRECT(M379&amp;"!$n$120"),0)+1),INDIRECT(M380&amp;"!"&amp;ADDRESS(L380,COLUMN($N371),4)))</f>
        <v>#N/A</v>
      </c>
      <c r="O380" s="444" t="e">
        <f t="shared" ca="1" si="13"/>
        <v>#VALUE!</v>
      </c>
      <c r="P380" s="445" t="str">
        <f ca="1">IFERROR(IF(Q380=0,"",IF(AB380="",(VLOOKUP(VLOOKUP($N380,INDIRECT(M380&amp;"!$N$106"):INDIRECT(M380&amp;"!$AS$120"),DAY($O$300)+1,FALSE),INDIRECT(M380&amp;"!$D$8"):INDIRECT(M380&amp;"!$F$17"),3,FALSE)*24+VLOOKUP($N380,INDIRECT(M380&amp;"!$N$148"):INDIRECT(M380&amp;"!$AS$162"),DAY($O$300)+1,FALSE)-VLOOKUP(VLOOKUP($N380,INDIRECT(M380&amp;"!$N$106"):INDIRECT(M380&amp;"!$AS$120"),DAY($O$300)+1,FALSE),INDIRECT(M380&amp;"!$D$8"):INDIRECT(M380&amp;"!$h$17"),5,FALSE))/24,AB380)),"")</f>
        <v/>
      </c>
      <c r="Q380" s="446" t="str">
        <f ca="1">IFERROR(VLOOKUP($N380,INDIRECT(M380&amp;"!$N$283"):INDIRECT(M380&amp;"!$AS$297"),DAY($O$300)+1,FALSE),"")</f>
        <v/>
      </c>
      <c r="R380" s="444" t="str">
        <f ca="1">IFERROR(IF(T380&gt;0,VLOOKUP(VLOOKUP($N380,INDIRECT(M380&amp;"!$N$106"):INDIRECT(M380&amp;"!$AS$120"),DAY($O$300)+1,FALSE),INDIRECT(M380&amp;"!$D$8"):INDIRECT(M380&amp;"!$F$17"),2,FALSE),""),"")</f>
        <v/>
      </c>
      <c r="S380" s="445" t="str">
        <f ca="1">IFERROR((IF(T380=0,"",VLOOKUP(VLOOKUP($N380,INDIRECT(M380&amp;"!$N$106"):INDIRECT(M380&amp;"!$AS$120"),DAY($O$300)+1,FALSE),INDIRECT(M380&amp;"!$D$8"):INDIRECT(M380&amp;"!$F$17"),3,FALSE))*24+(T380-VLOOKUP(VLOOKUP($N380,INDIRECT(M380&amp;"!$N$106"):INDIRECT(M380&amp;"!$AS$120"),DAY($O$300)+1,FALSE),INDIRECT(M380&amp;"!$D$8"):INDIRECT(M380&amp;"!$h$17"),5,FALSE)))/24,"")</f>
        <v/>
      </c>
      <c r="T380" s="446" t="str">
        <f ca="1">IFERROR(VLOOKUP($N380,INDIRECT(M380&amp;"!$N$191"):INDIRECT(M380&amp;"!$AS$205"),DAY($O$300)+1,FALSE)+VLOOKUP($N380,INDIRECT(M380&amp;"!$N$212"):INDIRECT(M380&amp;"!$AS$226"),DAY($O$300)+1,FALSE),"")</f>
        <v/>
      </c>
      <c r="U380" s="392"/>
      <c r="V380" s="393"/>
      <c r="W380" s="394"/>
      <c r="X380"/>
      <c r="Y380"/>
      <c r="Z380" s="474" t="e">
        <f t="shared" ca="1" si="12"/>
        <v>#N/A</v>
      </c>
      <c r="AA380" s="475" t="e">
        <f t="shared" ca="1" si="12"/>
        <v>#N/A</v>
      </c>
      <c r="AB380" s="468"/>
      <c r="AC380"/>
    </row>
    <row r="381" spans="12:29" ht="20.100000000000001" customHeight="1">
      <c r="L381" s="345" t="e">
        <f t="shared" ca="1" si="11"/>
        <v>#N/A</v>
      </c>
      <c r="M381" s="443" t="e">
        <f t="shared" ca="1" si="14"/>
        <v>#N/A</v>
      </c>
      <c r="N381" s="391" t="e">
        <f ca="1">IF(M381=M380,INDEX(INDIRECT(M380&amp;"!$n$106"):INDIRECT(M380&amp;"!$n$120"),MATCH(N380,INDIRECT(M380&amp;"!$n$106"):INDIRECT(M380&amp;"!$n$120"),0)+1),INDIRECT(M381&amp;"!"&amp;ADDRESS(L381,COLUMN($N372),4)))</f>
        <v>#N/A</v>
      </c>
      <c r="O381" s="444" t="e">
        <f t="shared" ca="1" si="13"/>
        <v>#VALUE!</v>
      </c>
      <c r="P381" s="445" t="str">
        <f ca="1">IFERROR(IF(Q381=0,"",IF(AB381="",(VLOOKUP(VLOOKUP($N381,INDIRECT(M381&amp;"!$N$106"):INDIRECT(M381&amp;"!$AS$120"),DAY($O$300)+1,FALSE),INDIRECT(M381&amp;"!$D$8"):INDIRECT(M381&amp;"!$F$17"),3,FALSE)*24+VLOOKUP($N381,INDIRECT(M381&amp;"!$N$148"):INDIRECT(M381&amp;"!$AS$162"),DAY($O$300)+1,FALSE)-VLOOKUP(VLOOKUP($N381,INDIRECT(M381&amp;"!$N$106"):INDIRECT(M381&amp;"!$AS$120"),DAY($O$300)+1,FALSE),INDIRECT(M381&amp;"!$D$8"):INDIRECT(M381&amp;"!$h$17"),5,FALSE))/24,AB381)),"")</f>
        <v/>
      </c>
      <c r="Q381" s="446" t="str">
        <f ca="1">IFERROR(VLOOKUP($N381,INDIRECT(M381&amp;"!$N$283"):INDIRECT(M381&amp;"!$AS$297"),DAY($O$300)+1,FALSE),"")</f>
        <v/>
      </c>
      <c r="R381" s="444" t="str">
        <f ca="1">IFERROR(IF(T381&gt;0,VLOOKUP(VLOOKUP($N381,INDIRECT(M381&amp;"!$N$106"):INDIRECT(M381&amp;"!$AS$120"),DAY($O$300)+1,FALSE),INDIRECT(M381&amp;"!$D$8"):INDIRECT(M381&amp;"!$F$17"),2,FALSE),""),"")</f>
        <v/>
      </c>
      <c r="S381" s="445" t="str">
        <f ca="1">IFERROR((IF(T381=0,"",VLOOKUP(VLOOKUP($N381,INDIRECT(M381&amp;"!$N$106"):INDIRECT(M381&amp;"!$AS$120"),DAY($O$300)+1,FALSE),INDIRECT(M381&amp;"!$D$8"):INDIRECT(M381&amp;"!$F$17"),3,FALSE))*24+(T381-VLOOKUP(VLOOKUP($N381,INDIRECT(M381&amp;"!$N$106"):INDIRECT(M381&amp;"!$AS$120"),DAY($O$300)+1,FALSE),INDIRECT(M381&amp;"!$D$8"):INDIRECT(M381&amp;"!$h$17"),5,FALSE)))/24,"")</f>
        <v/>
      </c>
      <c r="T381" s="446" t="str">
        <f ca="1">IFERROR(VLOOKUP($N381,INDIRECT(M381&amp;"!$N$191"):INDIRECT(M381&amp;"!$AS$205"),DAY($O$300)+1,FALSE)+VLOOKUP($N381,INDIRECT(M381&amp;"!$N$212"):INDIRECT(M381&amp;"!$AS$226"),DAY($O$300)+1,FALSE),"")</f>
        <v/>
      </c>
      <c r="U381" s="392"/>
      <c r="V381" s="393"/>
      <c r="W381" s="394"/>
      <c r="X381"/>
      <c r="Y381"/>
      <c r="Z381" s="474" t="e">
        <f t="shared" ca="1" si="12"/>
        <v>#N/A</v>
      </c>
      <c r="AA381" s="475" t="e">
        <f t="shared" ca="1" si="12"/>
        <v>#N/A</v>
      </c>
      <c r="AB381" s="468"/>
      <c r="AC381"/>
    </row>
    <row r="382" spans="12:29" ht="20.100000000000001" customHeight="1">
      <c r="L382" s="345" t="e">
        <f t="shared" ca="1" si="11"/>
        <v>#N/A</v>
      </c>
      <c r="M382" s="443" t="e">
        <f t="shared" ca="1" si="14"/>
        <v>#N/A</v>
      </c>
      <c r="N382" s="391" t="e">
        <f ca="1">IF(M382=M381,INDEX(INDIRECT(M381&amp;"!$n$106"):INDIRECT(M381&amp;"!$n$120"),MATCH(N381,INDIRECT(M381&amp;"!$n$106"):INDIRECT(M381&amp;"!$n$120"),0)+1),INDIRECT(M382&amp;"!"&amp;ADDRESS(L382,COLUMN($N373),4)))</f>
        <v>#N/A</v>
      </c>
      <c r="O382" s="444" t="e">
        <f t="shared" ca="1" si="13"/>
        <v>#VALUE!</v>
      </c>
      <c r="P382" s="445" t="str">
        <f ca="1">IFERROR(IF(Q382=0,"",IF(AB382="",(VLOOKUP(VLOOKUP($N382,INDIRECT(M382&amp;"!$N$106"):INDIRECT(M382&amp;"!$AS$120"),DAY($O$300)+1,FALSE),INDIRECT(M382&amp;"!$D$8"):INDIRECT(M382&amp;"!$F$17"),3,FALSE)*24+VLOOKUP($N382,INDIRECT(M382&amp;"!$N$148"):INDIRECT(M382&amp;"!$AS$162"),DAY($O$300)+1,FALSE)-VLOOKUP(VLOOKUP($N382,INDIRECT(M382&amp;"!$N$106"):INDIRECT(M382&amp;"!$AS$120"),DAY($O$300)+1,FALSE),INDIRECT(M382&amp;"!$D$8"):INDIRECT(M382&amp;"!$h$17"),5,FALSE))/24,AB382)),"")</f>
        <v/>
      </c>
      <c r="Q382" s="446" t="str">
        <f ca="1">IFERROR(VLOOKUP($N382,INDIRECT(M382&amp;"!$N$283"):INDIRECT(M382&amp;"!$AS$297"),DAY($O$300)+1,FALSE),"")</f>
        <v/>
      </c>
      <c r="R382" s="444" t="str">
        <f ca="1">IFERROR(IF(T382&gt;0,VLOOKUP(VLOOKUP($N382,INDIRECT(M382&amp;"!$N$106"):INDIRECT(M382&amp;"!$AS$120"),DAY($O$300)+1,FALSE),INDIRECT(M382&amp;"!$D$8"):INDIRECT(M382&amp;"!$F$17"),2,FALSE),""),"")</f>
        <v/>
      </c>
      <c r="S382" s="445" t="str">
        <f ca="1">IFERROR((IF(T382=0,"",VLOOKUP(VLOOKUP($N382,INDIRECT(M382&amp;"!$N$106"):INDIRECT(M382&amp;"!$AS$120"),DAY($O$300)+1,FALSE),INDIRECT(M382&amp;"!$D$8"):INDIRECT(M382&amp;"!$F$17"),3,FALSE))*24+(T382-VLOOKUP(VLOOKUP($N382,INDIRECT(M382&amp;"!$N$106"):INDIRECT(M382&amp;"!$AS$120"),DAY($O$300)+1,FALSE),INDIRECT(M382&amp;"!$D$8"):INDIRECT(M382&amp;"!$h$17"),5,FALSE)))/24,"")</f>
        <v/>
      </c>
      <c r="T382" s="446" t="str">
        <f ca="1">IFERROR(VLOOKUP($N382,INDIRECT(M382&amp;"!$N$191"):INDIRECT(M382&amp;"!$AS$205"),DAY($O$300)+1,FALSE)+VLOOKUP($N382,INDIRECT(M382&amp;"!$N$212"):INDIRECT(M382&amp;"!$AS$226"),DAY($O$300)+1,FALSE),"")</f>
        <v/>
      </c>
      <c r="U382" s="392"/>
      <c r="V382" s="393"/>
      <c r="W382" s="394"/>
      <c r="X382"/>
      <c r="Y382"/>
      <c r="Z382" s="474" t="e">
        <f t="shared" ca="1" si="12"/>
        <v>#N/A</v>
      </c>
      <c r="AA382" s="475" t="e">
        <f t="shared" ca="1" si="12"/>
        <v>#N/A</v>
      </c>
      <c r="AB382" s="468"/>
      <c r="AC382"/>
    </row>
    <row r="383" spans="12:29" ht="20.100000000000001" customHeight="1">
      <c r="L383" s="345" t="e">
        <f t="shared" ca="1" si="11"/>
        <v>#N/A</v>
      </c>
      <c r="M383" s="443" t="e">
        <f t="shared" ca="1" si="14"/>
        <v>#N/A</v>
      </c>
      <c r="N383" s="391" t="e">
        <f ca="1">IF(M383=M382,INDEX(INDIRECT(M382&amp;"!$n$106"):INDIRECT(M382&amp;"!$n$120"),MATCH(N382,INDIRECT(M382&amp;"!$n$106"):INDIRECT(M382&amp;"!$n$120"),0)+1),INDIRECT(M383&amp;"!"&amp;ADDRESS(L383,COLUMN($N374),4)))</f>
        <v>#N/A</v>
      </c>
      <c r="O383" s="444" t="e">
        <f t="shared" ca="1" si="13"/>
        <v>#VALUE!</v>
      </c>
      <c r="P383" s="445" t="str">
        <f ca="1">IFERROR(IF(Q383=0,"",IF(AB383="",(VLOOKUP(VLOOKUP($N383,INDIRECT(M383&amp;"!$N$106"):INDIRECT(M383&amp;"!$AS$120"),DAY($O$300)+1,FALSE),INDIRECT(M383&amp;"!$D$8"):INDIRECT(M383&amp;"!$F$17"),3,FALSE)*24+VLOOKUP($N383,INDIRECT(M383&amp;"!$N$148"):INDIRECT(M383&amp;"!$AS$162"),DAY($O$300)+1,FALSE)-VLOOKUP(VLOOKUP($N383,INDIRECT(M383&amp;"!$N$106"):INDIRECT(M383&amp;"!$AS$120"),DAY($O$300)+1,FALSE),INDIRECT(M383&amp;"!$D$8"):INDIRECT(M383&amp;"!$h$17"),5,FALSE))/24,AB383)),"")</f>
        <v/>
      </c>
      <c r="Q383" s="446" t="str">
        <f ca="1">IFERROR(VLOOKUP($N383,INDIRECT(M383&amp;"!$N$283"):INDIRECT(M383&amp;"!$AS$297"),DAY($O$300)+1,FALSE),"")</f>
        <v/>
      </c>
      <c r="R383" s="444" t="str">
        <f ca="1">IFERROR(IF(T383&gt;0,VLOOKUP(VLOOKUP($N383,INDIRECT(M383&amp;"!$N$106"):INDIRECT(M383&amp;"!$AS$120"),DAY($O$300)+1,FALSE),INDIRECT(M383&amp;"!$D$8"):INDIRECT(M383&amp;"!$F$17"),2,FALSE),""),"")</f>
        <v/>
      </c>
      <c r="S383" s="445" t="str">
        <f ca="1">IFERROR((IF(T383=0,"",VLOOKUP(VLOOKUP($N383,INDIRECT(M383&amp;"!$N$106"):INDIRECT(M383&amp;"!$AS$120"),DAY($O$300)+1,FALSE),INDIRECT(M383&amp;"!$D$8"):INDIRECT(M383&amp;"!$F$17"),3,FALSE))*24+(T383-VLOOKUP(VLOOKUP($N383,INDIRECT(M383&amp;"!$N$106"):INDIRECT(M383&amp;"!$AS$120"),DAY($O$300)+1,FALSE),INDIRECT(M383&amp;"!$D$8"):INDIRECT(M383&amp;"!$h$17"),5,FALSE)))/24,"")</f>
        <v/>
      </c>
      <c r="T383" s="446" t="str">
        <f ca="1">IFERROR(VLOOKUP($N383,INDIRECT(M383&amp;"!$N$191"):INDIRECT(M383&amp;"!$AS$205"),DAY($O$300)+1,FALSE)+VLOOKUP($N383,INDIRECT(M383&amp;"!$N$212"):INDIRECT(M383&amp;"!$AS$226"),DAY($O$300)+1,FALSE),"")</f>
        <v/>
      </c>
      <c r="U383" s="392"/>
      <c r="V383" s="393"/>
      <c r="W383" s="394"/>
      <c r="X383"/>
      <c r="Y383"/>
      <c r="Z383" s="474" t="e">
        <f t="shared" ca="1" si="12"/>
        <v>#N/A</v>
      </c>
      <c r="AA383" s="475" t="e">
        <f t="shared" ca="1" si="12"/>
        <v>#N/A</v>
      </c>
      <c r="AB383" s="468"/>
      <c r="AC383"/>
    </row>
    <row r="384" spans="12:29" ht="20.100000000000001" customHeight="1">
      <c r="L384" s="345" t="e">
        <f t="shared" ca="1" si="11"/>
        <v>#N/A</v>
      </c>
      <c r="M384" s="443" t="e">
        <f t="shared" ca="1" si="14"/>
        <v>#N/A</v>
      </c>
      <c r="N384" s="391" t="e">
        <f ca="1">IF(M384=M383,INDEX(INDIRECT(M383&amp;"!$n$106"):INDIRECT(M383&amp;"!$n$120"),MATCH(N383,INDIRECT(M383&amp;"!$n$106"):INDIRECT(M383&amp;"!$n$120"),0)+1),INDIRECT(M384&amp;"!"&amp;ADDRESS(L384,COLUMN($N375),4)))</f>
        <v>#N/A</v>
      </c>
      <c r="O384" s="444" t="e">
        <f t="shared" ca="1" si="13"/>
        <v>#VALUE!</v>
      </c>
      <c r="P384" s="445" t="str">
        <f ca="1">IFERROR(IF(Q384=0,"",IF(AB384="",(VLOOKUP(VLOOKUP($N384,INDIRECT(M384&amp;"!$N$106"):INDIRECT(M384&amp;"!$AS$120"),DAY($O$300)+1,FALSE),INDIRECT(M384&amp;"!$D$8"):INDIRECT(M384&amp;"!$F$17"),3,FALSE)*24+VLOOKUP($N384,INDIRECT(M384&amp;"!$N$148"):INDIRECT(M384&amp;"!$AS$162"),DAY($O$300)+1,FALSE)-VLOOKUP(VLOOKUP($N384,INDIRECT(M384&amp;"!$N$106"):INDIRECT(M384&amp;"!$AS$120"),DAY($O$300)+1,FALSE),INDIRECT(M384&amp;"!$D$8"):INDIRECT(M384&amp;"!$h$17"),5,FALSE))/24,AB384)),"")</f>
        <v/>
      </c>
      <c r="Q384" s="446" t="str">
        <f ca="1">IFERROR(VLOOKUP($N384,INDIRECT(M384&amp;"!$N$283"):INDIRECT(M384&amp;"!$AS$297"),DAY($O$300)+1,FALSE),"")</f>
        <v/>
      </c>
      <c r="R384" s="444" t="str">
        <f ca="1">IFERROR(IF(T384&gt;0,VLOOKUP(VLOOKUP($N384,INDIRECT(M384&amp;"!$N$106"):INDIRECT(M384&amp;"!$AS$120"),DAY($O$300)+1,FALSE),INDIRECT(M384&amp;"!$D$8"):INDIRECT(M384&amp;"!$F$17"),2,FALSE),""),"")</f>
        <v/>
      </c>
      <c r="S384" s="445" t="str">
        <f ca="1">IFERROR((IF(T384=0,"",VLOOKUP(VLOOKUP($N384,INDIRECT(M384&amp;"!$N$106"):INDIRECT(M384&amp;"!$AS$120"),DAY($O$300)+1,FALSE),INDIRECT(M384&amp;"!$D$8"):INDIRECT(M384&amp;"!$F$17"),3,FALSE))*24+(T384-VLOOKUP(VLOOKUP($N384,INDIRECT(M384&amp;"!$N$106"):INDIRECT(M384&amp;"!$AS$120"),DAY($O$300)+1,FALSE),INDIRECT(M384&amp;"!$D$8"):INDIRECT(M384&amp;"!$h$17"),5,FALSE)))/24,"")</f>
        <v/>
      </c>
      <c r="T384" s="446" t="str">
        <f ca="1">IFERROR(VLOOKUP($N384,INDIRECT(M384&amp;"!$N$191"):INDIRECT(M384&amp;"!$AS$205"),DAY($O$300)+1,FALSE)+VLOOKUP($N384,INDIRECT(M384&amp;"!$N$212"):INDIRECT(M384&amp;"!$AS$226"),DAY($O$300)+1,FALSE),"")</f>
        <v/>
      </c>
      <c r="U384" s="392"/>
      <c r="V384" s="393"/>
      <c r="W384" s="394"/>
      <c r="X384"/>
      <c r="Y384"/>
      <c r="Z384" s="474" t="e">
        <f t="shared" ca="1" si="12"/>
        <v>#N/A</v>
      </c>
      <c r="AA384" s="475" t="e">
        <f t="shared" ca="1" si="12"/>
        <v>#N/A</v>
      </c>
      <c r="AB384" s="468"/>
      <c r="AC384"/>
    </row>
    <row r="385" spans="12:29" ht="20.100000000000001" customHeight="1">
      <c r="L385" s="345" t="e">
        <f t="shared" ca="1" si="11"/>
        <v>#N/A</v>
      </c>
      <c r="M385" s="443" t="e">
        <f t="shared" ca="1" si="14"/>
        <v>#N/A</v>
      </c>
      <c r="N385" s="391" t="e">
        <f ca="1">IF(M385=M384,INDEX(INDIRECT(M384&amp;"!$n$106"):INDIRECT(M384&amp;"!$n$120"),MATCH(N384,INDIRECT(M384&amp;"!$n$106"):INDIRECT(M384&amp;"!$n$120"),0)+1),INDIRECT(M385&amp;"!"&amp;ADDRESS(L385,COLUMN($N376),4)))</f>
        <v>#N/A</v>
      </c>
      <c r="O385" s="444" t="e">
        <f t="shared" ca="1" si="13"/>
        <v>#VALUE!</v>
      </c>
      <c r="P385" s="445" t="str">
        <f ca="1">IFERROR(IF(Q385=0,"",IF(AB385="",(VLOOKUP(VLOOKUP($N385,INDIRECT(M385&amp;"!$N$106"):INDIRECT(M385&amp;"!$AS$120"),DAY($O$300)+1,FALSE),INDIRECT(M385&amp;"!$D$8"):INDIRECT(M385&amp;"!$F$17"),3,FALSE)*24+VLOOKUP($N385,INDIRECT(M385&amp;"!$N$148"):INDIRECT(M385&amp;"!$AS$162"),DAY($O$300)+1,FALSE)-VLOOKUP(VLOOKUP($N385,INDIRECT(M385&amp;"!$N$106"):INDIRECT(M385&amp;"!$AS$120"),DAY($O$300)+1,FALSE),INDIRECT(M385&amp;"!$D$8"):INDIRECT(M385&amp;"!$h$17"),5,FALSE))/24,AB385)),"")</f>
        <v/>
      </c>
      <c r="Q385" s="446" t="str">
        <f ca="1">IFERROR(VLOOKUP($N385,INDIRECT(M385&amp;"!$N$283"):INDIRECT(M385&amp;"!$AS$297"),DAY($O$300)+1,FALSE),"")</f>
        <v/>
      </c>
      <c r="R385" s="444" t="str">
        <f ca="1">IFERROR(IF(T385&gt;0,VLOOKUP(VLOOKUP($N385,INDIRECT(M385&amp;"!$N$106"):INDIRECT(M385&amp;"!$AS$120"),DAY($O$300)+1,FALSE),INDIRECT(M385&amp;"!$D$8"):INDIRECT(M385&amp;"!$F$17"),2,FALSE),""),"")</f>
        <v/>
      </c>
      <c r="S385" s="445" t="str">
        <f ca="1">IFERROR((IF(T385=0,"",VLOOKUP(VLOOKUP($N385,INDIRECT(M385&amp;"!$N$106"):INDIRECT(M385&amp;"!$AS$120"),DAY($O$300)+1,FALSE),INDIRECT(M385&amp;"!$D$8"):INDIRECT(M385&amp;"!$F$17"),3,FALSE))*24+(T385-VLOOKUP(VLOOKUP($N385,INDIRECT(M385&amp;"!$N$106"):INDIRECT(M385&amp;"!$AS$120"),DAY($O$300)+1,FALSE),INDIRECT(M385&amp;"!$D$8"):INDIRECT(M385&amp;"!$h$17"),5,FALSE)))/24,"")</f>
        <v/>
      </c>
      <c r="T385" s="446" t="str">
        <f ca="1">IFERROR(VLOOKUP($N385,INDIRECT(M385&amp;"!$N$191"):INDIRECT(M385&amp;"!$AS$205"),DAY($O$300)+1,FALSE)+VLOOKUP($N385,INDIRECT(M385&amp;"!$N$212"):INDIRECT(M385&amp;"!$AS$226"),DAY($O$300)+1,FALSE),"")</f>
        <v/>
      </c>
      <c r="U385" s="392"/>
      <c r="V385" s="393"/>
      <c r="W385" s="394"/>
      <c r="X385"/>
      <c r="Y385"/>
      <c r="Z385" s="474" t="e">
        <f t="shared" ca="1" si="12"/>
        <v>#N/A</v>
      </c>
      <c r="AA385" s="475" t="e">
        <f t="shared" ca="1" si="12"/>
        <v>#N/A</v>
      </c>
      <c r="AB385" s="468"/>
      <c r="AC385"/>
    </row>
    <row r="386" spans="12:29" ht="20.100000000000001" customHeight="1">
      <c r="L386" s="345" t="e">
        <f t="shared" ca="1" si="11"/>
        <v>#N/A</v>
      </c>
      <c r="M386" s="443" t="e">
        <f t="shared" ca="1" si="14"/>
        <v>#N/A</v>
      </c>
      <c r="N386" s="391" t="e">
        <f ca="1">IF(M386=M385,INDEX(INDIRECT(M385&amp;"!$n$106"):INDIRECT(M385&amp;"!$n$120"),MATCH(N385,INDIRECT(M385&amp;"!$n$106"):INDIRECT(M385&amp;"!$n$120"),0)+1),INDIRECT(M386&amp;"!"&amp;ADDRESS(L386,COLUMN($N377),4)))</f>
        <v>#N/A</v>
      </c>
      <c r="O386" s="444" t="e">
        <f t="shared" ca="1" si="13"/>
        <v>#VALUE!</v>
      </c>
      <c r="P386" s="445" t="str">
        <f ca="1">IFERROR(IF(Q386=0,"",IF(AB386="",(VLOOKUP(VLOOKUP($N386,INDIRECT(M386&amp;"!$N$106"):INDIRECT(M386&amp;"!$AS$120"),DAY($O$300)+1,FALSE),INDIRECT(M386&amp;"!$D$8"):INDIRECT(M386&amp;"!$F$17"),3,FALSE)*24+VLOOKUP($N386,INDIRECT(M386&amp;"!$N$148"):INDIRECT(M386&amp;"!$AS$162"),DAY($O$300)+1,FALSE)-VLOOKUP(VLOOKUP($N386,INDIRECT(M386&amp;"!$N$106"):INDIRECT(M386&amp;"!$AS$120"),DAY($O$300)+1,FALSE),INDIRECT(M386&amp;"!$D$8"):INDIRECT(M386&amp;"!$h$17"),5,FALSE))/24,AB386)),"")</f>
        <v/>
      </c>
      <c r="Q386" s="446" t="str">
        <f ca="1">IFERROR(VLOOKUP($N386,INDIRECT(M386&amp;"!$N$283"):INDIRECT(M386&amp;"!$AS$297"),DAY($O$300)+1,FALSE),"")</f>
        <v/>
      </c>
      <c r="R386" s="444" t="str">
        <f ca="1">IFERROR(IF(T386&gt;0,VLOOKUP(VLOOKUP($N386,INDIRECT(M386&amp;"!$N$106"):INDIRECT(M386&amp;"!$AS$120"),DAY($O$300)+1,FALSE),INDIRECT(M386&amp;"!$D$8"):INDIRECT(M386&amp;"!$F$17"),2,FALSE),""),"")</f>
        <v/>
      </c>
      <c r="S386" s="445" t="str">
        <f ca="1">IFERROR((IF(T386=0,"",VLOOKUP(VLOOKUP($N386,INDIRECT(M386&amp;"!$N$106"):INDIRECT(M386&amp;"!$AS$120"),DAY($O$300)+1,FALSE),INDIRECT(M386&amp;"!$D$8"):INDIRECT(M386&amp;"!$F$17"),3,FALSE))*24+(T386-VLOOKUP(VLOOKUP($N386,INDIRECT(M386&amp;"!$N$106"):INDIRECT(M386&amp;"!$AS$120"),DAY($O$300)+1,FALSE),INDIRECT(M386&amp;"!$D$8"):INDIRECT(M386&amp;"!$h$17"),5,FALSE)))/24,"")</f>
        <v/>
      </c>
      <c r="T386" s="446" t="str">
        <f ca="1">IFERROR(VLOOKUP($N386,INDIRECT(M386&amp;"!$N$191"):INDIRECT(M386&amp;"!$AS$205"),DAY($O$300)+1,FALSE)+VLOOKUP($N386,INDIRECT(M386&amp;"!$N$212"):INDIRECT(M386&amp;"!$AS$226"),DAY($O$300)+1,FALSE),"")</f>
        <v/>
      </c>
      <c r="U386" s="392"/>
      <c r="V386" s="393"/>
      <c r="W386" s="394"/>
      <c r="X386"/>
      <c r="Y386"/>
      <c r="Z386" s="474" t="e">
        <f t="shared" ca="1" si="12"/>
        <v>#N/A</v>
      </c>
      <c r="AA386" s="475" t="e">
        <f t="shared" ca="1" si="12"/>
        <v>#N/A</v>
      </c>
      <c r="AB386" s="468"/>
      <c r="AC386"/>
    </row>
    <row r="387" spans="12:29" ht="20.100000000000001" customHeight="1">
      <c r="L387" s="345" t="e">
        <f t="shared" ca="1" si="11"/>
        <v>#N/A</v>
      </c>
      <c r="M387" s="443" t="e">
        <f t="shared" ca="1" si="14"/>
        <v>#N/A</v>
      </c>
      <c r="N387" s="391" t="e">
        <f ca="1">IF(M387=M386,INDEX(INDIRECT(M386&amp;"!$n$106"):INDIRECT(M386&amp;"!$n$120"),MATCH(N386,INDIRECT(M386&amp;"!$n$106"):INDIRECT(M386&amp;"!$n$120"),0)+1),INDIRECT(M387&amp;"!"&amp;ADDRESS(L387,COLUMN($N378),4)))</f>
        <v>#N/A</v>
      </c>
      <c r="O387" s="444" t="e">
        <f t="shared" ca="1" si="13"/>
        <v>#VALUE!</v>
      </c>
      <c r="P387" s="445" t="str">
        <f ca="1">IFERROR(IF(Q387=0,"",IF(AB387="",(VLOOKUP(VLOOKUP($N387,INDIRECT(M387&amp;"!$N$106"):INDIRECT(M387&amp;"!$AS$120"),DAY($O$300)+1,FALSE),INDIRECT(M387&amp;"!$D$8"):INDIRECT(M387&amp;"!$F$17"),3,FALSE)*24+VLOOKUP($N387,INDIRECT(M387&amp;"!$N$148"):INDIRECT(M387&amp;"!$AS$162"),DAY($O$300)+1,FALSE)-VLOOKUP(VLOOKUP($N387,INDIRECT(M387&amp;"!$N$106"):INDIRECT(M387&amp;"!$AS$120"),DAY($O$300)+1,FALSE),INDIRECT(M387&amp;"!$D$8"):INDIRECT(M387&amp;"!$h$17"),5,FALSE))/24,AB387)),"")</f>
        <v/>
      </c>
      <c r="Q387" s="446" t="str">
        <f ca="1">IFERROR(VLOOKUP($N387,INDIRECT(M387&amp;"!$N$283"):INDIRECT(M387&amp;"!$AS$297"),DAY($O$300)+1,FALSE),"")</f>
        <v/>
      </c>
      <c r="R387" s="444" t="str">
        <f ca="1">IFERROR(IF(T387&gt;0,VLOOKUP(VLOOKUP($N387,INDIRECT(M387&amp;"!$N$106"):INDIRECT(M387&amp;"!$AS$120"),DAY($O$300)+1,FALSE),INDIRECT(M387&amp;"!$D$8"):INDIRECT(M387&amp;"!$F$17"),2,FALSE),""),"")</f>
        <v/>
      </c>
      <c r="S387" s="445" t="str">
        <f ca="1">IFERROR((IF(T387=0,"",VLOOKUP(VLOOKUP($N387,INDIRECT(M387&amp;"!$N$106"):INDIRECT(M387&amp;"!$AS$120"),DAY($O$300)+1,FALSE),INDIRECT(M387&amp;"!$D$8"):INDIRECT(M387&amp;"!$F$17"),3,FALSE))*24+(T387-VLOOKUP(VLOOKUP($N387,INDIRECT(M387&amp;"!$N$106"):INDIRECT(M387&amp;"!$AS$120"),DAY($O$300)+1,FALSE),INDIRECT(M387&amp;"!$D$8"):INDIRECT(M387&amp;"!$h$17"),5,FALSE)))/24,"")</f>
        <v/>
      </c>
      <c r="T387" s="446" t="str">
        <f ca="1">IFERROR(VLOOKUP($N387,INDIRECT(M387&amp;"!$N$191"):INDIRECT(M387&amp;"!$AS$205"),DAY($O$300)+1,FALSE)+VLOOKUP($N387,INDIRECT(M387&amp;"!$N$212"):INDIRECT(M387&amp;"!$AS$226"),DAY($O$300)+1,FALSE),"")</f>
        <v/>
      </c>
      <c r="U387" s="392"/>
      <c r="V387" s="393"/>
      <c r="W387" s="394"/>
      <c r="X387"/>
      <c r="Y387"/>
      <c r="Z387" s="474" t="e">
        <f t="shared" ca="1" si="12"/>
        <v>#N/A</v>
      </c>
      <c r="AA387" s="475" t="e">
        <f t="shared" ca="1" si="12"/>
        <v>#N/A</v>
      </c>
      <c r="AB387" s="468"/>
      <c r="AC387"/>
    </row>
    <row r="388" spans="12:29" ht="20.100000000000001" customHeight="1">
      <c r="L388" s="345" t="e">
        <f t="shared" ca="1" si="11"/>
        <v>#N/A</v>
      </c>
      <c r="M388" s="443" t="e">
        <f t="shared" ca="1" si="14"/>
        <v>#N/A</v>
      </c>
      <c r="N388" s="391" t="e">
        <f ca="1">IF(M388=M387,INDEX(INDIRECT(M387&amp;"!$n$106"):INDIRECT(M387&amp;"!$n$120"),MATCH(N387,INDIRECT(M387&amp;"!$n$106"):INDIRECT(M387&amp;"!$n$120"),0)+1),INDIRECT(M388&amp;"!"&amp;ADDRESS(L388,COLUMN($N379),4)))</f>
        <v>#N/A</v>
      </c>
      <c r="O388" s="444" t="e">
        <f t="shared" ca="1" si="13"/>
        <v>#VALUE!</v>
      </c>
      <c r="P388" s="445" t="str">
        <f ca="1">IFERROR(IF(Q388=0,"",IF(AB388="",(VLOOKUP(VLOOKUP($N388,INDIRECT(M388&amp;"!$N$106"):INDIRECT(M388&amp;"!$AS$120"),DAY($O$300)+1,FALSE),INDIRECT(M388&amp;"!$D$8"):INDIRECT(M388&amp;"!$F$17"),3,FALSE)*24+VLOOKUP($N388,INDIRECT(M388&amp;"!$N$148"):INDIRECT(M388&amp;"!$AS$162"),DAY($O$300)+1,FALSE)-VLOOKUP(VLOOKUP($N388,INDIRECT(M388&amp;"!$N$106"):INDIRECT(M388&amp;"!$AS$120"),DAY($O$300)+1,FALSE),INDIRECT(M388&amp;"!$D$8"):INDIRECT(M388&amp;"!$h$17"),5,FALSE))/24,AB388)),"")</f>
        <v/>
      </c>
      <c r="Q388" s="446" t="str">
        <f ca="1">IFERROR(VLOOKUP($N388,INDIRECT(M388&amp;"!$N$283"):INDIRECT(M388&amp;"!$AS$297"),DAY($O$300)+1,FALSE),"")</f>
        <v/>
      </c>
      <c r="R388" s="444" t="str">
        <f ca="1">IFERROR(IF(T388&gt;0,VLOOKUP(VLOOKUP($N388,INDIRECT(M388&amp;"!$N$106"):INDIRECT(M388&amp;"!$AS$120"),DAY($O$300)+1,FALSE),INDIRECT(M388&amp;"!$D$8"):INDIRECT(M388&amp;"!$F$17"),2,FALSE),""),"")</f>
        <v/>
      </c>
      <c r="S388" s="445" t="str">
        <f ca="1">IFERROR((IF(T388=0,"",VLOOKUP(VLOOKUP($N388,INDIRECT(M388&amp;"!$N$106"):INDIRECT(M388&amp;"!$AS$120"),DAY($O$300)+1,FALSE),INDIRECT(M388&amp;"!$D$8"):INDIRECT(M388&amp;"!$F$17"),3,FALSE))*24+(T388-VLOOKUP(VLOOKUP($N388,INDIRECT(M388&amp;"!$N$106"):INDIRECT(M388&amp;"!$AS$120"),DAY($O$300)+1,FALSE),INDIRECT(M388&amp;"!$D$8"):INDIRECT(M388&amp;"!$h$17"),5,FALSE)))/24,"")</f>
        <v/>
      </c>
      <c r="T388" s="446" t="str">
        <f ca="1">IFERROR(VLOOKUP($N388,INDIRECT(M388&amp;"!$N$191"):INDIRECT(M388&amp;"!$AS$205"),DAY($O$300)+1,FALSE)+VLOOKUP($N388,INDIRECT(M388&amp;"!$N$212"):INDIRECT(M388&amp;"!$AS$226"),DAY($O$300)+1,FALSE),"")</f>
        <v/>
      </c>
      <c r="U388" s="392"/>
      <c r="V388" s="393"/>
      <c r="W388" s="394"/>
      <c r="X388"/>
      <c r="Y388"/>
      <c r="Z388" s="474" t="e">
        <f t="shared" ca="1" si="12"/>
        <v>#N/A</v>
      </c>
      <c r="AA388" s="475" t="e">
        <f t="shared" ca="1" si="12"/>
        <v>#N/A</v>
      </c>
      <c r="AB388" s="468"/>
      <c r="AC388"/>
    </row>
    <row r="389" spans="12:29" ht="20.100000000000001" customHeight="1">
      <c r="L389" s="345" t="e">
        <f t="shared" ca="1" si="11"/>
        <v>#N/A</v>
      </c>
      <c r="M389" s="447" t="e">
        <f t="shared" ca="1" si="14"/>
        <v>#N/A</v>
      </c>
      <c r="N389" s="395" t="e">
        <f ca="1">IF(M389=M388,INDEX(INDIRECT(M388&amp;"!$n$106"):INDIRECT(M388&amp;"!$n$120"),MATCH(N388,INDIRECT(M388&amp;"!$n$106"):INDIRECT(M388&amp;"!$n$120"),0)+1),INDIRECT(M389&amp;"!"&amp;ADDRESS(L389,COLUMN($N380),4)))</f>
        <v>#N/A</v>
      </c>
      <c r="O389" s="448" t="e">
        <f t="shared" ca="1" si="13"/>
        <v>#VALUE!</v>
      </c>
      <c r="P389" s="449" t="str">
        <f ca="1">IFERROR(IF(Q389=0,"",IF(AB389="",(VLOOKUP(VLOOKUP($N389,INDIRECT(M389&amp;"!$N$106"):INDIRECT(M389&amp;"!$AS$120"),DAY($O$300)+1,FALSE),INDIRECT(M389&amp;"!$D$8"):INDIRECT(M389&amp;"!$F$17"),3,FALSE)*24+VLOOKUP($N389,INDIRECT(M389&amp;"!$N$148"):INDIRECT(M389&amp;"!$AS$162"),DAY($O$300)+1,FALSE)-VLOOKUP(VLOOKUP($N389,INDIRECT(M389&amp;"!$N$106"):INDIRECT(M389&amp;"!$AS$120"),DAY($O$300)+1,FALSE),INDIRECT(M389&amp;"!$D$8"):INDIRECT(M389&amp;"!$h$17"),5,FALSE))/24,AB389)),"")</f>
        <v/>
      </c>
      <c r="Q389" s="450" t="str">
        <f ca="1">IFERROR(VLOOKUP($N389,INDIRECT(M389&amp;"!$N$283"):INDIRECT(M389&amp;"!$AS$297"),DAY($O$300)+1,FALSE),"")</f>
        <v/>
      </c>
      <c r="R389" s="448" t="str">
        <f ca="1">IFERROR(IF(T389&gt;0,VLOOKUP(VLOOKUP($N389,INDIRECT(M389&amp;"!$N$106"):INDIRECT(M389&amp;"!$AS$120"),DAY($O$300)+1,FALSE),INDIRECT(M389&amp;"!$D$8"):INDIRECT(M389&amp;"!$F$17"),2,FALSE),""),"")</f>
        <v/>
      </c>
      <c r="S389" s="449" t="str">
        <f ca="1">IFERROR((IF(T389=0,"",VLOOKUP(VLOOKUP($N389,INDIRECT(M389&amp;"!$N$106"):INDIRECT(M389&amp;"!$AS$120"),DAY($O$300)+1,FALSE),INDIRECT(M389&amp;"!$D$8"):INDIRECT(M389&amp;"!$F$17"),3,FALSE))*24+(T389-VLOOKUP(VLOOKUP($N389,INDIRECT(M389&amp;"!$N$106"):INDIRECT(M389&amp;"!$AS$120"),DAY($O$300)+1,FALSE),INDIRECT(M389&amp;"!$D$8"):INDIRECT(M389&amp;"!$h$17"),5,FALSE)))/24,"")</f>
        <v/>
      </c>
      <c r="T389" s="450" t="str">
        <f ca="1">IFERROR(VLOOKUP($N389,INDIRECT(M389&amp;"!$N$191"):INDIRECT(M389&amp;"!$AS$205"),DAY($O$300)+1,FALSE)+VLOOKUP($N389,INDIRECT(M389&amp;"!$N$212"):INDIRECT(M389&amp;"!$AS$226"),DAY($O$300)+1,FALSE),"")</f>
        <v/>
      </c>
      <c r="U389" s="396"/>
      <c r="V389" s="397"/>
      <c r="W389" s="398"/>
      <c r="X389"/>
      <c r="Y389"/>
      <c r="Z389" s="476" t="e">
        <f t="shared" ca="1" si="12"/>
        <v>#N/A</v>
      </c>
      <c r="AA389" s="461" t="e">
        <f t="shared" ca="1" si="12"/>
        <v>#N/A</v>
      </c>
      <c r="AB389" s="470"/>
      <c r="AC389"/>
    </row>
    <row r="390" spans="12:29" ht="20.100000000000001" customHeight="1"/>
    <row r="391" spans="12:29" ht="20.100000000000001" customHeight="1"/>
    <row r="392" spans="12:29" ht="20.100000000000001" customHeight="1"/>
    <row r="393" spans="12:29" ht="20.100000000000001" customHeight="1"/>
    <row r="394" spans="12:29" ht="20.100000000000001" customHeight="1"/>
    <row r="395" spans="12:29" ht="20.100000000000001" customHeight="1"/>
    <row r="396" spans="12:29" ht="20.100000000000001" customHeight="1"/>
    <row r="397" spans="12:29" ht="20.100000000000001" customHeight="1"/>
    <row r="398" spans="12:29" ht="20.100000000000001" customHeight="1"/>
    <row r="399" spans="12:29" ht="20.100000000000001" customHeight="1"/>
    <row r="400" spans="12:29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</sheetData>
  <sheetProtection sheet="1" objects="1" scenarios="1"/>
  <mergeCells count="18">
    <mergeCell ref="Z293:AI296"/>
    <mergeCell ref="X303:Z303"/>
    <mergeCell ref="R302:S302"/>
    <mergeCell ref="T302:U302"/>
    <mergeCell ref="V302:W302"/>
    <mergeCell ref="R303:S304"/>
    <mergeCell ref="T303:U304"/>
    <mergeCell ref="V303:W304"/>
    <mergeCell ref="Z306:Z307"/>
    <mergeCell ref="AA306:AA307"/>
    <mergeCell ref="AB306:AB307"/>
    <mergeCell ref="R306:T306"/>
    <mergeCell ref="U306:W307"/>
    <mergeCell ref="M306:M307"/>
    <mergeCell ref="N306:N307"/>
    <mergeCell ref="O306:Q306"/>
    <mergeCell ref="O293:P293"/>
    <mergeCell ref="Q302:Q304"/>
  </mergeCells>
  <phoneticPr fontId="3" type="noConversion"/>
  <conditionalFormatting sqref="M295:W297">
    <cfRule type="expression" dxfId="31" priority="17">
      <formula>COLUMN()-COLUMN($M$295)&gt;$N$293</formula>
    </cfRule>
    <cfRule type="expression" dxfId="30" priority="18">
      <formula>COLUMN()-COLUMN($M$295)=$N$293</formula>
    </cfRule>
  </conditionalFormatting>
  <conditionalFormatting sqref="M309:M389">
    <cfRule type="expression" dxfId="29" priority="12">
      <formula>M309=M308</formula>
    </cfRule>
  </conditionalFormatting>
  <conditionalFormatting sqref="M308:W389">
    <cfRule type="containsErrors" dxfId="28" priority="11">
      <formula>ISERROR(M308)</formula>
    </cfRule>
    <cfRule type="expression" dxfId="27" priority="13">
      <formula>ROW()-INDIRECT(ADDRESS(297,$N$293+13))&gt;ROW($O$307)</formula>
    </cfRule>
    <cfRule type="expression" dxfId="26" priority="14">
      <formula>ROW()-INDIRECT(ADDRESS(297,$N$293+13))=ROW($O$307)</formula>
    </cfRule>
    <cfRule type="cellIs" dxfId="25" priority="15" operator="lessThanOrEqual">
      <formula>0</formula>
    </cfRule>
  </conditionalFormatting>
  <conditionalFormatting sqref="O308:P389">
    <cfRule type="expression" dxfId="24" priority="10">
      <formula>$Q308&lt;=0</formula>
    </cfRule>
  </conditionalFormatting>
  <conditionalFormatting sqref="R308:S389">
    <cfRule type="expression" dxfId="23" priority="9">
      <formula>$T308&lt;=0</formula>
    </cfRule>
  </conditionalFormatting>
  <conditionalFormatting sqref="Z309:Z389">
    <cfRule type="expression" dxfId="22" priority="5">
      <formula>Z309=Z308</formula>
    </cfRule>
  </conditionalFormatting>
  <conditionalFormatting sqref="Z308:AA389">
    <cfRule type="containsErrors" dxfId="21" priority="4">
      <formula>ISERROR(Z308)</formula>
    </cfRule>
    <cfRule type="expression" dxfId="20" priority="6">
      <formula>ROW()-INDIRECT(ADDRESS(297,$N$293+13))&gt;ROW($O$307)</formula>
    </cfRule>
    <cfRule type="expression" dxfId="19" priority="7">
      <formula>ROW()-INDIRECT(ADDRESS(297,$N$293+13))=ROW($O$307)</formula>
    </cfRule>
    <cfRule type="cellIs" dxfId="18" priority="8" operator="lessThanOrEqual">
      <formula>0</formula>
    </cfRule>
  </conditionalFormatting>
  <conditionalFormatting sqref="AB308:AB389">
    <cfRule type="containsErrors" dxfId="17" priority="1">
      <formula>ISERROR(AB308)</formula>
    </cfRule>
    <cfRule type="expression" dxfId="16" priority="2">
      <formula>ROW()-INDIRECT(ADDRESS(297,$N$293+13))&gt;ROW($O$307)</formula>
    </cfRule>
    <cfRule type="expression" dxfId="15" priority="3">
      <formula>ROW()-INDIRECT(ADDRESS(297,$N$293+13))=ROW($O$307)</formula>
    </cfRule>
  </conditionalFormatting>
  <dataValidations count="1">
    <dataValidation type="whole" allowBlank="1" showInputMessage="1" showErrorMessage="1" errorTitle="시트 개수" error="시트 개수는 26개까지 지정할 수 있습니다. " sqref="N293" xr:uid="{00000000-0002-0000-0800-000000000000}">
      <formula1>1</formula1>
      <formula2>26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800-000001000000}">
          <x14:formula1>
            <xm:f>통합!$O$104:$AS$104</xm:f>
          </x14:formula1>
          <xm:sqref>O300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Z343"/>
  <sheetViews>
    <sheetView showGridLines="0" showRowColHeaders="0" zoomScaleNormal="100" workbookViewId="0">
      <selection activeCell="N294" sqref="N294"/>
    </sheetView>
  </sheetViews>
  <sheetFormatPr defaultRowHeight="15" customHeight="1"/>
  <cols>
    <col min="1" max="1" width="5.85546875" style="70" customWidth="1"/>
    <col min="2" max="2" width="10" style="70" hidden="1" customWidth="1"/>
    <col min="3" max="13" width="0" style="70" hidden="1" customWidth="1"/>
    <col min="14" max="18" width="12.7109375" style="70" customWidth="1"/>
    <col min="19" max="19" width="16.7109375" style="70" customWidth="1"/>
    <col min="20" max="24" width="10" style="70" customWidth="1"/>
    <col min="25" max="16384" width="9.140625" style="70"/>
  </cols>
  <sheetData>
    <row r="2" ht="15" hidden="1" customHeight="1"/>
    <row r="3" ht="15" hidden="1" customHeight="1"/>
    <row r="4" ht="15" hidden="1" customHeight="1"/>
    <row r="5" ht="15" hidden="1" customHeight="1"/>
    <row r="6" ht="15" hidden="1" customHeight="1"/>
    <row r="7" ht="15" hidden="1" customHeight="1"/>
    <row r="8" ht="15" hidden="1" customHeight="1"/>
    <row r="9" ht="15" hidden="1" customHeight="1"/>
    <row r="10" ht="15" hidden="1" customHeight="1"/>
    <row r="11" ht="15" hidden="1" customHeight="1"/>
    <row r="12" ht="15" hidden="1" customHeight="1"/>
    <row r="13" ht="15" hidden="1" customHeight="1"/>
    <row r="14" ht="15" hidden="1" customHeight="1"/>
    <row r="15" ht="15" hidden="1" customHeight="1"/>
    <row r="16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spans="14:26" ht="15" hidden="1" customHeight="1"/>
    <row r="290" spans="14:26" ht="15" hidden="1" customHeight="1"/>
    <row r="291" spans="14:26" ht="15" hidden="1" customHeight="1"/>
    <row r="292" spans="14:26" ht="23.25" customHeight="1">
      <c r="N292" s="134" t="s">
        <v>128</v>
      </c>
      <c r="R292" s="584" t="s">
        <v>175</v>
      </c>
      <c r="S292" s="584"/>
      <c r="T292" s="584"/>
      <c r="U292" s="584"/>
      <c r="V292" s="584"/>
      <c r="W292" s="584"/>
      <c r="X292" s="584"/>
      <c r="Y292" s="584"/>
      <c r="Z292" s="349"/>
    </row>
    <row r="293" spans="14:26" ht="15" customHeight="1">
      <c r="N293" s="275" t="s">
        <v>76</v>
      </c>
      <c r="O293" s="276" t="s">
        <v>77</v>
      </c>
      <c r="Q293" s="350"/>
      <c r="R293" s="584"/>
      <c r="S293" s="584"/>
      <c r="T293" s="584"/>
      <c r="U293" s="584"/>
      <c r="V293" s="584"/>
      <c r="W293" s="584"/>
      <c r="X293" s="584"/>
      <c r="Y293" s="584"/>
    </row>
    <row r="294" spans="14:26" ht="15" customHeight="1">
      <c r="N294" s="277"/>
      <c r="O294" s="281"/>
      <c r="R294" s="584"/>
      <c r="S294" s="584"/>
      <c r="T294" s="584"/>
      <c r="U294" s="584"/>
      <c r="V294" s="584"/>
      <c r="W294" s="584"/>
      <c r="X294" s="584"/>
      <c r="Y294" s="584"/>
    </row>
    <row r="295" spans="14:26" ht="15" customHeight="1">
      <c r="R295" s="584"/>
      <c r="S295" s="584"/>
      <c r="T295" s="584"/>
      <c r="U295" s="584"/>
      <c r="V295" s="584"/>
      <c r="W295" s="584"/>
      <c r="X295" s="584"/>
      <c r="Y295" s="584"/>
    </row>
    <row r="296" spans="14:26" ht="15" hidden="1" customHeight="1"/>
    <row r="297" spans="14:26" ht="15" hidden="1" customHeight="1"/>
    <row r="298" spans="14:26" ht="15" hidden="1" customHeight="1"/>
    <row r="300" spans="14:26" ht="15" customHeight="1">
      <c r="N300" s="282" t="s">
        <v>78</v>
      </c>
      <c r="O300" s="283">
        <f>O294</f>
        <v>0</v>
      </c>
      <c r="P300" s="284">
        <f>통합!M104</f>
        <v>2022</v>
      </c>
      <c r="Q300" s="285">
        <f>통합!N104</f>
        <v>3</v>
      </c>
      <c r="R300" s="286" t="s">
        <v>79</v>
      </c>
      <c r="S300" s="167"/>
      <c r="T300" s="287"/>
    </row>
    <row r="302" spans="14:26" ht="15" customHeight="1">
      <c r="O302" s="642" t="s">
        <v>80</v>
      </c>
      <c r="P302" s="288" t="s">
        <v>121</v>
      </c>
      <c r="Q302" s="288" t="s">
        <v>122</v>
      </c>
      <c r="R302" s="288" t="s">
        <v>81</v>
      </c>
      <c r="S302" s="289" t="s">
        <v>123</v>
      </c>
    </row>
    <row r="303" spans="14:26" ht="24" customHeight="1">
      <c r="O303" s="643"/>
      <c r="P303" s="719"/>
      <c r="Q303" s="719"/>
      <c r="R303" s="719"/>
      <c r="S303" s="721"/>
    </row>
    <row r="304" spans="14:26" ht="31.5" customHeight="1">
      <c r="O304" s="644"/>
      <c r="P304" s="720"/>
      <c r="Q304" s="720"/>
      <c r="R304" s="720"/>
      <c r="S304" s="722"/>
    </row>
    <row r="305" spans="13:23" ht="24" customHeight="1">
      <c r="O305" s="354"/>
      <c r="P305" s="355"/>
      <c r="Q305" s="355"/>
      <c r="R305" s="355"/>
      <c r="S305" s="355"/>
      <c r="V305" s="466" t="s">
        <v>171</v>
      </c>
      <c r="W305" s="302"/>
    </row>
    <row r="306" spans="13:23" ht="15" customHeight="1">
      <c r="N306" s="278"/>
      <c r="V306" s="716" t="s">
        <v>174</v>
      </c>
      <c r="W306" s="654" t="s">
        <v>173</v>
      </c>
    </row>
    <row r="307" spans="13:23" ht="15" customHeight="1">
      <c r="N307" s="413" t="s">
        <v>82</v>
      </c>
      <c r="O307" s="414" t="s">
        <v>125</v>
      </c>
      <c r="P307" s="414" t="s">
        <v>126</v>
      </c>
      <c r="Q307" s="414" t="s">
        <v>127</v>
      </c>
      <c r="R307" s="717" t="s">
        <v>85</v>
      </c>
      <c r="S307" s="718"/>
      <c r="V307" s="633"/>
      <c r="W307" s="633"/>
    </row>
    <row r="308" spans="13:23" ht="15" customHeight="1">
      <c r="M308" s="345"/>
      <c r="N308" s="415">
        <v>1</v>
      </c>
      <c r="O308" s="416" t="e">
        <f ca="1">IF(P308*24&gt;Q308,(P308*24-Q308)/24,(24-(Q308-P308*24))/24)</f>
        <v>#VALUE!</v>
      </c>
      <c r="P308" s="416" t="str">
        <f ca="1">IFERROR(IF(Q308=0,"",IF(W308="",(VLOOKUP(VLOOKUP($O$294,INDIRECT($N$294&amp;"!$N$106"):INDIRECT($N$294&amp;"!$AS$120"),DAY(N308)+1,FALSE),INDIRECT($N$294&amp;"!$D$8"):INDIRECT($N$294&amp;"!$F$17"),3,FALSE)*24+VLOOKUP($O$294,INDIRECT($N$294&amp;"!$N$148"):INDIRECT($N$294&amp;"!$AS$162"),DAY(N308)+1,FALSE)-VLOOKUP(VLOOKUP($O$294,INDIRECT($N$294&amp;"!$N$106"):INDIRECT($N$294&amp;"!$AS$120"),DAY(N308)+1,FALSE),INDIRECT($N$294&amp;"!$D$8"):INDIRECT($N$294&amp;"!$h$17"),5,FALSE))/24,W308)),"")</f>
        <v/>
      </c>
      <c r="Q308" s="417" t="str">
        <f ca="1">IFERROR(VLOOKUP($O$294,INDIRECT($N$294&amp;"!$N$283"):INDIRECT($N$294&amp;"!$AS$297"),DAY(N308)+1,FALSE),"")</f>
        <v/>
      </c>
      <c r="R308" s="714"/>
      <c r="S308" s="715"/>
      <c r="V308" s="477">
        <f t="shared" ref="V308:V338" si="0">N308</f>
        <v>1</v>
      </c>
      <c r="W308" s="478"/>
    </row>
    <row r="309" spans="13:23" ht="15" customHeight="1">
      <c r="M309" s="345"/>
      <c r="N309" s="415">
        <v>2</v>
      </c>
      <c r="O309" s="416" t="e">
        <f t="shared" ref="O309:O338" ca="1" si="1">IF(P309*24&gt;Q309,(P309*24-Q309)/24,(24-(Q309-P309*24))/24)</f>
        <v>#VALUE!</v>
      </c>
      <c r="P309" s="416" t="str">
        <f ca="1">IFERROR(IF(Q309=0,"",IF(W309="",(VLOOKUP(VLOOKUP($O$294,INDIRECT($N$294&amp;"!$N$106"):INDIRECT($N$294&amp;"!$AS$120"),DAY(N309)+1,FALSE),INDIRECT($N$294&amp;"!$D$8"):INDIRECT($N$294&amp;"!$F$17"),3,FALSE)*24+VLOOKUP($O$294,INDIRECT($N$294&amp;"!$N$148"):INDIRECT($N$294&amp;"!$AS$162"),DAY(N309)+1,FALSE)-VLOOKUP(VLOOKUP($O$294,INDIRECT($N$294&amp;"!$N$106"):INDIRECT($N$294&amp;"!$AS$120"),DAY(N309)+1,FALSE),INDIRECT($N$294&amp;"!$D$8"):INDIRECT($N$294&amp;"!$h$17"),5,FALSE))/24,W309)),"")</f>
        <v/>
      </c>
      <c r="Q309" s="417" t="str">
        <f ca="1">IFERROR(VLOOKUP($O$294,INDIRECT($N$294&amp;"!$N$283"):INDIRECT($N$294&amp;"!$AS$297"),DAY(N309)+1,FALSE),"")</f>
        <v/>
      </c>
      <c r="R309" s="714"/>
      <c r="S309" s="715"/>
      <c r="V309" s="477">
        <f t="shared" si="0"/>
        <v>2</v>
      </c>
      <c r="W309" s="478"/>
    </row>
    <row r="310" spans="13:23" ht="15" customHeight="1">
      <c r="M310" s="345"/>
      <c r="N310" s="415">
        <v>3</v>
      </c>
      <c r="O310" s="416" t="e">
        <f t="shared" ca="1" si="1"/>
        <v>#VALUE!</v>
      </c>
      <c r="P310" s="416" t="str">
        <f ca="1">IFERROR(IF(Q310=0,"",IF(W310="",(VLOOKUP(VLOOKUP($O$294,INDIRECT($N$294&amp;"!$N$106"):INDIRECT($N$294&amp;"!$AS$120"),DAY(N310)+1,FALSE),INDIRECT($N$294&amp;"!$D$8"):INDIRECT($N$294&amp;"!$F$17"),3,FALSE)*24+VLOOKUP($O$294,INDIRECT($N$294&amp;"!$N$148"):INDIRECT($N$294&amp;"!$AS$162"),DAY(N310)+1,FALSE)-VLOOKUP(VLOOKUP($O$294,INDIRECT($N$294&amp;"!$N$106"):INDIRECT($N$294&amp;"!$AS$120"),DAY(N310)+1,FALSE),INDIRECT($N$294&amp;"!$D$8"):INDIRECT($N$294&amp;"!$h$17"),5,FALSE))/24,W310)),"")</f>
        <v/>
      </c>
      <c r="Q310" s="417" t="str">
        <f ca="1">IFERROR(VLOOKUP($O$294,INDIRECT($N$294&amp;"!$N$283"):INDIRECT($N$294&amp;"!$AS$297"),DAY(N310)+1,FALSE),"")</f>
        <v/>
      </c>
      <c r="R310" s="714"/>
      <c r="S310" s="715"/>
      <c r="V310" s="477">
        <f t="shared" si="0"/>
        <v>3</v>
      </c>
      <c r="W310" s="478"/>
    </row>
    <row r="311" spans="13:23" ht="15" customHeight="1">
      <c r="M311" s="345"/>
      <c r="N311" s="415">
        <v>4</v>
      </c>
      <c r="O311" s="416" t="e">
        <f t="shared" ca="1" si="1"/>
        <v>#VALUE!</v>
      </c>
      <c r="P311" s="416" t="str">
        <f ca="1">IFERROR(IF(Q311=0,"",IF(W311="",(VLOOKUP(VLOOKUP($O$294,INDIRECT($N$294&amp;"!$N$106"):INDIRECT($N$294&amp;"!$AS$120"),DAY(N311)+1,FALSE),INDIRECT($N$294&amp;"!$D$8"):INDIRECT($N$294&amp;"!$F$17"),3,FALSE)*24+VLOOKUP($O$294,INDIRECT($N$294&amp;"!$N$148"):INDIRECT($N$294&amp;"!$AS$162"),DAY(N311)+1,FALSE)-VLOOKUP(VLOOKUP($O$294,INDIRECT($N$294&amp;"!$N$106"):INDIRECT($N$294&amp;"!$AS$120"),DAY(N311)+1,FALSE),INDIRECT($N$294&amp;"!$D$8"):INDIRECT($N$294&amp;"!$h$17"),5,FALSE))/24,W311)),"")</f>
        <v/>
      </c>
      <c r="Q311" s="417" t="str">
        <f ca="1">IFERROR(VLOOKUP($O$294,INDIRECT($N$294&amp;"!$N$283"):INDIRECT($N$294&amp;"!$AS$297"),DAY(N311)+1,FALSE),"")</f>
        <v/>
      </c>
      <c r="R311" s="714"/>
      <c r="S311" s="715"/>
      <c r="V311" s="477">
        <f t="shared" si="0"/>
        <v>4</v>
      </c>
      <c r="W311" s="478"/>
    </row>
    <row r="312" spans="13:23" ht="15" customHeight="1">
      <c r="M312" s="345"/>
      <c r="N312" s="415">
        <v>5</v>
      </c>
      <c r="O312" s="416" t="e">
        <f t="shared" ca="1" si="1"/>
        <v>#VALUE!</v>
      </c>
      <c r="P312" s="416" t="str">
        <f ca="1">IFERROR(IF(Q312=0,"",IF(W312="",(VLOOKUP(VLOOKUP($O$294,INDIRECT($N$294&amp;"!$N$106"):INDIRECT($N$294&amp;"!$AS$120"),DAY(N312)+1,FALSE),INDIRECT($N$294&amp;"!$D$8"):INDIRECT($N$294&amp;"!$F$17"),3,FALSE)*24+VLOOKUP($O$294,INDIRECT($N$294&amp;"!$N$148"):INDIRECT($N$294&amp;"!$AS$162"),DAY(N312)+1,FALSE)-VLOOKUP(VLOOKUP($O$294,INDIRECT($N$294&amp;"!$N$106"):INDIRECT($N$294&amp;"!$AS$120"),DAY(N312)+1,FALSE),INDIRECT($N$294&amp;"!$D$8"):INDIRECT($N$294&amp;"!$h$17"),5,FALSE))/24,W312)),"")</f>
        <v/>
      </c>
      <c r="Q312" s="417" t="str">
        <f ca="1">IFERROR(VLOOKUP($O$294,INDIRECT($N$294&amp;"!$N$283"):INDIRECT($N$294&amp;"!$AS$297"),DAY(N312)+1,FALSE),"")</f>
        <v/>
      </c>
      <c r="R312" s="714"/>
      <c r="S312" s="715"/>
      <c r="V312" s="477">
        <f t="shared" si="0"/>
        <v>5</v>
      </c>
      <c r="W312" s="478"/>
    </row>
    <row r="313" spans="13:23" ht="15" customHeight="1">
      <c r="M313" s="345"/>
      <c r="N313" s="415">
        <v>6</v>
      </c>
      <c r="O313" s="416" t="e">
        <f t="shared" ca="1" si="1"/>
        <v>#VALUE!</v>
      </c>
      <c r="P313" s="416" t="str">
        <f ca="1">IFERROR(IF(Q313=0,"",IF(W313="",(VLOOKUP(VLOOKUP($O$294,INDIRECT($N$294&amp;"!$N$106"):INDIRECT($N$294&amp;"!$AS$120"),DAY(N313)+1,FALSE),INDIRECT($N$294&amp;"!$D$8"):INDIRECT($N$294&amp;"!$F$17"),3,FALSE)*24+VLOOKUP($O$294,INDIRECT($N$294&amp;"!$N$148"):INDIRECT($N$294&amp;"!$AS$162"),DAY(N313)+1,FALSE)-VLOOKUP(VLOOKUP($O$294,INDIRECT($N$294&amp;"!$N$106"):INDIRECT($N$294&amp;"!$AS$120"),DAY(N313)+1,FALSE),INDIRECT($N$294&amp;"!$D$8"):INDIRECT($N$294&amp;"!$h$17"),5,FALSE))/24,W313)),"")</f>
        <v/>
      </c>
      <c r="Q313" s="417" t="str">
        <f ca="1">IFERROR(VLOOKUP($O$294,INDIRECT($N$294&amp;"!$N$283"):INDIRECT($N$294&amp;"!$AS$297"),DAY(N313)+1,FALSE),"")</f>
        <v/>
      </c>
      <c r="R313" s="714"/>
      <c r="S313" s="715"/>
      <c r="V313" s="477">
        <f t="shared" si="0"/>
        <v>6</v>
      </c>
      <c r="W313" s="478"/>
    </row>
    <row r="314" spans="13:23" ht="15" customHeight="1">
      <c r="M314" s="345"/>
      <c r="N314" s="415">
        <v>7</v>
      </c>
      <c r="O314" s="416" t="e">
        <f t="shared" ca="1" si="1"/>
        <v>#VALUE!</v>
      </c>
      <c r="P314" s="416" t="str">
        <f ca="1">IFERROR(IF(Q314=0,"",IF(W314="",(VLOOKUP(VLOOKUP($O$294,INDIRECT($N$294&amp;"!$N$106"):INDIRECT($N$294&amp;"!$AS$120"),DAY(N314)+1,FALSE),INDIRECT($N$294&amp;"!$D$8"):INDIRECT($N$294&amp;"!$F$17"),3,FALSE)*24+VLOOKUP($O$294,INDIRECT($N$294&amp;"!$N$148"):INDIRECT($N$294&amp;"!$AS$162"),DAY(N314)+1,FALSE)-VLOOKUP(VLOOKUP($O$294,INDIRECT($N$294&amp;"!$N$106"):INDIRECT($N$294&amp;"!$AS$120"),DAY(N314)+1,FALSE),INDIRECT($N$294&amp;"!$D$8"):INDIRECT($N$294&amp;"!$h$17"),5,FALSE))/24,W314)),"")</f>
        <v/>
      </c>
      <c r="Q314" s="417" t="str">
        <f ca="1">IFERROR(VLOOKUP($O$294,INDIRECT($N$294&amp;"!$N$283"):INDIRECT($N$294&amp;"!$AS$297"),DAY(N314)+1,FALSE),"")</f>
        <v/>
      </c>
      <c r="R314" s="714"/>
      <c r="S314" s="715"/>
      <c r="V314" s="477">
        <f t="shared" si="0"/>
        <v>7</v>
      </c>
      <c r="W314" s="478"/>
    </row>
    <row r="315" spans="13:23" ht="15" customHeight="1">
      <c r="M315" s="345"/>
      <c r="N315" s="415">
        <v>8</v>
      </c>
      <c r="O315" s="416" t="e">
        <f t="shared" ca="1" si="1"/>
        <v>#VALUE!</v>
      </c>
      <c r="P315" s="416" t="str">
        <f ca="1">IFERROR(IF(Q315=0,"",IF(W315="",(VLOOKUP(VLOOKUP($O$294,INDIRECT($N$294&amp;"!$N$106"):INDIRECT($N$294&amp;"!$AS$120"),DAY(N315)+1,FALSE),INDIRECT($N$294&amp;"!$D$8"):INDIRECT($N$294&amp;"!$F$17"),3,FALSE)*24+VLOOKUP($O$294,INDIRECT($N$294&amp;"!$N$148"):INDIRECT($N$294&amp;"!$AS$162"),DAY(N315)+1,FALSE)-VLOOKUP(VLOOKUP($O$294,INDIRECT($N$294&amp;"!$N$106"):INDIRECT($N$294&amp;"!$AS$120"),DAY(N315)+1,FALSE),INDIRECT($N$294&amp;"!$D$8"):INDIRECT($N$294&amp;"!$h$17"),5,FALSE))/24,W315)),"")</f>
        <v/>
      </c>
      <c r="Q315" s="417" t="str">
        <f ca="1">IFERROR(VLOOKUP($O$294,INDIRECT($N$294&amp;"!$N$283"):INDIRECT($N$294&amp;"!$AS$297"),DAY(N315)+1,FALSE),"")</f>
        <v/>
      </c>
      <c r="R315" s="714"/>
      <c r="S315" s="715"/>
      <c r="V315" s="477">
        <f t="shared" si="0"/>
        <v>8</v>
      </c>
      <c r="W315" s="478"/>
    </row>
    <row r="316" spans="13:23" ht="15" customHeight="1">
      <c r="M316" s="345"/>
      <c r="N316" s="415">
        <v>9</v>
      </c>
      <c r="O316" s="416" t="e">
        <f t="shared" ca="1" si="1"/>
        <v>#VALUE!</v>
      </c>
      <c r="P316" s="416" t="str">
        <f ca="1">IFERROR(IF(Q316=0,"",IF(W316="",(VLOOKUP(VLOOKUP($O$294,INDIRECT($N$294&amp;"!$N$106"):INDIRECT($N$294&amp;"!$AS$120"),DAY(N316)+1,FALSE),INDIRECT($N$294&amp;"!$D$8"):INDIRECT($N$294&amp;"!$F$17"),3,FALSE)*24+VLOOKUP($O$294,INDIRECT($N$294&amp;"!$N$148"):INDIRECT($N$294&amp;"!$AS$162"),DAY(N316)+1,FALSE)-VLOOKUP(VLOOKUP($O$294,INDIRECT($N$294&amp;"!$N$106"):INDIRECT($N$294&amp;"!$AS$120"),DAY(N316)+1,FALSE),INDIRECT($N$294&amp;"!$D$8"):INDIRECT($N$294&amp;"!$h$17"),5,FALSE))/24,W316)),"")</f>
        <v/>
      </c>
      <c r="Q316" s="417" t="str">
        <f ca="1">IFERROR(VLOOKUP($O$294,INDIRECT($N$294&amp;"!$N$283"):INDIRECT($N$294&amp;"!$AS$297"),DAY(N316)+1,FALSE),"")</f>
        <v/>
      </c>
      <c r="R316" s="714"/>
      <c r="S316" s="715"/>
      <c r="V316" s="477">
        <f t="shared" si="0"/>
        <v>9</v>
      </c>
      <c r="W316" s="478"/>
    </row>
    <row r="317" spans="13:23" ht="15" customHeight="1">
      <c r="M317" s="345"/>
      <c r="N317" s="415">
        <v>10</v>
      </c>
      <c r="O317" s="416" t="e">
        <f t="shared" ca="1" si="1"/>
        <v>#VALUE!</v>
      </c>
      <c r="P317" s="416" t="str">
        <f ca="1">IFERROR(IF(Q317=0,"",IF(W317="",(VLOOKUP(VLOOKUP($O$294,INDIRECT($N$294&amp;"!$N$106"):INDIRECT($N$294&amp;"!$AS$120"),DAY(N317)+1,FALSE),INDIRECT($N$294&amp;"!$D$8"):INDIRECT($N$294&amp;"!$F$17"),3,FALSE)*24+VLOOKUP($O$294,INDIRECT($N$294&amp;"!$N$148"):INDIRECT($N$294&amp;"!$AS$162"),DAY(N317)+1,FALSE)-VLOOKUP(VLOOKUP($O$294,INDIRECT($N$294&amp;"!$N$106"):INDIRECT($N$294&amp;"!$AS$120"),DAY(N317)+1,FALSE),INDIRECT($N$294&amp;"!$D$8"):INDIRECT($N$294&amp;"!$h$17"),5,FALSE))/24,W317)),"")</f>
        <v/>
      </c>
      <c r="Q317" s="417" t="str">
        <f ca="1">IFERROR(VLOOKUP($O$294,INDIRECT($N$294&amp;"!$N$283"):INDIRECT($N$294&amp;"!$AS$297"),DAY(N317)+1,FALSE),"")</f>
        <v/>
      </c>
      <c r="R317" s="714"/>
      <c r="S317" s="715"/>
      <c r="V317" s="477">
        <f t="shared" si="0"/>
        <v>10</v>
      </c>
      <c r="W317" s="478"/>
    </row>
    <row r="318" spans="13:23" ht="15" customHeight="1">
      <c r="M318" s="345"/>
      <c r="N318" s="415">
        <v>11</v>
      </c>
      <c r="O318" s="416" t="e">
        <f t="shared" ca="1" si="1"/>
        <v>#VALUE!</v>
      </c>
      <c r="P318" s="416" t="str">
        <f ca="1">IFERROR(IF(Q318=0,"",IF(W318="",(VLOOKUP(VLOOKUP($O$294,INDIRECT($N$294&amp;"!$N$106"):INDIRECT($N$294&amp;"!$AS$120"),DAY(N318)+1,FALSE),INDIRECT($N$294&amp;"!$D$8"):INDIRECT($N$294&amp;"!$F$17"),3,FALSE)*24+VLOOKUP($O$294,INDIRECT($N$294&amp;"!$N$148"):INDIRECT($N$294&amp;"!$AS$162"),DAY(N318)+1,FALSE)-VLOOKUP(VLOOKUP($O$294,INDIRECT($N$294&amp;"!$N$106"):INDIRECT($N$294&amp;"!$AS$120"),DAY(N318)+1,FALSE),INDIRECT($N$294&amp;"!$D$8"):INDIRECT($N$294&amp;"!$h$17"),5,FALSE))/24,W318)),"")</f>
        <v/>
      </c>
      <c r="Q318" s="417" t="str">
        <f ca="1">IFERROR(VLOOKUP($O$294,INDIRECT($N$294&amp;"!$N$283"):INDIRECT($N$294&amp;"!$AS$297"),DAY(N318)+1,FALSE),"")</f>
        <v/>
      </c>
      <c r="R318" s="714"/>
      <c r="S318" s="715"/>
      <c r="V318" s="477">
        <f t="shared" si="0"/>
        <v>11</v>
      </c>
      <c r="W318" s="478"/>
    </row>
    <row r="319" spans="13:23" ht="15" customHeight="1">
      <c r="M319" s="345"/>
      <c r="N319" s="415">
        <v>12</v>
      </c>
      <c r="O319" s="416" t="e">
        <f t="shared" ca="1" si="1"/>
        <v>#VALUE!</v>
      </c>
      <c r="P319" s="416" t="str">
        <f ca="1">IFERROR(IF(Q319=0,"",IF(W319="",(VLOOKUP(VLOOKUP($O$294,INDIRECT($N$294&amp;"!$N$106"):INDIRECT($N$294&amp;"!$AS$120"),DAY(N319)+1,FALSE),INDIRECT($N$294&amp;"!$D$8"):INDIRECT($N$294&amp;"!$F$17"),3,FALSE)*24+VLOOKUP($O$294,INDIRECT($N$294&amp;"!$N$148"):INDIRECT($N$294&amp;"!$AS$162"),DAY(N319)+1,FALSE)-VLOOKUP(VLOOKUP($O$294,INDIRECT($N$294&amp;"!$N$106"):INDIRECT($N$294&amp;"!$AS$120"),DAY(N319)+1,FALSE),INDIRECT($N$294&amp;"!$D$8"):INDIRECT($N$294&amp;"!$h$17"),5,FALSE))/24,W319)),"")</f>
        <v/>
      </c>
      <c r="Q319" s="417" t="str">
        <f ca="1">IFERROR(VLOOKUP($O$294,INDIRECT($N$294&amp;"!$N$283"):INDIRECT($N$294&amp;"!$AS$297"),DAY(N319)+1,FALSE),"")</f>
        <v/>
      </c>
      <c r="R319" s="714"/>
      <c r="S319" s="715"/>
      <c r="V319" s="477">
        <f t="shared" si="0"/>
        <v>12</v>
      </c>
      <c r="W319" s="478"/>
    </row>
    <row r="320" spans="13:23" ht="15" customHeight="1">
      <c r="M320" s="345"/>
      <c r="N320" s="415">
        <v>13</v>
      </c>
      <c r="O320" s="416" t="e">
        <f t="shared" ca="1" si="1"/>
        <v>#VALUE!</v>
      </c>
      <c r="P320" s="416" t="str">
        <f ca="1">IFERROR(IF(Q320=0,"",IF(W320="",(VLOOKUP(VLOOKUP($O$294,INDIRECT($N$294&amp;"!$N$106"):INDIRECT($N$294&amp;"!$AS$120"),DAY(N320)+1,FALSE),INDIRECT($N$294&amp;"!$D$8"):INDIRECT($N$294&amp;"!$F$17"),3,FALSE)*24+VLOOKUP($O$294,INDIRECT($N$294&amp;"!$N$148"):INDIRECT($N$294&amp;"!$AS$162"),DAY(N320)+1,FALSE)-VLOOKUP(VLOOKUP($O$294,INDIRECT($N$294&amp;"!$N$106"):INDIRECT($N$294&amp;"!$AS$120"),DAY(N320)+1,FALSE),INDIRECT($N$294&amp;"!$D$8"):INDIRECT($N$294&amp;"!$h$17"),5,FALSE))/24,W320)),"")</f>
        <v/>
      </c>
      <c r="Q320" s="417" t="str">
        <f ca="1">IFERROR(VLOOKUP($O$294,INDIRECT($N$294&amp;"!$N$283"):INDIRECT($N$294&amp;"!$AS$297"),DAY(N320)+1,FALSE),"")</f>
        <v/>
      </c>
      <c r="R320" s="714"/>
      <c r="S320" s="715"/>
      <c r="V320" s="477">
        <f t="shared" si="0"/>
        <v>13</v>
      </c>
      <c r="W320" s="478"/>
    </row>
    <row r="321" spans="13:23" ht="15" customHeight="1">
      <c r="M321" s="345"/>
      <c r="N321" s="415">
        <v>14</v>
      </c>
      <c r="O321" s="416" t="e">
        <f t="shared" ca="1" si="1"/>
        <v>#VALUE!</v>
      </c>
      <c r="P321" s="416" t="str">
        <f ca="1">IFERROR(IF(Q321=0,"",IF(W321="",(VLOOKUP(VLOOKUP($O$294,INDIRECT($N$294&amp;"!$N$106"):INDIRECT($N$294&amp;"!$AS$120"),DAY(N321)+1,FALSE),INDIRECT($N$294&amp;"!$D$8"):INDIRECT($N$294&amp;"!$F$17"),3,FALSE)*24+VLOOKUP($O$294,INDIRECT($N$294&amp;"!$N$148"):INDIRECT($N$294&amp;"!$AS$162"),DAY(N321)+1,FALSE)-VLOOKUP(VLOOKUP($O$294,INDIRECT($N$294&amp;"!$N$106"):INDIRECT($N$294&amp;"!$AS$120"),DAY(N321)+1,FALSE),INDIRECT($N$294&amp;"!$D$8"):INDIRECT($N$294&amp;"!$h$17"),5,FALSE))/24,W321)),"")</f>
        <v/>
      </c>
      <c r="Q321" s="417" t="str">
        <f ca="1">IFERROR(VLOOKUP($O$294,INDIRECT($N$294&amp;"!$N$283"):INDIRECT($N$294&amp;"!$AS$297"),DAY(N321)+1,FALSE),"")</f>
        <v/>
      </c>
      <c r="R321" s="714"/>
      <c r="S321" s="715"/>
      <c r="V321" s="477">
        <f t="shared" si="0"/>
        <v>14</v>
      </c>
      <c r="W321" s="478"/>
    </row>
    <row r="322" spans="13:23" ht="15" customHeight="1">
      <c r="M322" s="345"/>
      <c r="N322" s="415">
        <v>15</v>
      </c>
      <c r="O322" s="416" t="e">
        <f t="shared" ca="1" si="1"/>
        <v>#VALUE!</v>
      </c>
      <c r="P322" s="416" t="str">
        <f ca="1">IFERROR(IF(Q322=0,"",IF(W322="",(VLOOKUP(VLOOKUP($O$294,INDIRECT($N$294&amp;"!$N$106"):INDIRECT($N$294&amp;"!$AS$120"),DAY(N322)+1,FALSE),INDIRECT($N$294&amp;"!$D$8"):INDIRECT($N$294&amp;"!$F$17"),3,FALSE)*24+VLOOKUP($O$294,INDIRECT($N$294&amp;"!$N$148"):INDIRECT($N$294&amp;"!$AS$162"),DAY(N322)+1,FALSE)-VLOOKUP(VLOOKUP($O$294,INDIRECT($N$294&amp;"!$N$106"):INDIRECT($N$294&amp;"!$AS$120"),DAY(N322)+1,FALSE),INDIRECT($N$294&amp;"!$D$8"):INDIRECT($N$294&amp;"!$h$17"),5,FALSE))/24,W322)),"")</f>
        <v/>
      </c>
      <c r="Q322" s="417" t="str">
        <f ca="1">IFERROR(VLOOKUP($O$294,INDIRECT($N$294&amp;"!$N$283"):INDIRECT($N$294&amp;"!$AS$297"),DAY(N322)+1,FALSE),"")</f>
        <v/>
      </c>
      <c r="R322" s="714"/>
      <c r="S322" s="715"/>
      <c r="V322" s="477">
        <f t="shared" si="0"/>
        <v>15</v>
      </c>
      <c r="W322" s="478"/>
    </row>
    <row r="323" spans="13:23" ht="15" customHeight="1">
      <c r="N323" s="415">
        <v>16</v>
      </c>
      <c r="O323" s="416" t="e">
        <f t="shared" ca="1" si="1"/>
        <v>#VALUE!</v>
      </c>
      <c r="P323" s="416" t="str">
        <f ca="1">IFERROR(IF(Q323=0,"",IF(W323="",(VLOOKUP(VLOOKUP($O$294,INDIRECT($N$294&amp;"!$N$106"):INDIRECT($N$294&amp;"!$AS$120"),DAY(N323)+1,FALSE),INDIRECT($N$294&amp;"!$D$8"):INDIRECT($N$294&amp;"!$F$17"),3,FALSE)*24+VLOOKUP($O$294,INDIRECT($N$294&amp;"!$N$148"):INDIRECT($N$294&amp;"!$AS$162"),DAY(N323)+1,FALSE)-VLOOKUP(VLOOKUP($O$294,INDIRECT($N$294&amp;"!$N$106"):INDIRECT($N$294&amp;"!$AS$120"),DAY(N323)+1,FALSE),INDIRECT($N$294&amp;"!$D$8"):INDIRECT($N$294&amp;"!$h$17"),5,FALSE))/24,W323)),"")</f>
        <v/>
      </c>
      <c r="Q323" s="417" t="str">
        <f ca="1">IFERROR(VLOOKUP($O$294,INDIRECT($N$294&amp;"!$N$283"):INDIRECT($N$294&amp;"!$AS$297"),DAY(N323)+1,FALSE),"")</f>
        <v/>
      </c>
      <c r="R323" s="714"/>
      <c r="S323" s="715"/>
      <c r="V323" s="477">
        <f t="shared" si="0"/>
        <v>16</v>
      </c>
      <c r="W323" s="478"/>
    </row>
    <row r="324" spans="13:23" ht="15" customHeight="1">
      <c r="N324" s="415">
        <v>17</v>
      </c>
      <c r="O324" s="416" t="e">
        <f t="shared" ca="1" si="1"/>
        <v>#VALUE!</v>
      </c>
      <c r="P324" s="416" t="str">
        <f ca="1">IFERROR(IF(Q324=0,"",IF(W324="",(VLOOKUP(VLOOKUP($O$294,INDIRECT($N$294&amp;"!$N$106"):INDIRECT($N$294&amp;"!$AS$120"),DAY(N324)+1,FALSE),INDIRECT($N$294&amp;"!$D$8"):INDIRECT($N$294&amp;"!$F$17"),3,FALSE)*24+VLOOKUP($O$294,INDIRECT($N$294&amp;"!$N$148"):INDIRECT($N$294&amp;"!$AS$162"),DAY(N324)+1,FALSE)-VLOOKUP(VLOOKUP($O$294,INDIRECT($N$294&amp;"!$N$106"):INDIRECT($N$294&amp;"!$AS$120"),DAY(N324)+1,FALSE),INDIRECT($N$294&amp;"!$D$8"):INDIRECT($N$294&amp;"!$h$17"),5,FALSE))/24,W324)),"")</f>
        <v/>
      </c>
      <c r="Q324" s="417" t="str">
        <f ca="1">IFERROR(VLOOKUP($O$294,INDIRECT($N$294&amp;"!$N$283"):INDIRECT($N$294&amp;"!$AS$297"),DAY(N324)+1,FALSE),"")</f>
        <v/>
      </c>
      <c r="R324" s="714"/>
      <c r="S324" s="715"/>
      <c r="V324" s="477">
        <f t="shared" si="0"/>
        <v>17</v>
      </c>
      <c r="W324" s="478"/>
    </row>
    <row r="325" spans="13:23" ht="15" customHeight="1">
      <c r="N325" s="415">
        <v>18</v>
      </c>
      <c r="O325" s="416" t="e">
        <f t="shared" ca="1" si="1"/>
        <v>#VALUE!</v>
      </c>
      <c r="P325" s="416" t="str">
        <f ca="1">IFERROR(IF(Q325=0,"",IF(W325="",(VLOOKUP(VLOOKUP($O$294,INDIRECT($N$294&amp;"!$N$106"):INDIRECT($N$294&amp;"!$AS$120"),DAY(N325)+1,FALSE),INDIRECT($N$294&amp;"!$D$8"):INDIRECT($N$294&amp;"!$F$17"),3,FALSE)*24+VLOOKUP($O$294,INDIRECT($N$294&amp;"!$N$148"):INDIRECT($N$294&amp;"!$AS$162"),DAY(N325)+1,FALSE)-VLOOKUP(VLOOKUP($O$294,INDIRECT($N$294&amp;"!$N$106"):INDIRECT($N$294&amp;"!$AS$120"),DAY(N325)+1,FALSE),INDIRECT($N$294&amp;"!$D$8"):INDIRECT($N$294&amp;"!$h$17"),5,FALSE))/24,W325)),"")</f>
        <v/>
      </c>
      <c r="Q325" s="417" t="str">
        <f ca="1">IFERROR(VLOOKUP($O$294,INDIRECT($N$294&amp;"!$N$283"):INDIRECT($N$294&amp;"!$AS$297"),DAY(N325)+1,FALSE),"")</f>
        <v/>
      </c>
      <c r="R325" s="714"/>
      <c r="S325" s="715"/>
      <c r="V325" s="477">
        <f t="shared" si="0"/>
        <v>18</v>
      </c>
      <c r="W325" s="478"/>
    </row>
    <row r="326" spans="13:23" ht="15" customHeight="1">
      <c r="N326" s="415">
        <v>19</v>
      </c>
      <c r="O326" s="416" t="e">
        <f t="shared" ca="1" si="1"/>
        <v>#VALUE!</v>
      </c>
      <c r="P326" s="416" t="str">
        <f ca="1">IFERROR(IF(Q326=0,"",IF(W326="",(VLOOKUP(VLOOKUP($O$294,INDIRECT($N$294&amp;"!$N$106"):INDIRECT($N$294&amp;"!$AS$120"),DAY(N326)+1,FALSE),INDIRECT($N$294&amp;"!$D$8"):INDIRECT($N$294&amp;"!$F$17"),3,FALSE)*24+VLOOKUP($O$294,INDIRECT($N$294&amp;"!$N$148"):INDIRECT($N$294&amp;"!$AS$162"),DAY(N326)+1,FALSE)-VLOOKUP(VLOOKUP($O$294,INDIRECT($N$294&amp;"!$N$106"):INDIRECT($N$294&amp;"!$AS$120"),DAY(N326)+1,FALSE),INDIRECT($N$294&amp;"!$D$8"):INDIRECT($N$294&amp;"!$h$17"),5,FALSE))/24,W326)),"")</f>
        <v/>
      </c>
      <c r="Q326" s="417" t="str">
        <f ca="1">IFERROR(VLOOKUP($O$294,INDIRECT($N$294&amp;"!$N$283"):INDIRECT($N$294&amp;"!$AS$297"),DAY(N326)+1,FALSE),"")</f>
        <v/>
      </c>
      <c r="R326" s="714"/>
      <c r="S326" s="715"/>
      <c r="V326" s="477">
        <f t="shared" si="0"/>
        <v>19</v>
      </c>
      <c r="W326" s="478"/>
    </row>
    <row r="327" spans="13:23" ht="15" customHeight="1">
      <c r="N327" s="415">
        <v>20</v>
      </c>
      <c r="O327" s="416" t="e">
        <f t="shared" ca="1" si="1"/>
        <v>#VALUE!</v>
      </c>
      <c r="P327" s="416" t="str">
        <f ca="1">IFERROR(IF(Q327=0,"",IF(W327="",(VLOOKUP(VLOOKUP($O$294,INDIRECT($N$294&amp;"!$N$106"):INDIRECT($N$294&amp;"!$AS$120"),DAY(N327)+1,FALSE),INDIRECT($N$294&amp;"!$D$8"):INDIRECT($N$294&amp;"!$F$17"),3,FALSE)*24+VLOOKUP($O$294,INDIRECT($N$294&amp;"!$N$148"):INDIRECT($N$294&amp;"!$AS$162"),DAY(N327)+1,FALSE)-VLOOKUP(VLOOKUP($O$294,INDIRECT($N$294&amp;"!$N$106"):INDIRECT($N$294&amp;"!$AS$120"),DAY(N327)+1,FALSE),INDIRECT($N$294&amp;"!$D$8"):INDIRECT($N$294&amp;"!$h$17"),5,FALSE))/24,W327)),"")</f>
        <v/>
      </c>
      <c r="Q327" s="417" t="str">
        <f ca="1">IFERROR(VLOOKUP($O$294,INDIRECT($N$294&amp;"!$N$283"):INDIRECT($N$294&amp;"!$AS$297"),DAY(N327)+1,FALSE),"")</f>
        <v/>
      </c>
      <c r="R327" s="714"/>
      <c r="S327" s="715"/>
      <c r="V327" s="477">
        <f t="shared" si="0"/>
        <v>20</v>
      </c>
      <c r="W327" s="478"/>
    </row>
    <row r="328" spans="13:23" ht="15" customHeight="1">
      <c r="N328" s="415">
        <v>21</v>
      </c>
      <c r="O328" s="416" t="e">
        <f t="shared" ca="1" si="1"/>
        <v>#VALUE!</v>
      </c>
      <c r="P328" s="416" t="str">
        <f ca="1">IFERROR(IF(Q328=0,"",IF(W328="",(VLOOKUP(VLOOKUP($O$294,INDIRECT($N$294&amp;"!$N$106"):INDIRECT($N$294&amp;"!$AS$120"),DAY(N328)+1,FALSE),INDIRECT($N$294&amp;"!$D$8"):INDIRECT($N$294&amp;"!$F$17"),3,FALSE)*24+VLOOKUP($O$294,INDIRECT($N$294&amp;"!$N$148"):INDIRECT($N$294&amp;"!$AS$162"),DAY(N328)+1,FALSE)-VLOOKUP(VLOOKUP($O$294,INDIRECT($N$294&amp;"!$N$106"):INDIRECT($N$294&amp;"!$AS$120"),DAY(N328)+1,FALSE),INDIRECT($N$294&amp;"!$D$8"):INDIRECT($N$294&amp;"!$h$17"),5,FALSE))/24,W328)),"")</f>
        <v/>
      </c>
      <c r="Q328" s="417" t="str">
        <f ca="1">IFERROR(VLOOKUP($O$294,INDIRECT($N$294&amp;"!$N$283"):INDIRECT($N$294&amp;"!$AS$297"),DAY(N328)+1,FALSE),"")</f>
        <v/>
      </c>
      <c r="R328" s="714"/>
      <c r="S328" s="715"/>
      <c r="V328" s="477">
        <f t="shared" si="0"/>
        <v>21</v>
      </c>
      <c r="W328" s="478"/>
    </row>
    <row r="329" spans="13:23" ht="15" customHeight="1">
      <c r="N329" s="415">
        <v>22</v>
      </c>
      <c r="O329" s="416" t="e">
        <f t="shared" ca="1" si="1"/>
        <v>#VALUE!</v>
      </c>
      <c r="P329" s="416" t="str">
        <f ca="1">IFERROR(IF(Q329=0,"",IF(W329="",(VLOOKUP(VLOOKUP($O$294,INDIRECT($N$294&amp;"!$N$106"):INDIRECT($N$294&amp;"!$AS$120"),DAY(N329)+1,FALSE),INDIRECT($N$294&amp;"!$D$8"):INDIRECT($N$294&amp;"!$F$17"),3,FALSE)*24+VLOOKUP($O$294,INDIRECT($N$294&amp;"!$N$148"):INDIRECT($N$294&amp;"!$AS$162"),DAY(N329)+1,FALSE)-VLOOKUP(VLOOKUP($O$294,INDIRECT($N$294&amp;"!$N$106"):INDIRECT($N$294&amp;"!$AS$120"),DAY(N329)+1,FALSE),INDIRECT($N$294&amp;"!$D$8"):INDIRECT($N$294&amp;"!$h$17"),5,FALSE))/24,W329)),"")</f>
        <v/>
      </c>
      <c r="Q329" s="417" t="str">
        <f ca="1">IFERROR(VLOOKUP($O$294,INDIRECT($N$294&amp;"!$N$283"):INDIRECT($N$294&amp;"!$AS$297"),DAY(N329)+1,FALSE),"")</f>
        <v/>
      </c>
      <c r="R329" s="714"/>
      <c r="S329" s="715"/>
      <c r="V329" s="477">
        <f t="shared" si="0"/>
        <v>22</v>
      </c>
      <c r="W329" s="478"/>
    </row>
    <row r="330" spans="13:23" ht="15" customHeight="1">
      <c r="N330" s="415">
        <v>23</v>
      </c>
      <c r="O330" s="416" t="e">
        <f t="shared" ca="1" si="1"/>
        <v>#VALUE!</v>
      </c>
      <c r="P330" s="416" t="str">
        <f ca="1">IFERROR(IF(Q330=0,"",IF(W330="",(VLOOKUP(VLOOKUP($O$294,INDIRECT($N$294&amp;"!$N$106"):INDIRECT($N$294&amp;"!$AS$120"),DAY(N330)+1,FALSE),INDIRECT($N$294&amp;"!$D$8"):INDIRECT($N$294&amp;"!$F$17"),3,FALSE)*24+VLOOKUP($O$294,INDIRECT($N$294&amp;"!$N$148"):INDIRECT($N$294&amp;"!$AS$162"),DAY(N330)+1,FALSE)-VLOOKUP(VLOOKUP($O$294,INDIRECT($N$294&amp;"!$N$106"):INDIRECT($N$294&amp;"!$AS$120"),DAY(N330)+1,FALSE),INDIRECT($N$294&amp;"!$D$8"):INDIRECT($N$294&amp;"!$h$17"),5,FALSE))/24,W330)),"")</f>
        <v/>
      </c>
      <c r="Q330" s="417" t="str">
        <f ca="1">IFERROR(VLOOKUP($O$294,INDIRECT($N$294&amp;"!$N$283"):INDIRECT($N$294&amp;"!$AS$297"),DAY(N330)+1,FALSE),"")</f>
        <v/>
      </c>
      <c r="R330" s="714"/>
      <c r="S330" s="715"/>
      <c r="V330" s="477">
        <f t="shared" si="0"/>
        <v>23</v>
      </c>
      <c r="W330" s="478"/>
    </row>
    <row r="331" spans="13:23" ht="15" customHeight="1">
      <c r="N331" s="415">
        <v>24</v>
      </c>
      <c r="O331" s="416" t="e">
        <f t="shared" ca="1" si="1"/>
        <v>#VALUE!</v>
      </c>
      <c r="P331" s="416" t="str">
        <f ca="1">IFERROR(IF(Q331=0,"",IF(W331="",(VLOOKUP(VLOOKUP($O$294,INDIRECT($N$294&amp;"!$N$106"):INDIRECT($N$294&amp;"!$AS$120"),DAY(N331)+1,FALSE),INDIRECT($N$294&amp;"!$D$8"):INDIRECT($N$294&amp;"!$F$17"),3,FALSE)*24+VLOOKUP($O$294,INDIRECT($N$294&amp;"!$N$148"):INDIRECT($N$294&amp;"!$AS$162"),DAY(N331)+1,FALSE)-VLOOKUP(VLOOKUP($O$294,INDIRECT($N$294&amp;"!$N$106"):INDIRECT($N$294&amp;"!$AS$120"),DAY(N331)+1,FALSE),INDIRECT($N$294&amp;"!$D$8"):INDIRECT($N$294&amp;"!$h$17"),5,FALSE))/24,W331)),"")</f>
        <v/>
      </c>
      <c r="Q331" s="417" t="str">
        <f ca="1">IFERROR(VLOOKUP($O$294,INDIRECT($N$294&amp;"!$N$283"):INDIRECT($N$294&amp;"!$AS$297"),DAY(N331)+1,FALSE),"")</f>
        <v/>
      </c>
      <c r="R331" s="714"/>
      <c r="S331" s="715"/>
      <c r="V331" s="477">
        <f t="shared" si="0"/>
        <v>24</v>
      </c>
      <c r="W331" s="478"/>
    </row>
    <row r="332" spans="13:23" ht="15" customHeight="1">
      <c r="N332" s="415">
        <v>25</v>
      </c>
      <c r="O332" s="416" t="e">
        <f t="shared" ca="1" si="1"/>
        <v>#VALUE!</v>
      </c>
      <c r="P332" s="416" t="str">
        <f ca="1">IFERROR(IF(Q332=0,"",IF(W332="",(VLOOKUP(VLOOKUP($O$294,INDIRECT($N$294&amp;"!$N$106"):INDIRECT($N$294&amp;"!$AS$120"),DAY(N332)+1,FALSE),INDIRECT($N$294&amp;"!$D$8"):INDIRECT($N$294&amp;"!$F$17"),3,FALSE)*24+VLOOKUP($O$294,INDIRECT($N$294&amp;"!$N$148"):INDIRECT($N$294&amp;"!$AS$162"),DAY(N332)+1,FALSE)-VLOOKUP(VLOOKUP($O$294,INDIRECT($N$294&amp;"!$N$106"):INDIRECT($N$294&amp;"!$AS$120"),DAY(N332)+1,FALSE),INDIRECT($N$294&amp;"!$D$8"):INDIRECT($N$294&amp;"!$h$17"),5,FALSE))/24,W332)),"")</f>
        <v/>
      </c>
      <c r="Q332" s="417" t="str">
        <f ca="1">IFERROR(VLOOKUP($O$294,INDIRECT($N$294&amp;"!$N$283"):INDIRECT($N$294&amp;"!$AS$297"),DAY(N332)+1,FALSE),"")</f>
        <v/>
      </c>
      <c r="R332" s="714"/>
      <c r="S332" s="715"/>
      <c r="V332" s="477">
        <f t="shared" si="0"/>
        <v>25</v>
      </c>
      <c r="W332" s="478"/>
    </row>
    <row r="333" spans="13:23" ht="15" customHeight="1">
      <c r="N333" s="415">
        <v>26</v>
      </c>
      <c r="O333" s="416" t="e">
        <f t="shared" ca="1" si="1"/>
        <v>#VALUE!</v>
      </c>
      <c r="P333" s="416" t="str">
        <f ca="1">IFERROR(IF(Q333=0,"",IF(W333="",(VLOOKUP(VLOOKUP($O$294,INDIRECT($N$294&amp;"!$N$106"):INDIRECT($N$294&amp;"!$AS$120"),DAY(N333)+1,FALSE),INDIRECT($N$294&amp;"!$D$8"):INDIRECT($N$294&amp;"!$F$17"),3,FALSE)*24+VLOOKUP($O$294,INDIRECT($N$294&amp;"!$N$148"):INDIRECT($N$294&amp;"!$AS$162"),DAY(N333)+1,FALSE)-VLOOKUP(VLOOKUP($O$294,INDIRECT($N$294&amp;"!$N$106"):INDIRECT($N$294&amp;"!$AS$120"),DAY(N333)+1,FALSE),INDIRECT($N$294&amp;"!$D$8"):INDIRECT($N$294&amp;"!$h$17"),5,FALSE))/24,W333)),"")</f>
        <v/>
      </c>
      <c r="Q333" s="417" t="str">
        <f ca="1">IFERROR(VLOOKUP($O$294,INDIRECT($N$294&amp;"!$N$283"):INDIRECT($N$294&amp;"!$AS$297"),DAY(N333)+1,FALSE),"")</f>
        <v/>
      </c>
      <c r="R333" s="714"/>
      <c r="S333" s="715"/>
      <c r="V333" s="477">
        <f t="shared" si="0"/>
        <v>26</v>
      </c>
      <c r="W333" s="478"/>
    </row>
    <row r="334" spans="13:23" ht="15" customHeight="1">
      <c r="N334" s="415">
        <v>27</v>
      </c>
      <c r="O334" s="416" t="e">
        <f t="shared" ca="1" si="1"/>
        <v>#VALUE!</v>
      </c>
      <c r="P334" s="416" t="str">
        <f ca="1">IFERROR(IF(Q334=0,"",IF(W334="",(VLOOKUP(VLOOKUP($O$294,INDIRECT($N$294&amp;"!$N$106"):INDIRECT($N$294&amp;"!$AS$120"),DAY(N334)+1,FALSE),INDIRECT($N$294&amp;"!$D$8"):INDIRECT($N$294&amp;"!$F$17"),3,FALSE)*24+VLOOKUP($O$294,INDIRECT($N$294&amp;"!$N$148"):INDIRECT($N$294&amp;"!$AS$162"),DAY(N334)+1,FALSE)-VLOOKUP(VLOOKUP($O$294,INDIRECT($N$294&amp;"!$N$106"):INDIRECT($N$294&amp;"!$AS$120"),DAY(N334)+1,FALSE),INDIRECT($N$294&amp;"!$D$8"):INDIRECT($N$294&amp;"!$h$17"),5,FALSE))/24,W334)),"")</f>
        <v/>
      </c>
      <c r="Q334" s="417" t="str">
        <f ca="1">IFERROR(VLOOKUP($O$294,INDIRECT($N$294&amp;"!$N$283"):INDIRECT($N$294&amp;"!$AS$297"),DAY(N334)+1,FALSE),"")</f>
        <v/>
      </c>
      <c r="R334" s="714"/>
      <c r="S334" s="715"/>
      <c r="V334" s="477">
        <f t="shared" si="0"/>
        <v>27</v>
      </c>
      <c r="W334" s="478"/>
    </row>
    <row r="335" spans="13:23" ht="15" customHeight="1">
      <c r="N335" s="415">
        <v>28</v>
      </c>
      <c r="O335" s="416" t="e">
        <f t="shared" ca="1" si="1"/>
        <v>#VALUE!</v>
      </c>
      <c r="P335" s="416" t="str">
        <f ca="1">IFERROR(IF(Q335=0,"",IF(W335="",(VLOOKUP(VLOOKUP($O$294,INDIRECT($N$294&amp;"!$N$106"):INDIRECT($N$294&amp;"!$AS$120"),DAY(N335)+1,FALSE),INDIRECT($N$294&amp;"!$D$8"):INDIRECT($N$294&amp;"!$F$17"),3,FALSE)*24+VLOOKUP($O$294,INDIRECT($N$294&amp;"!$N$148"):INDIRECT($N$294&amp;"!$AS$162"),DAY(N335)+1,FALSE)-VLOOKUP(VLOOKUP($O$294,INDIRECT($N$294&amp;"!$N$106"):INDIRECT($N$294&amp;"!$AS$120"),DAY(N335)+1,FALSE),INDIRECT($N$294&amp;"!$D$8"):INDIRECT($N$294&amp;"!$h$17"),5,FALSE))/24,W335)),"")</f>
        <v/>
      </c>
      <c r="Q335" s="417" t="str">
        <f ca="1">IFERROR(VLOOKUP($O$294,INDIRECT($N$294&amp;"!$N$283"):INDIRECT($N$294&amp;"!$AS$297"),DAY(N335)+1,FALSE),"")</f>
        <v/>
      </c>
      <c r="R335" s="714"/>
      <c r="S335" s="715"/>
      <c r="V335" s="477">
        <f t="shared" si="0"/>
        <v>28</v>
      </c>
      <c r="W335" s="478"/>
    </row>
    <row r="336" spans="13:23" ht="15" customHeight="1">
      <c r="N336" s="415">
        <v>29</v>
      </c>
      <c r="O336" s="416" t="e">
        <f t="shared" ca="1" si="1"/>
        <v>#VALUE!</v>
      </c>
      <c r="P336" s="416" t="str">
        <f ca="1">IFERROR(IF(Q336=0,"",IF(W336="",(VLOOKUP(VLOOKUP($O$294,INDIRECT($N$294&amp;"!$N$106"):INDIRECT($N$294&amp;"!$AS$120"),DAY(N336)+1,FALSE),INDIRECT($N$294&amp;"!$D$8"):INDIRECT($N$294&amp;"!$F$17"),3,FALSE)*24+VLOOKUP($O$294,INDIRECT($N$294&amp;"!$N$148"):INDIRECT($N$294&amp;"!$AS$162"),DAY(N336)+1,FALSE)-VLOOKUP(VLOOKUP($O$294,INDIRECT($N$294&amp;"!$N$106"):INDIRECT($N$294&amp;"!$AS$120"),DAY(N336)+1,FALSE),INDIRECT($N$294&amp;"!$D$8"):INDIRECT($N$294&amp;"!$h$17"),5,FALSE))/24,W336)),"")</f>
        <v/>
      </c>
      <c r="Q336" s="417" t="str">
        <f ca="1">IFERROR(VLOOKUP($O$294,INDIRECT($N$294&amp;"!$N$283"):INDIRECT($N$294&amp;"!$AS$297"),DAY(N336)+1,FALSE),"")</f>
        <v/>
      </c>
      <c r="R336" s="714"/>
      <c r="S336" s="715"/>
      <c r="V336" s="477">
        <f t="shared" si="0"/>
        <v>29</v>
      </c>
      <c r="W336" s="478"/>
    </row>
    <row r="337" spans="14:23" ht="15" customHeight="1">
      <c r="N337" s="415">
        <v>30</v>
      </c>
      <c r="O337" s="416" t="e">
        <f t="shared" ca="1" si="1"/>
        <v>#VALUE!</v>
      </c>
      <c r="P337" s="416" t="str">
        <f ca="1">IFERROR(IF(Q337=0,"",IF(W337="",(VLOOKUP(VLOOKUP($O$294,INDIRECT($N$294&amp;"!$N$106"):INDIRECT($N$294&amp;"!$AS$120"),DAY(N337)+1,FALSE),INDIRECT($N$294&amp;"!$D$8"):INDIRECT($N$294&amp;"!$F$17"),3,FALSE)*24+VLOOKUP($O$294,INDIRECT($N$294&amp;"!$N$148"):INDIRECT($N$294&amp;"!$AS$162"),DAY(N337)+1,FALSE)-VLOOKUP(VLOOKUP($O$294,INDIRECT($N$294&amp;"!$N$106"):INDIRECT($N$294&amp;"!$AS$120"),DAY(N337)+1,FALSE),INDIRECT($N$294&amp;"!$D$8"):INDIRECT($N$294&amp;"!$h$17"),5,FALSE))/24,W337)),"")</f>
        <v/>
      </c>
      <c r="Q337" s="417" t="str">
        <f ca="1">IFERROR(VLOOKUP($O$294,INDIRECT($N$294&amp;"!$N$283"):INDIRECT($N$294&amp;"!$AS$297"),DAY(N337)+1,FALSE),"")</f>
        <v/>
      </c>
      <c r="R337" s="714"/>
      <c r="S337" s="715"/>
      <c r="V337" s="477">
        <f t="shared" si="0"/>
        <v>30</v>
      </c>
      <c r="W337" s="478"/>
    </row>
    <row r="338" spans="14:23" ht="15" customHeight="1">
      <c r="N338" s="415">
        <v>31</v>
      </c>
      <c r="O338" s="416" t="e">
        <f t="shared" ca="1" si="1"/>
        <v>#VALUE!</v>
      </c>
      <c r="P338" s="416" t="str">
        <f ca="1">IFERROR(IF(Q338=0,"",IF(W338="",(VLOOKUP(VLOOKUP($O$294,INDIRECT($N$294&amp;"!$N$106"):INDIRECT($N$294&amp;"!$AS$120"),DAY(N338)+1,FALSE),INDIRECT($N$294&amp;"!$D$8"):INDIRECT($N$294&amp;"!$F$17"),3,FALSE)*24+VLOOKUP($O$294,INDIRECT($N$294&amp;"!$N$148"):INDIRECT($N$294&amp;"!$AS$162"),DAY(N338)+1,FALSE)-VLOOKUP(VLOOKUP($O$294,INDIRECT($N$294&amp;"!$N$106"):INDIRECT($N$294&amp;"!$AS$120"),DAY(N338)+1,FALSE),INDIRECT($N$294&amp;"!$D$8"):INDIRECT($N$294&amp;"!$h$17"),5,FALSE))/24,W338)),"")</f>
        <v/>
      </c>
      <c r="Q338" s="417" t="str">
        <f ca="1">IFERROR(VLOOKUP($O$294,INDIRECT($N$294&amp;"!$N$283"):INDIRECT($N$294&amp;"!$AS$297"),DAY(N338)+1,FALSE),"")</f>
        <v/>
      </c>
      <c r="R338" s="714"/>
      <c r="S338" s="715"/>
      <c r="V338" s="477">
        <f t="shared" si="0"/>
        <v>31</v>
      </c>
      <c r="W338" s="478"/>
    </row>
    <row r="339" spans="14:23" ht="15" customHeight="1">
      <c r="N339" s="167"/>
      <c r="O339" s="167"/>
      <c r="P339" s="167"/>
      <c r="Q339" s="167"/>
      <c r="R339" s="167"/>
      <c r="S339" s="167"/>
    </row>
    <row r="340" spans="14:23" ht="15" customHeight="1">
      <c r="N340" s="72" t="s">
        <v>86</v>
      </c>
      <c r="O340" s="167"/>
      <c r="P340" s="167"/>
      <c r="Q340" s="167"/>
      <c r="R340" s="167"/>
      <c r="S340" s="167"/>
    </row>
    <row r="341" spans="14:23" ht="15" customHeight="1">
      <c r="N341" s="262" t="s">
        <v>87</v>
      </c>
      <c r="O341" s="279" t="s">
        <v>88</v>
      </c>
      <c r="P341" s="280" t="s">
        <v>190</v>
      </c>
      <c r="Q341" s="508" t="s">
        <v>46</v>
      </c>
      <c r="R341" s="279" t="s">
        <v>47</v>
      </c>
      <c r="S341" s="280" t="s">
        <v>191</v>
      </c>
    </row>
    <row r="342" spans="14:23" ht="15" customHeight="1">
      <c r="N342" s="290" t="e">
        <f ca="1">VLOOKUP($O$294,INDIRECT($N$294&amp;"!$N$127"):INDIRECT($N$294&amp;"!$u$141"),2,FALSE)</f>
        <v>#REF!</v>
      </c>
      <c r="O342" s="291" t="e">
        <f ca="1">VLOOKUP($O$294,INDIRECT($N$294&amp;"!$N$127"):INDIRECT($N$294&amp;"!$u$141"),3,FALSE)</f>
        <v>#REF!</v>
      </c>
      <c r="P342" s="292" t="e">
        <f ca="1">VLOOKUP($O$294,INDIRECT($N$294&amp;"!$N$127"):INDIRECT($N$294&amp;"!$u$141"),4,FALSE)</f>
        <v>#REF!</v>
      </c>
      <c r="Q342" s="509" t="e">
        <f ca="1">VLOOKUP($O$294,INDIRECT($N$294&amp;"!$N$127"):INDIRECT($N$294&amp;"!$u$141"),5,FALSE)</f>
        <v>#REF!</v>
      </c>
      <c r="R342" s="291" t="e">
        <f ca="1">VLOOKUP($O$294,INDIRECT($N$294&amp;"!$N$127"):INDIRECT($N$294&amp;"!$u$141"),6,FALSE)</f>
        <v>#REF!</v>
      </c>
      <c r="S342" s="292" t="e">
        <f ca="1">VLOOKUP($O$294,INDIRECT($N$294&amp;"!$N$127"):INDIRECT($N$294&amp;"!$u$141"),7,FALSE)</f>
        <v>#REF!</v>
      </c>
    </row>
    <row r="343" spans="14:23" ht="15" customHeight="1">
      <c r="N343" s="167" t="s">
        <v>217</v>
      </c>
      <c r="O343" s="167"/>
      <c r="P343" s="167"/>
      <c r="Q343" s="167"/>
      <c r="R343" s="167"/>
      <c r="S343" s="564" t="e">
        <f ca="1">VLOOKUP($O$294,INDIRECT($N$294&amp;"!$N$127"):INDIRECT($N$294&amp;"!$u$141"),8,FALSE)</f>
        <v>#REF!</v>
      </c>
    </row>
  </sheetData>
  <sheetProtection sheet="1" objects="1" scenarios="1"/>
  <mergeCells count="40">
    <mergeCell ref="R292:Y295"/>
    <mergeCell ref="V306:V307"/>
    <mergeCell ref="W306:W307"/>
    <mergeCell ref="R307:S307"/>
    <mergeCell ref="O302:O304"/>
    <mergeCell ref="P303:P304"/>
    <mergeCell ref="Q303:Q304"/>
    <mergeCell ref="R303:R304"/>
    <mergeCell ref="S303:S304"/>
    <mergeCell ref="R319:S319"/>
    <mergeCell ref="R308:S308"/>
    <mergeCell ref="R309:S309"/>
    <mergeCell ref="R310:S310"/>
    <mergeCell ref="R311:S311"/>
    <mergeCell ref="R312:S312"/>
    <mergeCell ref="R313:S313"/>
    <mergeCell ref="R314:S314"/>
    <mergeCell ref="R315:S315"/>
    <mergeCell ref="R316:S316"/>
    <mergeCell ref="R317:S317"/>
    <mergeCell ref="R318:S318"/>
    <mergeCell ref="R331:S331"/>
    <mergeCell ref="R320:S320"/>
    <mergeCell ref="R321:S321"/>
    <mergeCell ref="R322:S322"/>
    <mergeCell ref="R323:S323"/>
    <mergeCell ref="R324:S324"/>
    <mergeCell ref="R325:S325"/>
    <mergeCell ref="R326:S326"/>
    <mergeCell ref="R327:S327"/>
    <mergeCell ref="R328:S328"/>
    <mergeCell ref="R329:S329"/>
    <mergeCell ref="R330:S330"/>
    <mergeCell ref="R338:S338"/>
    <mergeCell ref="R332:S332"/>
    <mergeCell ref="R333:S333"/>
    <mergeCell ref="R334:S334"/>
    <mergeCell ref="R335:S335"/>
    <mergeCell ref="R336:S336"/>
    <mergeCell ref="R337:S337"/>
  </mergeCells>
  <phoneticPr fontId="3" type="noConversion"/>
  <conditionalFormatting sqref="O308:O338">
    <cfRule type="containsErrors" dxfId="14" priority="14">
      <formula>ISERROR(O308)</formula>
    </cfRule>
    <cfRule type="cellIs" dxfId="13" priority="22" operator="lessThanOrEqual">
      <formula>0</formula>
    </cfRule>
  </conditionalFormatting>
  <conditionalFormatting sqref="N336:N338">
    <cfRule type="expression" dxfId="12" priority="23">
      <formula>MONTH(DATE($P$300,$Q$300,$N336))&lt;&gt;$Q$300</formula>
    </cfRule>
  </conditionalFormatting>
  <conditionalFormatting sqref="N336:S338">
    <cfRule type="expression" dxfId="11" priority="24">
      <formula>$N336&gt;DAY(EOMONTH(DATE($P$300,$Q$300,1),0))</formula>
    </cfRule>
  </conditionalFormatting>
  <conditionalFormatting sqref="N335:S338">
    <cfRule type="expression" dxfId="10" priority="25">
      <formula>$N335=DAY(EOMONTH(DATE($P$300,$Q$300,1),0))</formula>
    </cfRule>
  </conditionalFormatting>
  <conditionalFormatting sqref="O300">
    <cfRule type="cellIs" dxfId="9" priority="17" operator="equal">
      <formula>0</formula>
    </cfRule>
  </conditionalFormatting>
  <conditionalFormatting sqref="Q308:Q338">
    <cfRule type="cellIs" dxfId="8" priority="16" operator="lessThanOrEqual">
      <formula>0</formula>
    </cfRule>
  </conditionalFormatting>
  <conditionalFormatting sqref="O308:P338">
    <cfRule type="expression" dxfId="7" priority="15">
      <formula>$Q308&lt;=0</formula>
    </cfRule>
  </conditionalFormatting>
  <conditionalFormatting sqref="V336:V338">
    <cfRule type="expression" dxfId="6" priority="11">
      <formula>MONTH(DATE($P$300,$Q$300,$N336))&lt;&gt;$Q$300</formula>
    </cfRule>
  </conditionalFormatting>
  <conditionalFormatting sqref="V336:V338">
    <cfRule type="expression" dxfId="5" priority="12">
      <formula>$N336&gt;DAY(EOMONTH(DATE($P$300,$Q$300,1),0))</formula>
    </cfRule>
  </conditionalFormatting>
  <conditionalFormatting sqref="V335:V338">
    <cfRule type="expression" dxfId="4" priority="13">
      <formula>$N335=DAY(EOMONTH(DATE($P$300,$Q$300,1),0))</formula>
    </cfRule>
  </conditionalFormatting>
  <conditionalFormatting sqref="W336:W338">
    <cfRule type="expression" dxfId="3" priority="9">
      <formula>$N336&gt;DAY(EOMONTH(DATE($P$300,$Q$300,1),0))</formula>
    </cfRule>
  </conditionalFormatting>
  <conditionalFormatting sqref="W335:W338">
    <cfRule type="expression" dxfId="2" priority="10">
      <formula>$N335=DAY(EOMONTH(DATE($P$300,$Q$300,1),0))</formula>
    </cfRule>
  </conditionalFormatting>
  <conditionalFormatting sqref="N342:S343">
    <cfRule type="containsErrors" dxfId="1" priority="18">
      <formula>ISERROR(N342)</formula>
    </cfRule>
    <cfRule type="cellIs" dxfId="0" priority="21" operator="lessThanOrEqual">
      <formula>0</formula>
    </cfRule>
  </conditionalFormatting>
  <dataValidations count="1">
    <dataValidation type="list" allowBlank="1" showInputMessage="1" showErrorMessage="1" sqref="O294" xr:uid="{00000000-0002-0000-0900-000000000000}">
      <formula1>INDIRECT(CONCATENATE(N294,"!","$N$106:$N$120"))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매뉴얼</vt:lpstr>
      <vt:lpstr>공통형</vt:lpstr>
      <vt:lpstr>개별형</vt:lpstr>
      <vt:lpstr>통합</vt:lpstr>
      <vt:lpstr>서식1</vt:lpstr>
      <vt:lpstr>서식2</vt:lpstr>
      <vt:lpstr>서식3</vt:lpstr>
      <vt:lpstr>서식4</vt:lpstr>
      <vt:lpstr>서식5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한덕연</dc:creator>
  <cp:lastModifiedBy>Han</cp:lastModifiedBy>
  <cp:lastPrinted>2021-05-08T13:43:57Z</cp:lastPrinted>
  <dcterms:created xsi:type="dcterms:W3CDTF">2016-12-29T01:32:24Z</dcterms:created>
  <dcterms:modified xsi:type="dcterms:W3CDTF">2022-04-27T03:35:14Z</dcterms:modified>
</cp:coreProperties>
</file>